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lar\Downloads\Desktop\piLy HigUeRa\Administración Ambiental\Ud\Tesis\TESIS FINAL\"/>
    </mc:Choice>
  </mc:AlternateContent>
  <bookViews>
    <workbookView xWindow="0" yWindow="0" windowWidth="20490" windowHeight="7755" firstSheet="27" activeTab="28"/>
  </bookViews>
  <sheets>
    <sheet name="EPS E IMPACTOS SECTOR " sheetId="2" r:id="rId1"/>
    <sheet name="EIA ETAPA EXTRACIÓN" sheetId="4" r:id="rId2"/>
    <sheet name="INTENSIDAD" sheetId="5" r:id="rId3"/>
    <sheet name="MOMENTO" sheetId="7" r:id="rId4"/>
    <sheet name="REVERSIBILIDAD" sheetId="8" r:id="rId5"/>
    <sheet name="SINERGIA " sheetId="13" r:id="rId6"/>
    <sheet name="ACUMULACION " sheetId="16" r:id="rId7"/>
    <sheet name="EFECTO" sheetId="17" r:id="rId8"/>
    <sheet name="PERIOCIDAD" sheetId="31" r:id="rId9"/>
    <sheet name="RECUPERABILIDAD" sheetId="20" r:id="rId10"/>
    <sheet name="EIA EN LA ETAPA DE OBRA VIS" sheetId="22" r:id="rId11"/>
    <sheet name="INTENSIDAD OBRA VIS" sheetId="46" r:id="rId12"/>
    <sheet name="MOMENTO OBRA VIS" sheetId="47" r:id="rId13"/>
    <sheet name="REVERSIBILIDAD OBRA VIS" sheetId="48" r:id="rId14"/>
    <sheet name="SINERGIA OBRA VIS" sheetId="49" r:id="rId15"/>
    <sheet name="ACUMULACION OBRA VIS" sheetId="50" r:id="rId16"/>
    <sheet name="EFECTO OBRA VIS" sheetId="51" r:id="rId17"/>
    <sheet name="RECUPERABILIDAD OBRA VIS" sheetId="29" r:id="rId18"/>
    <sheet name="PERIOCIDAD OBRA VIS" sheetId="52" r:id="rId19"/>
    <sheet name="EIA EN LA ETAPA OBRA NO VIS" sheetId="33" r:id="rId20"/>
    <sheet name="INTENSIDAD OBRA NO VIS" sheetId="36" r:id="rId21"/>
    <sheet name="MOMENTO OBRA NO VIS" sheetId="37" r:id="rId22"/>
    <sheet name="REVERSIBILIDAD OBRA NO VIS" sheetId="38" r:id="rId23"/>
    <sheet name="SINERGIA  OBRA NO VIS" sheetId="39" r:id="rId24"/>
    <sheet name="ACUMULACIÓN OBRA NO VS " sheetId="40" r:id="rId25"/>
    <sheet name="EFECTO OBRA NO VIS  " sheetId="41" r:id="rId26"/>
    <sheet name="PERIOCIDAD OBRA NO VIS " sheetId="42" r:id="rId27"/>
    <sheet name="RECUPERABILIDAD OBRA NO VIS" sheetId="43" r:id="rId28"/>
    <sheet name="EIA SECTOR DE LA CONSTRUCCIÓN" sheetId="53" r:id="rId2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0" i="53" l="1"/>
  <c r="Q27" i="53"/>
  <c r="Q24" i="53"/>
  <c r="Q19" i="53"/>
  <c r="Q17" i="53"/>
  <c r="Q15" i="53"/>
  <c r="Q11" i="53"/>
  <c r="Q8" i="53"/>
  <c r="Q5" i="53"/>
  <c r="P5" i="53" l="1"/>
  <c r="P29" i="53" l="1"/>
  <c r="N29" i="53"/>
  <c r="L29" i="53"/>
  <c r="P27" i="53"/>
  <c r="N27" i="53"/>
  <c r="L27" i="53"/>
  <c r="P32" i="53" l="1"/>
  <c r="P6" i="53"/>
  <c r="P7" i="53"/>
  <c r="P8" i="53"/>
  <c r="P9" i="53"/>
  <c r="P10" i="53"/>
  <c r="P11" i="53"/>
  <c r="P12" i="53"/>
  <c r="P13" i="53"/>
  <c r="P14" i="53"/>
  <c r="P15" i="53"/>
  <c r="P16" i="53"/>
  <c r="P17" i="53"/>
  <c r="P18" i="53"/>
  <c r="P19" i="53"/>
  <c r="P20" i="53"/>
  <c r="P21" i="53"/>
  <c r="P22" i="53"/>
  <c r="P23" i="53"/>
  <c r="P24" i="53"/>
  <c r="P25" i="53"/>
  <c r="P26" i="53"/>
  <c r="P28" i="53"/>
  <c r="P30" i="53"/>
  <c r="P31" i="53"/>
  <c r="O32" i="53"/>
  <c r="O31" i="53"/>
  <c r="O30" i="53"/>
  <c r="O29" i="53"/>
  <c r="O28" i="53"/>
  <c r="O27" i="53"/>
  <c r="O26" i="53"/>
  <c r="O25" i="53"/>
  <c r="O24" i="53"/>
  <c r="O23" i="53"/>
  <c r="O22" i="53"/>
  <c r="O21" i="53"/>
  <c r="O20" i="53"/>
  <c r="O19" i="53"/>
  <c r="O18" i="53"/>
  <c r="O17" i="53"/>
  <c r="O16" i="53"/>
  <c r="O15" i="53"/>
  <c r="O14" i="53"/>
  <c r="O13" i="53"/>
  <c r="O12" i="53"/>
  <c r="O11" i="53"/>
  <c r="O10" i="53"/>
  <c r="O9" i="53"/>
  <c r="O8" i="53"/>
  <c r="O7" i="53"/>
  <c r="O6" i="53"/>
  <c r="O5" i="53"/>
  <c r="M8" i="53"/>
  <c r="M5" i="53"/>
  <c r="N6" i="53"/>
  <c r="N7" i="53"/>
  <c r="N8" i="53"/>
  <c r="N9" i="53"/>
  <c r="N10" i="53"/>
  <c r="N11" i="53"/>
  <c r="N12" i="53"/>
  <c r="N13" i="53"/>
  <c r="N14" i="53"/>
  <c r="N15" i="53"/>
  <c r="N16" i="53"/>
  <c r="N17" i="53"/>
  <c r="N18" i="53"/>
  <c r="N19" i="53"/>
  <c r="N20" i="53"/>
  <c r="N21" i="53"/>
  <c r="N22" i="53"/>
  <c r="N23" i="53"/>
  <c r="N24" i="53"/>
  <c r="N25" i="53"/>
  <c r="N26" i="53"/>
  <c r="N28" i="53"/>
  <c r="N30" i="53"/>
  <c r="N31" i="53"/>
  <c r="N32" i="53"/>
  <c r="N5" i="53"/>
  <c r="M31" i="53"/>
  <c r="M30" i="53"/>
  <c r="M29" i="53"/>
  <c r="M28" i="53"/>
  <c r="M27" i="53"/>
  <c r="M32" i="53"/>
  <c r="M26" i="53"/>
  <c r="M25" i="53"/>
  <c r="M24" i="53"/>
  <c r="M23" i="53"/>
  <c r="M22" i="53"/>
  <c r="M21" i="53"/>
  <c r="M20" i="53"/>
  <c r="M19" i="53"/>
  <c r="M18" i="53"/>
  <c r="M17" i="53"/>
  <c r="M16" i="53"/>
  <c r="M15" i="53"/>
  <c r="M14" i="53"/>
  <c r="M13" i="53"/>
  <c r="M12" i="53"/>
  <c r="M11" i="53"/>
  <c r="M10" i="53"/>
  <c r="M9" i="53"/>
  <c r="M7" i="53"/>
  <c r="M6" i="53"/>
  <c r="L6" i="53"/>
  <c r="L7" i="53"/>
  <c r="L8" i="53"/>
  <c r="L9" i="53"/>
  <c r="L10" i="53"/>
  <c r="L11" i="53"/>
  <c r="L12" i="53"/>
  <c r="L13" i="53"/>
  <c r="L14" i="53"/>
  <c r="L15" i="53"/>
  <c r="L16" i="53"/>
  <c r="L17" i="53"/>
  <c r="L18" i="53"/>
  <c r="L19" i="53"/>
  <c r="L20" i="53"/>
  <c r="L21" i="53"/>
  <c r="L22" i="53"/>
  <c r="L23" i="53"/>
  <c r="L24" i="53"/>
  <c r="L25" i="53"/>
  <c r="L26" i="53"/>
  <c r="L28" i="53"/>
  <c r="L30" i="53"/>
  <c r="L31" i="53"/>
  <c r="L32" i="53"/>
  <c r="L5" i="53"/>
  <c r="K32" i="53"/>
  <c r="K31" i="53"/>
  <c r="K30" i="53"/>
  <c r="K29" i="53"/>
  <c r="K28" i="53"/>
  <c r="K27" i="53"/>
  <c r="K26" i="53"/>
  <c r="K25" i="53"/>
  <c r="K24" i="53"/>
  <c r="K23" i="53"/>
  <c r="K22" i="53"/>
  <c r="K21" i="53"/>
  <c r="K20" i="53"/>
  <c r="K19" i="53"/>
  <c r="K18" i="53"/>
  <c r="K17" i="53"/>
  <c r="K16" i="53"/>
  <c r="K15" i="53"/>
  <c r="K14" i="53"/>
  <c r="K13" i="53"/>
  <c r="K12" i="53"/>
  <c r="K11" i="53"/>
  <c r="K10" i="53"/>
  <c r="K9" i="53"/>
  <c r="K8" i="53"/>
  <c r="K7" i="53"/>
  <c r="K6" i="53"/>
  <c r="K5" i="53"/>
  <c r="V10" i="33" l="1"/>
  <c r="W10" i="33" s="1"/>
  <c r="V11" i="33"/>
  <c r="W11" i="33" s="1"/>
  <c r="V12" i="33"/>
  <c r="W12" i="33" s="1"/>
  <c r="X12" i="33" s="1"/>
  <c r="V13" i="33"/>
  <c r="W13" i="33" s="1"/>
  <c r="V14" i="33"/>
  <c r="W14" i="33" s="1"/>
  <c r="V15" i="33"/>
  <c r="W15" i="33" s="1"/>
  <c r="V16" i="33"/>
  <c r="W16" i="33" s="1"/>
  <c r="V17" i="33"/>
  <c r="W17" i="33" s="1"/>
  <c r="V18" i="33"/>
  <c r="W18" i="33" s="1"/>
  <c r="V19" i="33"/>
  <c r="W19" i="33" s="1"/>
  <c r="V20" i="33"/>
  <c r="W20" i="33" s="1"/>
  <c r="V21" i="33"/>
  <c r="W21" i="33" s="1"/>
  <c r="V22" i="33"/>
  <c r="W22" i="33" s="1"/>
  <c r="V23" i="33"/>
  <c r="W23" i="33" s="1"/>
  <c r="V24" i="33"/>
  <c r="W24" i="33" s="1"/>
  <c r="V25" i="33"/>
  <c r="W25" i="33" s="1"/>
  <c r="V26" i="33"/>
  <c r="W26" i="33" s="1"/>
  <c r="V27" i="33"/>
  <c r="W27" i="33" s="1"/>
  <c r="V28" i="33"/>
  <c r="W28" i="33" s="1"/>
  <c r="X28" i="33" s="1"/>
  <c r="V29" i="33"/>
  <c r="W29" i="33" s="1"/>
  <c r="V30" i="33"/>
  <c r="W30" i="33" s="1"/>
  <c r="V31" i="33"/>
  <c r="W31" i="33" s="1"/>
  <c r="V32" i="33"/>
  <c r="W32" i="33" s="1"/>
  <c r="V33" i="33"/>
  <c r="W33" i="33" s="1"/>
  <c r="V34" i="33"/>
  <c r="W34" i="33" s="1"/>
  <c r="V35" i="33"/>
  <c r="W35" i="33" s="1"/>
  <c r="V36" i="33"/>
  <c r="W36" i="33" s="1"/>
  <c r="V9" i="33"/>
  <c r="W9" i="33" s="1"/>
  <c r="P33" i="36"/>
  <c r="P32" i="36"/>
  <c r="P31" i="36"/>
  <c r="P30" i="36"/>
  <c r="P29" i="36"/>
  <c r="P28" i="36"/>
  <c r="P27" i="36"/>
  <c r="P26" i="36"/>
  <c r="P25" i="36"/>
  <c r="P24" i="36"/>
  <c r="P23" i="36"/>
  <c r="P22" i="36"/>
  <c r="P21" i="36"/>
  <c r="P20" i="36"/>
  <c r="P19" i="36"/>
  <c r="P18" i="36"/>
  <c r="P17" i="36"/>
  <c r="P16" i="36"/>
  <c r="P15" i="36"/>
  <c r="P14" i="36"/>
  <c r="P13" i="36"/>
  <c r="P12" i="36"/>
  <c r="V11" i="36"/>
  <c r="P11" i="36"/>
  <c r="P10" i="36"/>
  <c r="P9" i="36"/>
  <c r="P8" i="36"/>
  <c r="P7" i="36"/>
  <c r="P6" i="36"/>
  <c r="X31" i="33" l="1"/>
  <c r="X23" i="33"/>
  <c r="X19" i="33"/>
  <c r="X15" i="33"/>
  <c r="X34" i="33"/>
  <c r="X9" i="33"/>
  <c r="X21" i="33"/>
  <c r="M31" i="46"/>
  <c r="M30" i="46"/>
  <c r="M29" i="46"/>
  <c r="M28" i="46"/>
  <c r="M27" i="46"/>
  <c r="M26" i="46"/>
  <c r="M25" i="46"/>
  <c r="M24" i="46"/>
  <c r="M23" i="46"/>
  <c r="M22" i="46"/>
  <c r="M21" i="46"/>
  <c r="M20" i="46"/>
  <c r="M19" i="46"/>
  <c r="M18" i="46"/>
  <c r="M17" i="46"/>
  <c r="M16" i="46"/>
  <c r="M15" i="46"/>
  <c r="M14" i="46"/>
  <c r="M13" i="46"/>
  <c r="M12" i="46"/>
  <c r="M11" i="46"/>
  <c r="M10" i="46"/>
  <c r="S9" i="46"/>
  <c r="M9" i="46"/>
  <c r="M8" i="46"/>
  <c r="M7" i="46"/>
  <c r="M6" i="46"/>
  <c r="M5" i="46"/>
  <c r="U8" i="22"/>
  <c r="V8" i="22" s="1"/>
  <c r="W8" i="22" s="1"/>
  <c r="U9" i="22"/>
  <c r="V9" i="22" s="1"/>
  <c r="U10" i="22"/>
  <c r="V10" i="22" s="1"/>
  <c r="U11" i="22"/>
  <c r="V11" i="22" s="1"/>
  <c r="U12" i="22"/>
  <c r="V12" i="22" s="1"/>
  <c r="U13" i="22"/>
  <c r="V13" i="22" s="1"/>
  <c r="U14" i="22"/>
  <c r="V14" i="22" s="1"/>
  <c r="U15" i="22"/>
  <c r="V15" i="22" s="1"/>
  <c r="U16" i="22"/>
  <c r="V16" i="22" s="1"/>
  <c r="U17" i="22"/>
  <c r="V17" i="22" s="1"/>
  <c r="U18" i="22"/>
  <c r="V18" i="22" s="1"/>
  <c r="U19" i="22"/>
  <c r="V19" i="22" s="1"/>
  <c r="U20" i="22"/>
  <c r="V20" i="22" s="1"/>
  <c r="W20" i="22" s="1"/>
  <c r="U21" i="22"/>
  <c r="V21" i="22" s="1"/>
  <c r="U22" i="22"/>
  <c r="V22" i="22" s="1"/>
  <c r="U23" i="22"/>
  <c r="V23" i="22" s="1"/>
  <c r="U24" i="22"/>
  <c r="V24" i="22" s="1"/>
  <c r="U25" i="22"/>
  <c r="V25" i="22" s="1"/>
  <c r="U26" i="22"/>
  <c r="V26" i="22" s="1"/>
  <c r="U27" i="22"/>
  <c r="V27" i="22" s="1"/>
  <c r="U28" i="22"/>
  <c r="V28" i="22" s="1"/>
  <c r="U29" i="22"/>
  <c r="V29" i="22" s="1"/>
  <c r="U30" i="22"/>
  <c r="V30" i="22" s="1"/>
  <c r="U31" i="22"/>
  <c r="V31" i="22" s="1"/>
  <c r="U32" i="22"/>
  <c r="V32" i="22" s="1"/>
  <c r="U33" i="22"/>
  <c r="V33" i="22" s="1"/>
  <c r="U34" i="22"/>
  <c r="V34" i="22" s="1"/>
  <c r="U35" i="22"/>
  <c r="V35" i="22" s="1"/>
  <c r="W27" i="22" l="1"/>
  <c r="W11" i="22"/>
  <c r="W30" i="22"/>
  <c r="W22" i="22"/>
  <c r="W18" i="22"/>
  <c r="W14" i="22"/>
  <c r="W33" i="22"/>
  <c r="U34" i="4"/>
  <c r="U23" i="4"/>
  <c r="T10" i="4"/>
  <c r="U10" i="4" s="1"/>
  <c r="T11" i="4"/>
  <c r="U11" i="4" s="1"/>
  <c r="T12" i="4"/>
  <c r="U12" i="4" s="1"/>
  <c r="V12" i="4" s="1"/>
  <c r="T13" i="4"/>
  <c r="U13" i="4" s="1"/>
  <c r="T14" i="4"/>
  <c r="U14" i="4" s="1"/>
  <c r="T15" i="4"/>
  <c r="U15" i="4" s="1"/>
  <c r="V15" i="4" s="1"/>
  <c r="T16" i="4"/>
  <c r="U16" i="4" s="1"/>
  <c r="T17" i="4"/>
  <c r="U17" i="4" s="1"/>
  <c r="T18" i="4"/>
  <c r="U18" i="4" s="1"/>
  <c r="T19" i="4"/>
  <c r="U19" i="4" s="1"/>
  <c r="V19" i="4" s="1"/>
  <c r="T20" i="4"/>
  <c r="U20" i="4" s="1"/>
  <c r="T21" i="4"/>
  <c r="U21" i="4" s="1"/>
  <c r="T22" i="4"/>
  <c r="U22" i="4" s="1"/>
  <c r="T23" i="4"/>
  <c r="T24" i="4"/>
  <c r="U24" i="4" s="1"/>
  <c r="T25" i="4"/>
  <c r="U25" i="4" s="1"/>
  <c r="T26" i="4"/>
  <c r="U26" i="4" s="1"/>
  <c r="T27" i="4"/>
  <c r="U27" i="4" s="1"/>
  <c r="T28" i="4"/>
  <c r="U28" i="4" s="1"/>
  <c r="V28" i="4" s="1"/>
  <c r="T29" i="4"/>
  <c r="U29" i="4" s="1"/>
  <c r="T30" i="4"/>
  <c r="U30" i="4" s="1"/>
  <c r="T31" i="4"/>
  <c r="U31" i="4" s="1"/>
  <c r="T32" i="4"/>
  <c r="U32" i="4" s="1"/>
  <c r="T33" i="4"/>
  <c r="U33" i="4" s="1"/>
  <c r="T34" i="4"/>
  <c r="T35" i="4"/>
  <c r="U35" i="4" s="1"/>
  <c r="T36" i="4"/>
  <c r="U36" i="4" s="1"/>
  <c r="T9" i="4"/>
  <c r="U9" i="4" s="1"/>
  <c r="V23" i="4" l="1"/>
  <c r="V34" i="4"/>
  <c r="V31" i="4"/>
  <c r="V9" i="4"/>
  <c r="V21" i="4"/>
  <c r="M24" i="5"/>
  <c r="M32" i="5" l="1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5" i="5"/>
  <c r="M26" i="5"/>
  <c r="M27" i="5"/>
  <c r="M28" i="5"/>
  <c r="M29" i="5"/>
  <c r="M30" i="5"/>
  <c r="M31" i="5"/>
  <c r="S9" i="5"/>
  <c r="M10" i="5"/>
  <c r="M9" i="5"/>
  <c r="M8" i="5"/>
  <c r="M7" i="5"/>
  <c r="M6" i="5"/>
  <c r="M5" i="5"/>
  <c r="M32" i="46"/>
</calcChain>
</file>

<file path=xl/sharedStrings.xml><?xml version="1.0" encoding="utf-8"?>
<sst xmlns="http://schemas.openxmlformats.org/spreadsheetml/2006/main" count="1904" uniqueCount="186">
  <si>
    <t>Contratación de mano de obra</t>
  </si>
  <si>
    <t>Adecuación de vias de acceso</t>
  </si>
  <si>
    <t>Instalación de maquinaria</t>
  </si>
  <si>
    <t>Extracción de Minerales</t>
  </si>
  <si>
    <t>Movilización de equipos y maquinaria</t>
  </si>
  <si>
    <t>Transporte de materias primas</t>
  </si>
  <si>
    <t>Trituración de minerales</t>
  </si>
  <si>
    <t>Premezclado</t>
  </si>
  <si>
    <t>Molienda</t>
  </si>
  <si>
    <t>Homegenización</t>
  </si>
  <si>
    <t>Calcinación</t>
  </si>
  <si>
    <t>Envase y transporte del material</t>
  </si>
  <si>
    <t>IMPACTO AMBIENTAL</t>
  </si>
  <si>
    <t>COMPONENTE AMBIENTAL</t>
  </si>
  <si>
    <t>MEDIO</t>
  </si>
  <si>
    <t>Deterioro de la calidad de aire por emisión de material particulado a la atmósfera</t>
  </si>
  <si>
    <t>Incremento en el nivel de ruido</t>
  </si>
  <si>
    <t>Distribución de material</t>
  </si>
  <si>
    <t>Excavación</t>
  </si>
  <si>
    <t>Construcción de cercos perimetricos</t>
  </si>
  <si>
    <t>Levantamiento muros de conteción</t>
  </si>
  <si>
    <t>Deterioro de la calidad del aire por emisión de gases de combustion y efecto invernadero  a la atmósfera</t>
  </si>
  <si>
    <t>Atmosférico</t>
  </si>
  <si>
    <t>Alteración de la calidad del agua por sedimentos</t>
  </si>
  <si>
    <t>Hídrico</t>
  </si>
  <si>
    <t>Perdida capa superficial del suelo</t>
  </si>
  <si>
    <t>Aparición o incremento de Erosión Hídrica</t>
  </si>
  <si>
    <t xml:space="preserve">Desestabilización de taludes y generación de procesos de remoción en masa </t>
  </si>
  <si>
    <t>Cambio en el regimen de escorrentia</t>
  </si>
  <si>
    <t>Modificación de la calidad de los componentes intrínsecos del paisaje</t>
  </si>
  <si>
    <t>Modificacion de la fragilidad visual</t>
  </si>
  <si>
    <t>Presión y eliminación de la cobertura vegetal</t>
  </si>
  <si>
    <t>Desertización</t>
  </si>
  <si>
    <t>Derrames</t>
  </si>
  <si>
    <t>Vibraciones</t>
  </si>
  <si>
    <t>Suelos</t>
  </si>
  <si>
    <t>Paisaje</t>
  </si>
  <si>
    <t>Cobertura Vegetal</t>
  </si>
  <si>
    <t>Atropellamiento de fauna</t>
  </si>
  <si>
    <t>Ahuyentamiento de la fauna</t>
  </si>
  <si>
    <t>Destrucción de hábitat</t>
  </si>
  <si>
    <t>Alteración de la calidad hidrobiológica de las aguas</t>
  </si>
  <si>
    <t>Fauna Silvestre</t>
  </si>
  <si>
    <t>Cambio en la dinámica poblacional</t>
  </si>
  <si>
    <t>Riesgo de afectaciones a la salud</t>
  </si>
  <si>
    <t>Cambio demanda de servicios públicos</t>
  </si>
  <si>
    <t>Demografía</t>
  </si>
  <si>
    <t xml:space="preserve">Generación de empleo </t>
  </si>
  <si>
    <t>Cambio en la oferta de bienes y servicios</t>
  </si>
  <si>
    <t>Economico</t>
  </si>
  <si>
    <t>EXTRACCIÓN Y TRANSFORMACIÓN DE MATERIA PRIMA</t>
  </si>
  <si>
    <t>FISICO</t>
  </si>
  <si>
    <t>BIOTICO</t>
  </si>
  <si>
    <t>SOCIO ECONOMICO</t>
  </si>
  <si>
    <t>Alianzas Empresariales</t>
  </si>
  <si>
    <t>Asentamiento  de personal</t>
  </si>
  <si>
    <t>Alteración de la calidad del agua por aporte de aguas residuales industriales</t>
  </si>
  <si>
    <t>Social</t>
  </si>
  <si>
    <t>Residuos Sólidos</t>
  </si>
  <si>
    <t>Residuos de Construcción y demolición</t>
  </si>
  <si>
    <t xml:space="preserve">Perdida de especies Endémicas </t>
  </si>
  <si>
    <t>COMPONENTE</t>
  </si>
  <si>
    <t>IMPACTO</t>
  </si>
  <si>
    <t>SG</t>
  </si>
  <si>
    <t>IN</t>
  </si>
  <si>
    <t>MO</t>
  </si>
  <si>
    <t>RV</t>
  </si>
  <si>
    <t>SI</t>
  </si>
  <si>
    <t>AC</t>
  </si>
  <si>
    <t>EF</t>
  </si>
  <si>
    <t>PR</t>
  </si>
  <si>
    <t>MC</t>
  </si>
  <si>
    <t>IMP</t>
  </si>
  <si>
    <t>IMP*</t>
  </si>
  <si>
    <t xml:space="preserve">FORMULA: </t>
  </si>
  <si>
    <t>I =  [3IN + 2EX +MO + PE + RV + SI + AC + EF + PR +MC]</t>
  </si>
  <si>
    <t>VALORACIÓN DE IMPACTOS ETAPA EXTRACCIÓN</t>
  </si>
  <si>
    <t>-</t>
  </si>
  <si>
    <t>+</t>
  </si>
  <si>
    <t>RANGO</t>
  </si>
  <si>
    <t>MUY ALTA</t>
  </si>
  <si>
    <t>ALTA</t>
  </si>
  <si>
    <t>MEDIA</t>
  </si>
  <si>
    <t>BAJA O MINIMA</t>
  </si>
  <si>
    <t>PUNTUACIÓN</t>
  </si>
  <si>
    <t>0- 25</t>
  </si>
  <si>
    <t>26- 50</t>
  </si>
  <si>
    <t>51-75</t>
  </si>
  <si>
    <t>76-100</t>
  </si>
  <si>
    <t>Muy alta</t>
  </si>
  <si>
    <t>Media</t>
  </si>
  <si>
    <t>Total</t>
  </si>
  <si>
    <t>Baja</t>
  </si>
  <si>
    <t>Bajo</t>
  </si>
  <si>
    <t>Alta</t>
  </si>
  <si>
    <t>NOTA: SE BORRA EXTENSION PORQUE LA MATRIZ NO ESTA APLICADA A UN A OBRA O PROYECTO EN PARTICULAR</t>
  </si>
  <si>
    <t>Largo plazo</t>
  </si>
  <si>
    <t>Medio plazo</t>
  </si>
  <si>
    <t>Corto Plazo</t>
  </si>
  <si>
    <t>Inmediato</t>
  </si>
  <si>
    <t>Critico</t>
  </si>
  <si>
    <t>IMPACTOS PRESENTES</t>
  </si>
  <si>
    <t>TOTAL IMPACTOS</t>
  </si>
  <si>
    <t>PORCENTAJE</t>
  </si>
  <si>
    <t>DENOMINACION</t>
  </si>
  <si>
    <t>VALORACION</t>
  </si>
  <si>
    <t>DENOMINACIÓN</t>
  </si>
  <si>
    <t>VALORACIÓN</t>
  </si>
  <si>
    <t>Reversible</t>
  </si>
  <si>
    <t xml:space="preserve">Retorno a nivel medio </t>
  </si>
  <si>
    <t xml:space="preserve">Irreversible </t>
  </si>
  <si>
    <t>Sin sinergia o simple</t>
  </si>
  <si>
    <t>Muy sinérgico</t>
  </si>
  <si>
    <t>Sinergismo moderado</t>
  </si>
  <si>
    <t>Simple</t>
  </si>
  <si>
    <t>Acumulativo</t>
  </si>
  <si>
    <t>Rango</t>
  </si>
  <si>
    <t>Puntuación</t>
  </si>
  <si>
    <t xml:space="preserve">Indirecto o secundario </t>
  </si>
  <si>
    <t>Directo o primario</t>
  </si>
  <si>
    <t xml:space="preserve">Recuperable </t>
  </si>
  <si>
    <t xml:space="preserve">Irrecuperable </t>
  </si>
  <si>
    <t>Nivel medio</t>
  </si>
  <si>
    <t>Irreversible</t>
  </si>
  <si>
    <t>Sinergico moderado</t>
  </si>
  <si>
    <t>Indirecto</t>
  </si>
  <si>
    <t>Directo</t>
  </si>
  <si>
    <t>Residuos peligrosos</t>
  </si>
  <si>
    <t>OBRA VIS</t>
  </si>
  <si>
    <t>Eliminación de la cobertura vegetal</t>
  </si>
  <si>
    <t>Descapote</t>
  </si>
  <si>
    <t>Suelo</t>
  </si>
  <si>
    <t>Emisiones de gases de combustion y efecto invernadero a la atmosfera</t>
  </si>
  <si>
    <t>Material particulado a la atmósfera</t>
  </si>
  <si>
    <t>Tala de individuos Arboreos</t>
  </si>
  <si>
    <t>Tala de individios arboreos</t>
  </si>
  <si>
    <t>Frecuente</t>
  </si>
  <si>
    <t>Muy Frecuente</t>
  </si>
  <si>
    <t>Poco Frecuente</t>
  </si>
  <si>
    <t xml:space="preserve">Descapote </t>
  </si>
  <si>
    <t>Cimentación</t>
  </si>
  <si>
    <t xml:space="preserve">Acabado </t>
  </si>
  <si>
    <t xml:space="preserve">Componente </t>
  </si>
  <si>
    <t xml:space="preserve">impacto </t>
  </si>
  <si>
    <t>Emisiones de gases de combustion y efecto invernadero a la atmósfera</t>
  </si>
  <si>
    <t xml:space="preserve">Aparición o incremento de erosión hidrica </t>
  </si>
  <si>
    <t xml:space="preserve">Tala de individuos arboreos </t>
  </si>
  <si>
    <t>eliminación de la cobertura vegetal</t>
  </si>
  <si>
    <t xml:space="preserve">Residuos peligrosos </t>
  </si>
  <si>
    <t xml:space="preserve">IMPACTO </t>
  </si>
  <si>
    <t xml:space="preserve">DENOMINACION </t>
  </si>
  <si>
    <t xml:space="preserve"> VALORACION </t>
  </si>
  <si>
    <t xml:space="preserve">DENOMINACIÓN </t>
  </si>
  <si>
    <t xml:space="preserve">VALOR </t>
  </si>
  <si>
    <t xml:space="preserve">VALORACIÓN </t>
  </si>
  <si>
    <t>Pilotaje</t>
  </si>
  <si>
    <t>Nivelacion del suelo</t>
  </si>
  <si>
    <t>VALORACIÓN DE IMPACTOS ETAPA CONSTRUCCIÓN OBRA VIS</t>
  </si>
  <si>
    <t xml:space="preserve">Adecuación de vías </t>
  </si>
  <si>
    <t xml:space="preserve">Levantamiento de muros de contención </t>
  </si>
  <si>
    <t xml:space="preserve">VALORACIÓN DE IMPACTOS OBRA NO VIS </t>
  </si>
  <si>
    <t xml:space="preserve">MUY ALTA </t>
  </si>
  <si>
    <t>BAJA</t>
  </si>
  <si>
    <t xml:space="preserve">IRREVERSIBLE </t>
  </si>
  <si>
    <t xml:space="preserve">REVERSIBLE </t>
  </si>
  <si>
    <t xml:space="preserve">RETORNO NIVEL MEDIO </t>
  </si>
  <si>
    <t>N/A</t>
  </si>
  <si>
    <t xml:space="preserve">Sinergismo moderado </t>
  </si>
  <si>
    <t xml:space="preserve">Acumulativo </t>
  </si>
  <si>
    <t xml:space="preserve">Simple </t>
  </si>
  <si>
    <t>NA</t>
  </si>
  <si>
    <t xml:space="preserve">Directo </t>
  </si>
  <si>
    <t xml:space="preserve">Indirecto </t>
  </si>
  <si>
    <t xml:space="preserve">Retorno nivel medio </t>
  </si>
  <si>
    <t>Estructura</t>
  </si>
  <si>
    <t>Mamposteria</t>
  </si>
  <si>
    <t>Acabados</t>
  </si>
  <si>
    <t>Cubiertas</t>
  </si>
  <si>
    <t xml:space="preserve">   </t>
  </si>
  <si>
    <t xml:space="preserve">MEDIA </t>
  </si>
  <si>
    <t xml:space="preserve">importancia por Componente </t>
  </si>
  <si>
    <t xml:space="preserve">Importancia por componente </t>
  </si>
  <si>
    <t xml:space="preserve">Importancia por Componente </t>
  </si>
  <si>
    <t>OBRA NO VIS</t>
  </si>
  <si>
    <t>EXTRACCIÓN</t>
  </si>
  <si>
    <t>PRIORIZACIÓN POR COMPONENTE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</si>
</sst>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44">
    <xf numFmtId="0" fontId="0" fillId="0" borderId="0" xfId="0"/>
    <xf numFmtId="0" fontId="1" fillId="0" borderId="0" xfId="0" applyFont="1"/>
    <xf numFmtId="0" fontId="0" fillId="0" borderId="0" xfId="0" applyBorder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vertical="center" textRotation="90"/>
    </xf>
    <xf numFmtId="0" fontId="4" fillId="0" borderId="1" xfId="0" applyFont="1" applyBorder="1" applyAlignment="1">
      <alignment horizontal="center" vertical="center" textRotation="90"/>
    </xf>
    <xf numFmtId="0" fontId="3" fillId="0" borderId="1" xfId="0" applyFont="1" applyBorder="1" applyAlignment="1">
      <alignment textRotation="90"/>
    </xf>
    <xf numFmtId="0" fontId="3" fillId="0" borderId="1" xfId="0" applyFont="1" applyBorder="1" applyAlignment="1">
      <alignment textRotation="90" readingOrder="1"/>
    </xf>
    <xf numFmtId="0" fontId="3" fillId="0" borderId="1" xfId="0" applyFont="1" applyFill="1" applyBorder="1" applyAlignment="1">
      <alignment textRotation="90"/>
    </xf>
    <xf numFmtId="0" fontId="3" fillId="3" borderId="1" xfId="0" applyFont="1" applyFill="1" applyBorder="1" applyAlignment="1">
      <alignment textRotation="90"/>
    </xf>
    <xf numFmtId="0" fontId="3" fillId="0" borderId="10" xfId="0" applyFont="1" applyBorder="1" applyAlignment="1"/>
    <xf numFmtId="0" fontId="3" fillId="2" borderId="10" xfId="0" applyFont="1" applyFill="1" applyBorder="1" applyAlignment="1"/>
    <xf numFmtId="0" fontId="3" fillId="5" borderId="10" xfId="0" applyFont="1" applyFill="1" applyBorder="1" applyAlignment="1"/>
    <xf numFmtId="0" fontId="3" fillId="3" borderId="10" xfId="0" applyFont="1" applyFill="1" applyBorder="1" applyAlignment="1"/>
    <xf numFmtId="0" fontId="3" fillId="5" borderId="1" xfId="0" applyFont="1" applyFill="1" applyBorder="1" applyAlignment="1"/>
    <xf numFmtId="0" fontId="3" fillId="5" borderId="1" xfId="0" applyFont="1" applyFill="1" applyBorder="1"/>
    <xf numFmtId="0" fontId="3" fillId="3" borderId="1" xfId="0" applyFont="1" applyFill="1" applyBorder="1" applyAlignment="1"/>
    <xf numFmtId="0" fontId="3" fillId="6" borderId="1" xfId="0" applyFont="1" applyFill="1" applyBorder="1" applyAlignment="1"/>
    <xf numFmtId="0" fontId="3" fillId="6" borderId="1" xfId="0" applyFont="1" applyFill="1" applyBorder="1"/>
    <xf numFmtId="0" fontId="3" fillId="0" borderId="10" xfId="0" applyFont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0" borderId="1" xfId="0" applyFont="1" applyBorder="1"/>
    <xf numFmtId="0" fontId="3" fillId="2" borderId="1" xfId="0" applyFont="1" applyFill="1" applyBorder="1"/>
    <xf numFmtId="0" fontId="3" fillId="3" borderId="1" xfId="0" applyFont="1" applyFill="1" applyBorder="1"/>
    <xf numFmtId="0" fontId="3" fillId="0" borderId="10" xfId="0" applyFont="1" applyBorder="1" applyAlignment="1">
      <alignment vertical="center"/>
    </xf>
    <xf numFmtId="0" fontId="3" fillId="5" borderId="1" xfId="0" applyFont="1" applyFill="1" applyBorder="1" applyAlignment="1">
      <alignment vertical="justify" wrapText="1"/>
    </xf>
    <xf numFmtId="0" fontId="3" fillId="3" borderId="1" xfId="0" applyFont="1" applyFill="1" applyBorder="1" applyAlignment="1">
      <alignment vertical="justify" wrapText="1"/>
    </xf>
    <xf numFmtId="0" fontId="3" fillId="6" borderId="1" xfId="0" applyFont="1" applyFill="1" applyBorder="1" applyAlignment="1">
      <alignment vertical="justify" wrapText="1"/>
    </xf>
    <xf numFmtId="0" fontId="3" fillId="0" borderId="1" xfId="0" applyFont="1" applyBorder="1" applyAlignment="1">
      <alignment horizontal="left" vertical="top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vertical="top"/>
    </xf>
    <xf numFmtId="0" fontId="3" fillId="0" borderId="9" xfId="0" applyFont="1" applyBorder="1" applyAlignment="1">
      <alignment vertical="top"/>
    </xf>
    <xf numFmtId="0" fontId="3" fillId="2" borderId="10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 wrapText="1"/>
    </xf>
    <xf numFmtId="0" fontId="3" fillId="3" borderId="10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 wrapText="1"/>
    </xf>
    <xf numFmtId="0" fontId="3" fillId="2" borderId="1" xfId="0" applyFont="1" applyFill="1" applyBorder="1" applyAlignment="1"/>
    <xf numFmtId="0" fontId="5" fillId="0" borderId="0" xfId="0" applyFont="1"/>
    <xf numFmtId="0" fontId="6" fillId="0" borderId="0" xfId="0" applyFont="1"/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0" fontId="3" fillId="0" borderId="1" xfId="0" applyFont="1" applyFill="1" applyBorder="1"/>
    <xf numFmtId="0" fontId="3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3" borderId="10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9" fontId="3" fillId="0" borderId="1" xfId="1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0" fontId="4" fillId="0" borderId="1" xfId="0" applyFont="1" applyBorder="1" applyAlignment="1">
      <alignment vertical="center"/>
    </xf>
    <xf numFmtId="0" fontId="3" fillId="0" borderId="0" xfId="0" applyFont="1" applyBorder="1"/>
    <xf numFmtId="0" fontId="3" fillId="2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90"/>
    </xf>
    <xf numFmtId="0" fontId="3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justify" vertical="justify" wrapText="1"/>
    </xf>
    <xf numFmtId="0" fontId="3" fillId="0" borderId="6" xfId="0" applyFont="1" applyBorder="1" applyAlignment="1">
      <alignment horizontal="justify" vertical="justify" wrapText="1"/>
    </xf>
    <xf numFmtId="0" fontId="3" fillId="0" borderId="4" xfId="0" applyFont="1" applyBorder="1" applyAlignment="1">
      <alignment horizontal="justify" vertical="justify" wrapText="1"/>
    </xf>
    <xf numFmtId="0" fontId="3" fillId="0" borderId="5" xfId="0" applyFont="1" applyBorder="1" applyAlignment="1">
      <alignment horizontal="justify" vertical="justify" wrapText="1"/>
    </xf>
    <xf numFmtId="0" fontId="3" fillId="0" borderId="1" xfId="0" applyFont="1" applyBorder="1" applyAlignment="1">
      <alignment horizontal="justify" vertical="justify"/>
    </xf>
    <xf numFmtId="0" fontId="3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4" fillId="6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justify" vertical="justify" wrapText="1"/>
    </xf>
    <xf numFmtId="0" fontId="4" fillId="2" borderId="1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justify"/>
    </xf>
    <xf numFmtId="0" fontId="4" fillId="4" borderId="0" xfId="0" applyFont="1" applyFill="1" applyAlignment="1">
      <alignment horizontal="center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3" fillId="0" borderId="7" xfId="0" applyFont="1" applyBorder="1" applyAlignment="1">
      <alignment horizontal="justify" vertical="justify"/>
    </xf>
    <xf numFmtId="0" fontId="3" fillId="0" borderId="8" xfId="0" applyFont="1" applyBorder="1" applyAlignment="1">
      <alignment horizontal="justify" vertical="justify"/>
    </xf>
    <xf numFmtId="0" fontId="3" fillId="0" borderId="9" xfId="0" applyFont="1" applyBorder="1" applyAlignment="1">
      <alignment horizontal="justify" vertical="justify"/>
    </xf>
    <xf numFmtId="0" fontId="3" fillId="0" borderId="7" xfId="0" applyFont="1" applyBorder="1" applyAlignment="1">
      <alignment horizontal="justify" vertical="justify" wrapText="1"/>
    </xf>
    <xf numFmtId="0" fontId="3" fillId="0" borderId="8" xfId="0" applyFont="1" applyBorder="1" applyAlignment="1">
      <alignment horizontal="justify" vertical="justify" wrapText="1"/>
    </xf>
    <xf numFmtId="0" fontId="3" fillId="0" borderId="9" xfId="0" applyFont="1" applyBorder="1" applyAlignment="1">
      <alignment horizontal="justify" vertical="justify" wrapText="1"/>
    </xf>
    <xf numFmtId="0" fontId="3" fillId="0" borderId="7" xfId="0" applyFont="1" applyBorder="1" applyAlignment="1">
      <alignment horizontal="left" vertical="justify"/>
    </xf>
    <xf numFmtId="0" fontId="3" fillId="0" borderId="8" xfId="0" applyFont="1" applyBorder="1" applyAlignment="1">
      <alignment horizontal="left" vertical="justify"/>
    </xf>
    <xf numFmtId="0" fontId="3" fillId="0" borderId="9" xfId="0" applyFont="1" applyBorder="1" applyAlignment="1">
      <alignment horizontal="left" vertical="justify"/>
    </xf>
    <xf numFmtId="0" fontId="3" fillId="0" borderId="7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center" wrapText="1"/>
    </xf>
    <xf numFmtId="0" fontId="3" fillId="0" borderId="9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justify" vertical="justify"/>
    </xf>
    <xf numFmtId="0" fontId="3" fillId="0" borderId="1" xfId="0" applyFont="1" applyBorder="1" applyAlignment="1">
      <alignment horizontal="left" vertical="justify" wrapText="1"/>
    </xf>
    <xf numFmtId="0" fontId="0" fillId="0" borderId="1" xfId="0" applyBorder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4" fillId="7" borderId="7" xfId="0" applyFont="1" applyFill="1" applyBorder="1" applyAlignment="1">
      <alignment horizontal="center"/>
    </xf>
    <xf numFmtId="0" fontId="4" fillId="7" borderId="8" xfId="0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AW32"/>
  <sheetViews>
    <sheetView zoomScale="60" zoomScaleNormal="60" workbookViewId="0">
      <selection activeCell="F1" sqref="F1"/>
    </sheetView>
  </sheetViews>
  <sheetFormatPr baseColWidth="10" defaultRowHeight="15" x14ac:dyDescent="0.25"/>
  <cols>
    <col min="1" max="3" width="3.7109375" bestFit="1" customWidth="1"/>
    <col min="4" max="4" width="7" customWidth="1"/>
    <col min="5" max="5" width="16.7109375" bestFit="1" customWidth="1"/>
    <col min="6" max="8" width="3.7109375" bestFit="1" customWidth="1"/>
    <col min="9" max="9" width="3.7109375" customWidth="1"/>
    <col min="10" max="13" width="3.7109375" bestFit="1" customWidth="1"/>
    <col min="14" max="14" width="4.42578125" customWidth="1"/>
    <col min="15" max="15" width="52.28515625" customWidth="1"/>
    <col min="16" max="17" width="5" customWidth="1"/>
    <col min="18" max="18" width="4.7109375" customWidth="1"/>
    <col min="19" max="19" width="5" customWidth="1"/>
    <col min="20" max="21" width="4.7109375" customWidth="1"/>
    <col min="22" max="23" width="5.42578125" customWidth="1"/>
    <col min="24" max="24" width="4.42578125" customWidth="1"/>
    <col min="25" max="25" width="4.7109375" customWidth="1"/>
    <col min="26" max="26" width="4.5703125" customWidth="1"/>
    <col min="27" max="27" width="5" customWidth="1"/>
    <col min="28" max="28" width="5.42578125" customWidth="1"/>
    <col min="29" max="29" width="12.85546875" customWidth="1"/>
    <col min="30" max="33" width="4.42578125" customWidth="1"/>
    <col min="34" max="34" width="4.42578125" bestFit="1" customWidth="1"/>
    <col min="35" max="36" width="4.5703125" bestFit="1" customWidth="1"/>
    <col min="37" max="39" width="4.5703125" customWidth="1"/>
    <col min="40" max="40" width="5" customWidth="1"/>
    <col min="41" max="41" width="5.28515625" customWidth="1"/>
    <col min="42" max="42" width="4.85546875" customWidth="1"/>
    <col min="43" max="46" width="5.42578125" bestFit="1" customWidth="1"/>
    <col min="47" max="47" width="6.28515625" customWidth="1"/>
    <col min="48" max="48" width="5.42578125" bestFit="1" customWidth="1"/>
    <col min="49" max="49" width="5.42578125" customWidth="1"/>
  </cols>
  <sheetData>
    <row r="2" spans="3:49" x14ac:dyDescent="0.25"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3:49" ht="21.75" customHeight="1" x14ac:dyDescent="0.25"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92" t="s">
        <v>50</v>
      </c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3" t="s">
        <v>128</v>
      </c>
      <c r="AE3" s="94"/>
      <c r="AF3" s="94"/>
      <c r="AG3" s="94"/>
      <c r="AH3" s="94"/>
      <c r="AI3" s="94"/>
      <c r="AJ3" s="94"/>
      <c r="AK3" s="94"/>
      <c r="AL3" s="94"/>
      <c r="AM3" s="95"/>
      <c r="AN3" s="89" t="s">
        <v>183</v>
      </c>
      <c r="AO3" s="89"/>
      <c r="AP3" s="89"/>
      <c r="AQ3" s="89"/>
      <c r="AR3" s="89"/>
      <c r="AS3" s="89"/>
      <c r="AT3" s="89"/>
      <c r="AU3" s="89"/>
      <c r="AV3" s="89"/>
      <c r="AW3" s="89"/>
    </row>
    <row r="4" spans="3:49" ht="231.75" customHeight="1" x14ac:dyDescent="0.25">
      <c r="C4" s="1"/>
      <c r="D4" s="4" t="s">
        <v>14</v>
      </c>
      <c r="E4" s="5" t="s">
        <v>13</v>
      </c>
      <c r="F4" s="90" t="s">
        <v>12</v>
      </c>
      <c r="G4" s="90"/>
      <c r="H4" s="90"/>
      <c r="I4" s="90"/>
      <c r="J4" s="90"/>
      <c r="K4" s="90"/>
      <c r="L4" s="90"/>
      <c r="M4" s="90"/>
      <c r="N4" s="90"/>
      <c r="O4" s="90"/>
      <c r="P4" s="6" t="s">
        <v>0</v>
      </c>
      <c r="Q4" s="7" t="s">
        <v>1</v>
      </c>
      <c r="R4" s="7" t="s">
        <v>4</v>
      </c>
      <c r="S4" s="7" t="s">
        <v>55</v>
      </c>
      <c r="T4" s="7" t="s">
        <v>2</v>
      </c>
      <c r="U4" s="7" t="s">
        <v>3</v>
      </c>
      <c r="V4" s="6" t="s">
        <v>5</v>
      </c>
      <c r="W4" s="6" t="s">
        <v>6</v>
      </c>
      <c r="X4" s="6" t="s">
        <v>7</v>
      </c>
      <c r="Y4" s="6" t="s">
        <v>8</v>
      </c>
      <c r="Z4" s="6" t="s">
        <v>9</v>
      </c>
      <c r="AA4" s="6" t="s">
        <v>10</v>
      </c>
      <c r="AB4" s="6" t="s">
        <v>11</v>
      </c>
      <c r="AC4" s="8" t="s">
        <v>17</v>
      </c>
      <c r="AD4" s="8" t="s">
        <v>130</v>
      </c>
      <c r="AE4" s="8" t="s">
        <v>156</v>
      </c>
      <c r="AF4" s="8" t="s">
        <v>18</v>
      </c>
      <c r="AG4" s="8" t="s">
        <v>140</v>
      </c>
      <c r="AH4" s="8" t="s">
        <v>20</v>
      </c>
      <c r="AI4" s="9" t="s">
        <v>19</v>
      </c>
      <c r="AJ4" s="6" t="s">
        <v>174</v>
      </c>
      <c r="AK4" s="6" t="s">
        <v>175</v>
      </c>
      <c r="AL4" s="6" t="s">
        <v>177</v>
      </c>
      <c r="AM4" s="6" t="s">
        <v>176</v>
      </c>
      <c r="AN4" s="8" t="s">
        <v>18</v>
      </c>
      <c r="AO4" s="8" t="s">
        <v>158</v>
      </c>
      <c r="AP4" s="6" t="s">
        <v>139</v>
      </c>
      <c r="AQ4" s="7" t="s">
        <v>155</v>
      </c>
      <c r="AR4" s="7" t="s">
        <v>140</v>
      </c>
      <c r="AS4" s="7" t="s">
        <v>159</v>
      </c>
      <c r="AT4" s="9" t="s">
        <v>19</v>
      </c>
      <c r="AU4" s="7" t="s">
        <v>174</v>
      </c>
      <c r="AV4" s="7" t="s">
        <v>175</v>
      </c>
      <c r="AW4" s="6" t="s">
        <v>141</v>
      </c>
    </row>
    <row r="5" spans="3:49" ht="15" customHeight="1" x14ac:dyDescent="0.25">
      <c r="C5" s="1"/>
      <c r="D5" s="73" t="s">
        <v>51</v>
      </c>
      <c r="E5" s="72" t="s">
        <v>22</v>
      </c>
      <c r="F5" s="91" t="s">
        <v>132</v>
      </c>
      <c r="G5" s="91"/>
      <c r="H5" s="91"/>
      <c r="I5" s="91"/>
      <c r="J5" s="91"/>
      <c r="K5" s="91"/>
      <c r="L5" s="91"/>
      <c r="M5" s="91"/>
      <c r="N5" s="91"/>
      <c r="O5" s="91"/>
      <c r="P5" s="10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2"/>
      <c r="AE5" s="12"/>
      <c r="AF5" s="12"/>
      <c r="AG5" s="13"/>
      <c r="AH5" s="13"/>
      <c r="AI5" s="13"/>
      <c r="AJ5" s="13"/>
      <c r="AK5" s="14"/>
      <c r="AL5" s="14"/>
      <c r="AM5" s="15" t="s">
        <v>178</v>
      </c>
      <c r="AN5" s="16"/>
      <c r="AO5" s="17"/>
      <c r="AP5" s="16"/>
      <c r="AQ5" s="17"/>
      <c r="AR5" s="16"/>
      <c r="AS5" s="16"/>
      <c r="AT5" s="16"/>
      <c r="AU5" s="17"/>
      <c r="AV5" s="17"/>
      <c r="AW5" s="18"/>
    </row>
    <row r="6" spans="3:49" ht="15.75" x14ac:dyDescent="0.25">
      <c r="C6" s="1"/>
      <c r="D6" s="73"/>
      <c r="E6" s="72"/>
      <c r="F6" s="81" t="s">
        <v>133</v>
      </c>
      <c r="G6" s="81"/>
      <c r="H6" s="81"/>
      <c r="I6" s="81"/>
      <c r="J6" s="81"/>
      <c r="K6" s="81"/>
      <c r="L6" s="81"/>
      <c r="M6" s="81"/>
      <c r="N6" s="81"/>
      <c r="O6" s="81"/>
      <c r="P6" s="19"/>
      <c r="Q6" s="11"/>
      <c r="R6" s="11"/>
      <c r="S6" s="13"/>
      <c r="T6" s="11"/>
      <c r="U6" s="11"/>
      <c r="V6" s="11"/>
      <c r="W6" s="11"/>
      <c r="X6" s="10"/>
      <c r="Y6" s="10"/>
      <c r="Z6" s="10"/>
      <c r="AA6" s="11"/>
      <c r="AB6" s="10"/>
      <c r="AC6" s="10"/>
      <c r="AD6" s="12"/>
      <c r="AE6" s="12"/>
      <c r="AF6" s="12"/>
      <c r="AG6" s="12"/>
      <c r="AH6" s="12"/>
      <c r="AI6" s="12"/>
      <c r="AJ6" s="12"/>
      <c r="AK6" s="14"/>
      <c r="AL6" s="14"/>
      <c r="AM6" s="15"/>
      <c r="AN6" s="20"/>
      <c r="AO6" s="20"/>
      <c r="AP6" s="20"/>
      <c r="AQ6" s="17"/>
      <c r="AR6" s="17"/>
      <c r="AS6" s="17"/>
      <c r="AT6" s="16"/>
      <c r="AU6" s="17"/>
      <c r="AV6" s="17"/>
      <c r="AW6" s="18"/>
    </row>
    <row r="7" spans="3:49" ht="18" customHeight="1" x14ac:dyDescent="0.25">
      <c r="C7" s="1"/>
      <c r="D7" s="73"/>
      <c r="E7" s="72"/>
      <c r="F7" s="85" t="s">
        <v>16</v>
      </c>
      <c r="G7" s="85"/>
      <c r="H7" s="85"/>
      <c r="I7" s="85"/>
      <c r="J7" s="85"/>
      <c r="K7" s="85"/>
      <c r="L7" s="85"/>
      <c r="M7" s="85"/>
      <c r="N7" s="85"/>
      <c r="O7" s="85"/>
      <c r="P7" s="21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15"/>
      <c r="AE7" s="12"/>
      <c r="AF7" s="15"/>
      <c r="AG7" s="15"/>
      <c r="AH7" s="15"/>
      <c r="AI7" s="15"/>
      <c r="AJ7" s="15"/>
      <c r="AK7" s="15"/>
      <c r="AL7" s="23"/>
      <c r="AM7" s="15"/>
      <c r="AN7" s="18"/>
      <c r="AO7" s="18"/>
      <c r="AP7" s="18"/>
      <c r="AQ7" s="18"/>
      <c r="AR7" s="18"/>
      <c r="AS7" s="18"/>
      <c r="AT7" s="18"/>
      <c r="AU7" s="18"/>
      <c r="AV7" s="18"/>
      <c r="AW7" s="18"/>
    </row>
    <row r="8" spans="3:49" ht="15.75" x14ac:dyDescent="0.25">
      <c r="C8" s="1"/>
      <c r="D8" s="73"/>
      <c r="E8" s="72" t="s">
        <v>24</v>
      </c>
      <c r="F8" s="81" t="s">
        <v>56</v>
      </c>
      <c r="G8" s="81"/>
      <c r="H8" s="81"/>
      <c r="I8" s="81"/>
      <c r="J8" s="81"/>
      <c r="K8" s="81"/>
      <c r="L8" s="81"/>
      <c r="M8" s="81"/>
      <c r="N8" s="81"/>
      <c r="O8" s="81"/>
      <c r="P8" s="19"/>
      <c r="Q8" s="10"/>
      <c r="R8" s="10"/>
      <c r="S8" s="11"/>
      <c r="T8" s="10"/>
      <c r="U8" s="11"/>
      <c r="V8" s="10"/>
      <c r="W8" s="10"/>
      <c r="X8" s="10"/>
      <c r="Y8" s="10"/>
      <c r="Z8" s="10"/>
      <c r="AA8" s="10"/>
      <c r="AB8" s="10"/>
      <c r="AC8" s="10"/>
      <c r="AD8" s="10"/>
      <c r="AE8" s="13"/>
      <c r="AF8" s="13"/>
      <c r="AG8" s="13"/>
      <c r="AH8" s="12"/>
      <c r="AI8" s="13"/>
      <c r="AJ8" s="12"/>
      <c r="AK8" s="16"/>
      <c r="AL8" s="16"/>
      <c r="AM8" s="15"/>
      <c r="AN8" s="20"/>
      <c r="AO8" s="20"/>
      <c r="AP8" s="20"/>
      <c r="AQ8" s="17"/>
      <c r="AR8" s="17"/>
      <c r="AS8" s="17"/>
      <c r="AT8" s="17"/>
      <c r="AU8" s="17"/>
      <c r="AV8" s="16"/>
      <c r="AW8" s="18"/>
    </row>
    <row r="9" spans="3:49" ht="15.75" x14ac:dyDescent="0.25">
      <c r="C9" s="1"/>
      <c r="D9" s="73"/>
      <c r="E9" s="72"/>
      <c r="F9" s="81" t="s">
        <v>26</v>
      </c>
      <c r="G9" s="81"/>
      <c r="H9" s="81"/>
      <c r="I9" s="81"/>
      <c r="J9" s="81"/>
      <c r="K9" s="81"/>
      <c r="L9" s="81"/>
      <c r="M9" s="81"/>
      <c r="N9" s="81"/>
      <c r="O9" s="81"/>
      <c r="P9" s="21"/>
      <c r="Q9" s="22"/>
      <c r="R9" s="22"/>
      <c r="S9" s="21"/>
      <c r="T9" s="22"/>
      <c r="U9" s="22"/>
      <c r="V9" s="22"/>
      <c r="W9" s="21"/>
      <c r="X9" s="21"/>
      <c r="Y9" s="21"/>
      <c r="Z9" s="21"/>
      <c r="AA9" s="21"/>
      <c r="AB9" s="21"/>
      <c r="AC9" s="21"/>
      <c r="AD9" s="15"/>
      <c r="AE9" s="12"/>
      <c r="AF9" s="15"/>
      <c r="AG9" s="23"/>
      <c r="AH9" s="15"/>
      <c r="AI9" s="23"/>
      <c r="AJ9" s="23"/>
      <c r="AK9" s="21"/>
      <c r="AL9" s="23"/>
      <c r="AM9" s="21"/>
      <c r="AN9" s="18"/>
      <c r="AO9" s="18"/>
      <c r="AP9" s="21"/>
      <c r="AQ9" s="18"/>
      <c r="AR9" s="18"/>
      <c r="AS9" s="18"/>
      <c r="AT9" s="21"/>
      <c r="AU9" s="21"/>
      <c r="AV9" s="21"/>
      <c r="AW9" s="21"/>
    </row>
    <row r="10" spans="3:49" ht="15" customHeight="1" x14ac:dyDescent="0.25">
      <c r="C10" s="1"/>
      <c r="D10" s="73"/>
      <c r="E10" s="72"/>
      <c r="F10" s="82" t="s">
        <v>23</v>
      </c>
      <c r="G10" s="83"/>
      <c r="H10" s="83"/>
      <c r="I10" s="83"/>
      <c r="J10" s="83"/>
      <c r="K10" s="83"/>
      <c r="L10" s="83"/>
      <c r="M10" s="83"/>
      <c r="N10" s="83"/>
      <c r="O10" s="84"/>
      <c r="P10" s="10"/>
      <c r="Q10" s="11"/>
      <c r="R10" s="11"/>
      <c r="S10" s="10"/>
      <c r="T10" s="10"/>
      <c r="U10" s="11"/>
      <c r="V10" s="10"/>
      <c r="W10" s="11"/>
      <c r="X10" s="10"/>
      <c r="Y10" s="10"/>
      <c r="Z10" s="10"/>
      <c r="AA10" s="10"/>
      <c r="AB10" s="10"/>
      <c r="AC10" s="10"/>
      <c r="AD10" s="13"/>
      <c r="AE10" s="13"/>
      <c r="AF10" s="13"/>
      <c r="AG10" s="13"/>
      <c r="AH10" s="13"/>
      <c r="AI10" s="13"/>
      <c r="AJ10" s="12"/>
      <c r="AK10" s="14"/>
      <c r="AL10" s="16"/>
      <c r="AM10" s="15"/>
      <c r="AN10" s="17"/>
      <c r="AO10" s="17"/>
      <c r="AP10" s="16"/>
      <c r="AQ10" s="17"/>
      <c r="AR10" s="17"/>
      <c r="AS10" s="16"/>
      <c r="AT10" s="16"/>
      <c r="AU10" s="16"/>
      <c r="AV10" s="17"/>
      <c r="AW10" s="18"/>
    </row>
    <row r="11" spans="3:49" ht="15.75" x14ac:dyDescent="0.25">
      <c r="C11" s="1"/>
      <c r="D11" s="73"/>
      <c r="E11" s="72" t="s">
        <v>131</v>
      </c>
      <c r="F11" s="80" t="s">
        <v>27</v>
      </c>
      <c r="G11" s="80"/>
      <c r="H11" s="80"/>
      <c r="I11" s="80"/>
      <c r="J11" s="80"/>
      <c r="K11" s="80"/>
      <c r="L11" s="80"/>
      <c r="M11" s="80"/>
      <c r="N11" s="80"/>
      <c r="O11" s="80"/>
      <c r="P11" s="10"/>
      <c r="Q11" s="11"/>
      <c r="R11" s="10"/>
      <c r="S11" s="10"/>
      <c r="T11" s="11"/>
      <c r="U11" s="11"/>
      <c r="V11" s="10"/>
      <c r="W11" s="10"/>
      <c r="X11" s="10"/>
      <c r="Y11" s="10"/>
      <c r="Z11" s="10"/>
      <c r="AA11" s="10"/>
      <c r="AB11" s="10"/>
      <c r="AC11" s="10"/>
      <c r="AD11" s="15"/>
      <c r="AE11" s="13"/>
      <c r="AF11" s="12"/>
      <c r="AG11" s="13"/>
      <c r="AH11" s="12"/>
      <c r="AI11" s="13"/>
      <c r="AJ11" s="13"/>
      <c r="AK11" s="16"/>
      <c r="AL11" s="16"/>
      <c r="AM11" s="21"/>
      <c r="AN11" s="17"/>
      <c r="AO11" s="17"/>
      <c r="AP11" s="16"/>
      <c r="AQ11" s="17"/>
      <c r="AR11" s="16"/>
      <c r="AS11" s="17"/>
      <c r="AT11" s="17"/>
      <c r="AU11" s="16"/>
      <c r="AV11" s="16"/>
      <c r="AW11" s="21"/>
    </row>
    <row r="12" spans="3:49" ht="15.75" x14ac:dyDescent="0.25">
      <c r="C12" s="1"/>
      <c r="D12" s="73"/>
      <c r="E12" s="72"/>
      <c r="F12" s="80" t="s">
        <v>34</v>
      </c>
      <c r="G12" s="80"/>
      <c r="H12" s="80"/>
      <c r="I12" s="80"/>
      <c r="J12" s="80"/>
      <c r="K12" s="80"/>
      <c r="L12" s="80"/>
      <c r="M12" s="80"/>
      <c r="N12" s="80"/>
      <c r="O12" s="80"/>
      <c r="P12" s="21"/>
      <c r="Q12" s="22"/>
      <c r="R12" s="22"/>
      <c r="S12" s="21"/>
      <c r="T12" s="22"/>
      <c r="U12" s="22"/>
      <c r="V12" s="22"/>
      <c r="W12" s="22"/>
      <c r="X12" s="21"/>
      <c r="Y12" s="21"/>
      <c r="Z12" s="21"/>
      <c r="AA12" s="21"/>
      <c r="AB12" s="22"/>
      <c r="AC12" s="22"/>
      <c r="AD12" s="15"/>
      <c r="AE12" s="15"/>
      <c r="AF12" s="15"/>
      <c r="AG12" s="15"/>
      <c r="AH12" s="15"/>
      <c r="AI12" s="15"/>
      <c r="AJ12" s="15"/>
      <c r="AK12" s="23"/>
      <c r="AL12" s="23"/>
      <c r="AM12" s="15"/>
      <c r="AN12" s="18"/>
      <c r="AO12" s="18"/>
      <c r="AP12" s="23"/>
      <c r="AQ12" s="18"/>
      <c r="AR12" s="23"/>
      <c r="AS12" s="23"/>
      <c r="AT12" s="23"/>
      <c r="AU12" s="18"/>
      <c r="AV12" s="23"/>
      <c r="AW12" s="18"/>
    </row>
    <row r="13" spans="3:49" ht="15.75" x14ac:dyDescent="0.25">
      <c r="C13" s="1"/>
      <c r="D13" s="73"/>
      <c r="E13" s="72"/>
      <c r="F13" s="74" t="s">
        <v>33</v>
      </c>
      <c r="G13" s="75"/>
      <c r="H13" s="75"/>
      <c r="I13" s="75"/>
      <c r="J13" s="75"/>
      <c r="K13" s="75"/>
      <c r="L13" s="75"/>
      <c r="M13" s="75"/>
      <c r="N13" s="75"/>
      <c r="O13" s="76"/>
      <c r="P13" s="21"/>
      <c r="Q13" s="22"/>
      <c r="R13" s="22"/>
      <c r="S13" s="21"/>
      <c r="T13" s="22"/>
      <c r="U13" s="22"/>
      <c r="V13" s="22"/>
      <c r="W13" s="21"/>
      <c r="X13" s="21"/>
      <c r="Y13" s="21"/>
      <c r="Z13" s="21"/>
      <c r="AA13" s="21"/>
      <c r="AB13" s="23"/>
      <c r="AC13" s="21"/>
      <c r="AD13" s="15"/>
      <c r="AE13" s="15"/>
      <c r="AF13" s="15"/>
      <c r="AG13" s="23"/>
      <c r="AH13" s="23"/>
      <c r="AI13" s="23"/>
      <c r="AJ13" s="15"/>
      <c r="AK13" s="15"/>
      <c r="AL13" s="23"/>
      <c r="AM13" s="15"/>
      <c r="AN13" s="18"/>
      <c r="AO13" s="23"/>
      <c r="AP13" s="23"/>
      <c r="AQ13" s="23"/>
      <c r="AR13" s="23"/>
      <c r="AS13" s="23"/>
      <c r="AT13" s="23"/>
      <c r="AU13" s="18"/>
      <c r="AV13" s="18"/>
      <c r="AW13" s="18"/>
    </row>
    <row r="14" spans="3:49" ht="15.75" x14ac:dyDescent="0.25">
      <c r="C14" s="1"/>
      <c r="D14" s="73"/>
      <c r="E14" s="72"/>
      <c r="F14" s="71" t="s">
        <v>28</v>
      </c>
      <c r="G14" s="71"/>
      <c r="H14" s="71"/>
      <c r="I14" s="71"/>
      <c r="J14" s="71"/>
      <c r="K14" s="71"/>
      <c r="L14" s="71"/>
      <c r="M14" s="71"/>
      <c r="N14" s="71"/>
      <c r="O14" s="71"/>
      <c r="P14" s="21"/>
      <c r="Q14" s="22"/>
      <c r="R14" s="21"/>
      <c r="S14" s="21"/>
      <c r="T14" s="22"/>
      <c r="U14" s="22"/>
      <c r="V14" s="21"/>
      <c r="W14" s="21"/>
      <c r="X14" s="21"/>
      <c r="Y14" s="21"/>
      <c r="Z14" s="21"/>
      <c r="AA14" s="21"/>
      <c r="AB14" s="21"/>
      <c r="AC14" s="21"/>
      <c r="AD14" s="15"/>
      <c r="AE14" s="23"/>
      <c r="AF14" s="15"/>
      <c r="AG14" s="23"/>
      <c r="AH14" s="15"/>
      <c r="AI14" s="23"/>
      <c r="AJ14" s="23"/>
      <c r="AK14" s="23"/>
      <c r="AL14" s="23"/>
      <c r="AM14" s="21"/>
      <c r="AN14" s="18"/>
      <c r="AO14" s="18"/>
      <c r="AP14" s="18"/>
      <c r="AQ14" s="18"/>
      <c r="AR14" s="23"/>
      <c r="AS14" s="23"/>
      <c r="AT14" s="23"/>
      <c r="AU14" s="23"/>
      <c r="AV14" s="23"/>
      <c r="AW14" s="21"/>
    </row>
    <row r="15" spans="3:49" ht="15" customHeight="1" x14ac:dyDescent="0.25">
      <c r="C15" s="1"/>
      <c r="D15" s="73"/>
      <c r="E15" s="72" t="s">
        <v>36</v>
      </c>
      <c r="F15" s="74" t="s">
        <v>29</v>
      </c>
      <c r="G15" s="75"/>
      <c r="H15" s="75"/>
      <c r="I15" s="75"/>
      <c r="J15" s="75"/>
      <c r="K15" s="75"/>
      <c r="L15" s="75"/>
      <c r="M15" s="75"/>
      <c r="N15" s="75"/>
      <c r="O15" s="76"/>
      <c r="P15" s="19"/>
      <c r="Q15" s="11"/>
      <c r="R15" s="11"/>
      <c r="S15" s="11"/>
      <c r="T15" s="11"/>
      <c r="U15" s="11"/>
      <c r="V15" s="10"/>
      <c r="W15" s="10"/>
      <c r="X15" s="10"/>
      <c r="Y15" s="10"/>
      <c r="Z15" s="24"/>
      <c r="AA15" s="10"/>
      <c r="AB15" s="10"/>
      <c r="AC15" s="10"/>
      <c r="AD15" s="12"/>
      <c r="AE15" s="12"/>
      <c r="AF15" s="12"/>
      <c r="AG15" s="12"/>
      <c r="AH15" s="12"/>
      <c r="AI15" s="12"/>
      <c r="AJ15" s="12"/>
      <c r="AK15" s="25"/>
      <c r="AL15" s="26"/>
      <c r="AM15" s="15"/>
      <c r="AN15" s="27"/>
      <c r="AO15" s="27"/>
      <c r="AP15" s="27"/>
      <c r="AQ15" s="27"/>
      <c r="AR15" s="27"/>
      <c r="AS15" s="27"/>
      <c r="AT15" s="27"/>
      <c r="AU15" s="27"/>
      <c r="AV15" s="27"/>
      <c r="AW15" s="18"/>
    </row>
    <row r="16" spans="3:49" ht="15.75" x14ac:dyDescent="0.25">
      <c r="C16" s="1"/>
      <c r="D16" s="73"/>
      <c r="E16" s="72"/>
      <c r="F16" s="28" t="s">
        <v>30</v>
      </c>
      <c r="G16" s="29"/>
      <c r="H16" s="30"/>
      <c r="I16" s="30"/>
      <c r="J16" s="30"/>
      <c r="K16" s="30"/>
      <c r="L16" s="30"/>
      <c r="M16" s="30"/>
      <c r="N16" s="30"/>
      <c r="O16" s="31"/>
      <c r="P16" s="19"/>
      <c r="Q16" s="32"/>
      <c r="R16" s="32"/>
      <c r="S16" s="32"/>
      <c r="T16" s="32"/>
      <c r="U16" s="32"/>
      <c r="V16" s="19"/>
      <c r="W16" s="19"/>
      <c r="X16" s="19"/>
      <c r="Y16" s="19"/>
      <c r="Z16" s="19"/>
      <c r="AA16" s="19"/>
      <c r="AB16" s="19"/>
      <c r="AC16" s="19"/>
      <c r="AD16" s="33"/>
      <c r="AE16" s="33"/>
      <c r="AF16" s="33"/>
      <c r="AG16" s="33"/>
      <c r="AH16" s="34"/>
      <c r="AI16" s="33"/>
      <c r="AJ16" s="33"/>
      <c r="AK16" s="16"/>
      <c r="AL16" s="16"/>
      <c r="AM16" s="21"/>
      <c r="AN16" s="17"/>
      <c r="AO16" s="17"/>
      <c r="AP16" s="17"/>
      <c r="AQ16" s="27"/>
      <c r="AR16" s="27"/>
      <c r="AS16" s="27"/>
      <c r="AT16" s="17"/>
      <c r="AU16" s="17"/>
      <c r="AV16" s="16"/>
      <c r="AW16" s="21"/>
    </row>
    <row r="17" spans="3:49" ht="15.75" x14ac:dyDescent="0.25">
      <c r="C17" s="1"/>
      <c r="D17" s="73"/>
      <c r="E17" s="77" t="s">
        <v>37</v>
      </c>
      <c r="F17" s="86" t="s">
        <v>134</v>
      </c>
      <c r="G17" s="87"/>
      <c r="H17" s="87"/>
      <c r="I17" s="87"/>
      <c r="J17" s="87"/>
      <c r="K17" s="87"/>
      <c r="L17" s="87"/>
      <c r="M17" s="87"/>
      <c r="N17" s="87"/>
      <c r="O17" s="88"/>
      <c r="P17" s="19"/>
      <c r="Q17" s="32"/>
      <c r="R17" s="32"/>
      <c r="S17" s="32"/>
      <c r="T17" s="32"/>
      <c r="U17" s="32"/>
      <c r="V17" s="19"/>
      <c r="W17" s="19"/>
      <c r="X17" s="19"/>
      <c r="Y17" s="19"/>
      <c r="Z17" s="19"/>
      <c r="AA17" s="19"/>
      <c r="AB17" s="19"/>
      <c r="AC17" s="19"/>
      <c r="AD17" s="33"/>
      <c r="AE17" s="35"/>
      <c r="AF17" s="35"/>
      <c r="AG17" s="35"/>
      <c r="AH17" s="36"/>
      <c r="AI17" s="35"/>
      <c r="AJ17" s="35"/>
      <c r="AK17" s="16"/>
      <c r="AL17" s="16"/>
      <c r="AM17" s="21"/>
      <c r="AN17" s="17"/>
      <c r="AO17" s="17"/>
      <c r="AP17" s="17"/>
      <c r="AQ17" s="27"/>
      <c r="AR17" s="27"/>
      <c r="AS17" s="27"/>
      <c r="AT17" s="23"/>
      <c r="AU17" s="16"/>
      <c r="AV17" s="16"/>
      <c r="AW17" s="21"/>
    </row>
    <row r="18" spans="3:49" ht="20.25" customHeight="1" x14ac:dyDescent="0.25">
      <c r="C18" s="1"/>
      <c r="D18" s="73"/>
      <c r="E18" s="78"/>
      <c r="F18" s="74" t="s">
        <v>129</v>
      </c>
      <c r="G18" s="75"/>
      <c r="H18" s="75"/>
      <c r="I18" s="75"/>
      <c r="J18" s="75"/>
      <c r="K18" s="75"/>
      <c r="L18" s="75"/>
      <c r="M18" s="75"/>
      <c r="N18" s="75"/>
      <c r="O18" s="76"/>
      <c r="P18" s="19"/>
      <c r="Q18" s="32"/>
      <c r="R18" s="32"/>
      <c r="S18" s="32"/>
      <c r="T18" s="32"/>
      <c r="U18" s="32"/>
      <c r="V18" s="32"/>
      <c r="W18" s="19"/>
      <c r="X18" s="19"/>
      <c r="Y18" s="19"/>
      <c r="Z18" s="19"/>
      <c r="AA18" s="19"/>
      <c r="AB18" s="19"/>
      <c r="AC18" s="19"/>
      <c r="AD18" s="33"/>
      <c r="AE18" s="35"/>
      <c r="AF18" s="33"/>
      <c r="AG18" s="35"/>
      <c r="AH18" s="35"/>
      <c r="AI18" s="35"/>
      <c r="AJ18" s="35"/>
      <c r="AK18" s="16"/>
      <c r="AL18" s="16"/>
      <c r="AM18" s="21"/>
      <c r="AN18" s="17"/>
      <c r="AO18" s="17"/>
      <c r="AP18" s="17"/>
      <c r="AQ18" s="27"/>
      <c r="AR18" s="27"/>
      <c r="AS18" s="27"/>
      <c r="AT18" s="18"/>
      <c r="AU18" s="16"/>
      <c r="AV18" s="16"/>
      <c r="AW18" s="21"/>
    </row>
    <row r="19" spans="3:49" ht="15" customHeight="1" x14ac:dyDescent="0.25">
      <c r="C19" s="1"/>
      <c r="D19" s="73" t="s">
        <v>52</v>
      </c>
      <c r="E19" s="72" t="s">
        <v>42</v>
      </c>
      <c r="F19" s="71" t="s">
        <v>38</v>
      </c>
      <c r="G19" s="71"/>
      <c r="H19" s="71"/>
      <c r="I19" s="71"/>
      <c r="J19" s="71"/>
      <c r="K19" s="71"/>
      <c r="L19" s="71"/>
      <c r="M19" s="71"/>
      <c r="N19" s="71"/>
      <c r="O19" s="71"/>
      <c r="P19" s="21"/>
      <c r="Q19" s="21"/>
      <c r="R19" s="37"/>
      <c r="S19" s="37"/>
      <c r="T19" s="37"/>
      <c r="U19" s="37"/>
      <c r="V19" s="37"/>
      <c r="W19" s="21"/>
      <c r="X19" s="21"/>
      <c r="Y19" s="21"/>
      <c r="Z19" s="21"/>
      <c r="AA19" s="21"/>
      <c r="AB19" s="21"/>
      <c r="AC19" s="21"/>
      <c r="AD19" s="33"/>
      <c r="AE19" s="23"/>
      <c r="AF19" s="15"/>
      <c r="AG19" s="23"/>
      <c r="AH19" s="15"/>
      <c r="AI19" s="23"/>
      <c r="AJ19" s="23"/>
      <c r="AK19" s="23"/>
      <c r="AL19" s="23"/>
      <c r="AM19" s="21"/>
      <c r="AN19" s="18"/>
      <c r="AO19" s="18"/>
      <c r="AP19" s="18"/>
      <c r="AQ19" s="27"/>
      <c r="AR19" s="27"/>
      <c r="AS19" s="27"/>
      <c r="AT19" s="18"/>
      <c r="AU19" s="16"/>
      <c r="AV19" s="23"/>
      <c r="AW19" s="21"/>
    </row>
    <row r="20" spans="3:49" ht="15.75" x14ac:dyDescent="0.25">
      <c r="C20" s="1"/>
      <c r="D20" s="73"/>
      <c r="E20" s="72"/>
      <c r="F20" s="71" t="s">
        <v>39</v>
      </c>
      <c r="G20" s="71"/>
      <c r="H20" s="71"/>
      <c r="I20" s="71"/>
      <c r="J20" s="71"/>
      <c r="K20" s="71"/>
      <c r="L20" s="71"/>
      <c r="M20" s="71"/>
      <c r="N20" s="71"/>
      <c r="O20" s="71"/>
      <c r="P20" s="21"/>
      <c r="Q20" s="21"/>
      <c r="R20" s="37"/>
      <c r="S20" s="37"/>
      <c r="T20" s="37"/>
      <c r="U20" s="37"/>
      <c r="V20" s="37"/>
      <c r="W20" s="21"/>
      <c r="X20" s="21"/>
      <c r="Y20" s="21"/>
      <c r="Z20" s="21"/>
      <c r="AA20" s="21"/>
      <c r="AB20" s="21"/>
      <c r="AC20" s="21"/>
      <c r="AD20" s="33"/>
      <c r="AE20" s="23"/>
      <c r="AF20" s="15"/>
      <c r="AG20" s="23"/>
      <c r="AH20" s="15"/>
      <c r="AI20" s="16"/>
      <c r="AJ20" s="23"/>
      <c r="AK20" s="23"/>
      <c r="AL20" s="23"/>
      <c r="AM20" s="21"/>
      <c r="AN20" s="18"/>
      <c r="AO20" s="18"/>
      <c r="AP20" s="18"/>
      <c r="AQ20" s="27"/>
      <c r="AR20" s="27"/>
      <c r="AS20" s="27"/>
      <c r="AT20" s="18"/>
      <c r="AU20" s="16"/>
      <c r="AV20" s="23"/>
      <c r="AW20" s="21"/>
    </row>
    <row r="21" spans="3:49" ht="15.75" x14ac:dyDescent="0.25">
      <c r="C21" s="1"/>
      <c r="D21" s="73"/>
      <c r="E21" s="72"/>
      <c r="F21" s="71" t="s">
        <v>40</v>
      </c>
      <c r="G21" s="71"/>
      <c r="H21" s="71"/>
      <c r="I21" s="71"/>
      <c r="J21" s="71"/>
      <c r="K21" s="71"/>
      <c r="L21" s="71"/>
      <c r="M21" s="71"/>
      <c r="N21" s="71"/>
      <c r="O21" s="71"/>
      <c r="P21" s="21"/>
      <c r="Q21" s="21"/>
      <c r="R21" s="37"/>
      <c r="S21" s="37"/>
      <c r="T21" s="37"/>
      <c r="U21" s="37"/>
      <c r="V21" s="37"/>
      <c r="W21" s="21"/>
      <c r="X21" s="21"/>
      <c r="Y21" s="21"/>
      <c r="Z21" s="21"/>
      <c r="AA21" s="21"/>
      <c r="AB21" s="21"/>
      <c r="AC21" s="21"/>
      <c r="AD21" s="33"/>
      <c r="AE21" s="15"/>
      <c r="AF21" s="15"/>
      <c r="AG21" s="23"/>
      <c r="AH21" s="15"/>
      <c r="AI21" s="23"/>
      <c r="AJ21" s="23"/>
      <c r="AK21" s="23"/>
      <c r="AL21" s="23"/>
      <c r="AM21" s="21"/>
      <c r="AN21" s="18"/>
      <c r="AO21" s="18"/>
      <c r="AP21" s="18"/>
      <c r="AQ21" s="23"/>
      <c r="AR21" s="27"/>
      <c r="AS21" s="27"/>
      <c r="AT21" s="18"/>
      <c r="AU21" s="16"/>
      <c r="AV21" s="23"/>
      <c r="AW21" s="21"/>
    </row>
    <row r="22" spans="3:49" ht="15.75" x14ac:dyDescent="0.25">
      <c r="C22" s="1"/>
      <c r="D22" s="73"/>
      <c r="E22" s="72"/>
      <c r="F22" s="71" t="s">
        <v>41</v>
      </c>
      <c r="G22" s="71"/>
      <c r="H22" s="71"/>
      <c r="I22" s="71"/>
      <c r="J22" s="71"/>
      <c r="K22" s="71"/>
      <c r="L22" s="71"/>
      <c r="M22" s="71"/>
      <c r="N22" s="71"/>
      <c r="O22" s="71"/>
      <c r="P22" s="21"/>
      <c r="Q22" s="21"/>
      <c r="R22" s="21"/>
      <c r="S22" s="37"/>
      <c r="T22" s="37"/>
      <c r="U22" s="37"/>
      <c r="V22" s="37"/>
      <c r="W22" s="21"/>
      <c r="X22" s="21"/>
      <c r="Y22" s="21"/>
      <c r="Z22" s="21"/>
      <c r="AA22" s="21"/>
      <c r="AB22" s="21"/>
      <c r="AC22" s="21"/>
      <c r="AD22" s="21"/>
      <c r="AE22" s="23"/>
      <c r="AF22" s="23"/>
      <c r="AG22" s="23"/>
      <c r="AH22" s="23"/>
      <c r="AI22" s="23"/>
      <c r="AJ22" s="23"/>
      <c r="AK22" s="23"/>
      <c r="AL22" s="23"/>
      <c r="AM22" s="21"/>
      <c r="AN22" s="18"/>
      <c r="AO22" s="23"/>
      <c r="AP22" s="18"/>
      <c r="AQ22" s="18"/>
      <c r="AR22" s="27"/>
      <c r="AS22" s="27"/>
      <c r="AT22" s="18"/>
      <c r="AU22" s="16"/>
      <c r="AV22" s="23"/>
      <c r="AW22" s="21"/>
    </row>
    <row r="23" spans="3:49" ht="17.25" customHeight="1" x14ac:dyDescent="0.25">
      <c r="C23" s="1"/>
      <c r="D23" s="73"/>
      <c r="E23" s="72"/>
      <c r="F23" s="74" t="s">
        <v>60</v>
      </c>
      <c r="G23" s="75"/>
      <c r="H23" s="75"/>
      <c r="I23" s="75"/>
      <c r="J23" s="75"/>
      <c r="K23" s="75"/>
      <c r="L23" s="75"/>
      <c r="M23" s="75"/>
      <c r="N23" s="75"/>
      <c r="O23" s="76"/>
      <c r="P23" s="21"/>
      <c r="Q23" s="21"/>
      <c r="R23" s="37"/>
      <c r="S23" s="37"/>
      <c r="T23" s="37"/>
      <c r="U23" s="37"/>
      <c r="V23" s="37"/>
      <c r="W23" s="21"/>
      <c r="X23" s="21"/>
      <c r="Y23" s="21"/>
      <c r="Z23" s="21"/>
      <c r="AA23" s="21"/>
      <c r="AB23" s="21"/>
      <c r="AC23" s="21"/>
      <c r="AD23" s="33"/>
      <c r="AE23" s="23"/>
      <c r="AF23" s="15"/>
      <c r="AG23" s="23"/>
      <c r="AH23" s="23"/>
      <c r="AI23" s="23"/>
      <c r="AJ23" s="23"/>
      <c r="AK23" s="23"/>
      <c r="AL23" s="23"/>
      <c r="AM23" s="21"/>
      <c r="AN23" s="18"/>
      <c r="AO23" s="18"/>
      <c r="AP23" s="18"/>
      <c r="AQ23" s="18"/>
      <c r="AR23" s="27"/>
      <c r="AS23" s="27"/>
      <c r="AT23" s="18"/>
      <c r="AU23" s="16"/>
      <c r="AV23" s="23"/>
      <c r="AW23" s="21"/>
    </row>
    <row r="24" spans="3:49" ht="17.25" customHeight="1" x14ac:dyDescent="0.25">
      <c r="C24" s="1"/>
      <c r="D24" s="73"/>
      <c r="E24" s="72" t="s">
        <v>46</v>
      </c>
      <c r="F24" s="71" t="s">
        <v>43</v>
      </c>
      <c r="G24" s="71"/>
      <c r="H24" s="71"/>
      <c r="I24" s="71"/>
      <c r="J24" s="71"/>
      <c r="K24" s="71"/>
      <c r="L24" s="71"/>
      <c r="M24" s="71"/>
      <c r="N24" s="71"/>
      <c r="O24" s="71"/>
      <c r="P24" s="22"/>
      <c r="Q24" s="21"/>
      <c r="R24" s="21"/>
      <c r="S24" s="22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3"/>
      <c r="AF24" s="23"/>
      <c r="AG24" s="23"/>
      <c r="AH24" s="23"/>
      <c r="AI24" s="23"/>
      <c r="AJ24" s="15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</row>
    <row r="25" spans="3:49" ht="21.75" customHeight="1" x14ac:dyDescent="0.25">
      <c r="C25" s="1"/>
      <c r="D25" s="73"/>
      <c r="E25" s="72"/>
      <c r="F25" s="71" t="s">
        <v>44</v>
      </c>
      <c r="G25" s="71"/>
      <c r="H25" s="71"/>
      <c r="I25" s="71"/>
      <c r="J25" s="71"/>
      <c r="K25" s="71"/>
      <c r="L25" s="71"/>
      <c r="M25" s="71"/>
      <c r="N25" s="71"/>
      <c r="O25" s="71"/>
      <c r="P25" s="23"/>
      <c r="Q25" s="21"/>
      <c r="R25" s="22"/>
      <c r="S25" s="22"/>
      <c r="T25" s="37"/>
      <c r="U25" s="37"/>
      <c r="V25" s="37"/>
      <c r="W25" s="37"/>
      <c r="X25" s="21"/>
      <c r="Y25" s="21"/>
      <c r="Z25" s="21"/>
      <c r="AA25" s="21"/>
      <c r="AB25" s="22"/>
      <c r="AC25" s="22"/>
      <c r="AD25" s="33"/>
      <c r="AE25" s="15"/>
      <c r="AF25" s="15"/>
      <c r="AG25" s="15"/>
      <c r="AH25" s="15"/>
      <c r="AI25" s="15"/>
      <c r="AJ25" s="15"/>
      <c r="AK25" s="14"/>
      <c r="AL25" s="14"/>
      <c r="AM25" s="15"/>
      <c r="AN25" s="18"/>
      <c r="AO25" s="18"/>
      <c r="AP25" s="18"/>
      <c r="AQ25" s="18"/>
      <c r="AR25" s="18"/>
      <c r="AS25" s="18"/>
      <c r="AT25" s="18"/>
      <c r="AU25" s="17"/>
      <c r="AV25" s="17"/>
      <c r="AW25" s="18"/>
    </row>
    <row r="26" spans="3:49" ht="18.75" customHeight="1" x14ac:dyDescent="0.25">
      <c r="C26" s="1"/>
      <c r="D26" s="73"/>
      <c r="E26" s="72"/>
      <c r="F26" s="71" t="s">
        <v>45</v>
      </c>
      <c r="G26" s="71"/>
      <c r="H26" s="71"/>
      <c r="I26" s="71"/>
      <c r="J26" s="71"/>
      <c r="K26" s="71"/>
      <c r="L26" s="71"/>
      <c r="M26" s="71"/>
      <c r="N26" s="71"/>
      <c r="O26" s="71"/>
      <c r="P26" s="22"/>
      <c r="Q26" s="21"/>
      <c r="R26" s="21"/>
      <c r="S26" s="22"/>
      <c r="T26" s="37"/>
      <c r="U26" s="37"/>
      <c r="V26" s="37"/>
      <c r="W26" s="37"/>
      <c r="X26" s="21"/>
      <c r="Y26" s="21"/>
      <c r="Z26" s="21"/>
      <c r="AA26" s="21"/>
      <c r="AB26" s="21"/>
      <c r="AC26" s="21"/>
      <c r="AD26" s="23"/>
      <c r="AE26" s="23"/>
      <c r="AF26" s="23"/>
      <c r="AG26" s="23"/>
      <c r="AH26" s="23"/>
      <c r="AI26" s="23"/>
      <c r="AJ26" s="15"/>
      <c r="AK26" s="14"/>
      <c r="AL26" s="16"/>
      <c r="AM26" s="14"/>
      <c r="AN26" s="23"/>
      <c r="AO26" s="18"/>
      <c r="AP26" s="23"/>
      <c r="AQ26" s="18"/>
      <c r="AR26" s="23"/>
      <c r="AS26" s="23"/>
      <c r="AT26" s="23"/>
      <c r="AU26" s="17"/>
      <c r="AV26" s="17"/>
      <c r="AW26" s="17"/>
    </row>
    <row r="27" spans="3:49" ht="18" customHeight="1" x14ac:dyDescent="0.25">
      <c r="C27" s="1"/>
      <c r="D27" s="73" t="s">
        <v>53</v>
      </c>
      <c r="E27" s="79" t="s">
        <v>49</v>
      </c>
      <c r="F27" s="71" t="s">
        <v>47</v>
      </c>
      <c r="G27" s="71"/>
      <c r="H27" s="71"/>
      <c r="I27" s="71"/>
      <c r="J27" s="71"/>
      <c r="K27" s="71"/>
      <c r="L27" s="71"/>
      <c r="M27" s="71"/>
      <c r="N27" s="71"/>
      <c r="O27" s="71"/>
      <c r="P27" s="22"/>
      <c r="Q27" s="21"/>
      <c r="R27" s="22"/>
      <c r="S27" s="22"/>
      <c r="T27" s="37"/>
      <c r="U27" s="37"/>
      <c r="V27" s="37"/>
      <c r="W27" s="37"/>
      <c r="X27" s="21"/>
      <c r="Y27" s="21"/>
      <c r="Z27" s="21"/>
      <c r="AA27" s="21"/>
      <c r="AB27" s="22"/>
      <c r="AC27" s="22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8"/>
      <c r="AO27" s="18"/>
      <c r="AP27" s="18"/>
      <c r="AQ27" s="18"/>
      <c r="AR27" s="18"/>
      <c r="AS27" s="18"/>
      <c r="AT27" s="18"/>
      <c r="AU27" s="18"/>
      <c r="AV27" s="18"/>
      <c r="AW27" s="18"/>
    </row>
    <row r="28" spans="3:49" ht="18" customHeight="1" x14ac:dyDescent="0.25">
      <c r="C28" s="1"/>
      <c r="D28" s="73"/>
      <c r="E28" s="79"/>
      <c r="F28" s="71" t="s">
        <v>48</v>
      </c>
      <c r="G28" s="71"/>
      <c r="H28" s="71"/>
      <c r="I28" s="71"/>
      <c r="J28" s="71"/>
      <c r="K28" s="71"/>
      <c r="L28" s="71"/>
      <c r="M28" s="71"/>
      <c r="N28" s="71"/>
      <c r="O28" s="71"/>
      <c r="P28" s="21"/>
      <c r="Q28" s="21"/>
      <c r="R28" s="21"/>
      <c r="S28" s="22"/>
      <c r="T28" s="37"/>
      <c r="U28" s="37"/>
      <c r="V28" s="37"/>
      <c r="W28" s="37"/>
      <c r="X28" s="21"/>
      <c r="Y28" s="21"/>
      <c r="Z28" s="21"/>
      <c r="AA28" s="21"/>
      <c r="AB28" s="21"/>
      <c r="AC28" s="21"/>
      <c r="AD28" s="23"/>
      <c r="AE28" s="23"/>
      <c r="AF28" s="23"/>
      <c r="AG28" s="23"/>
      <c r="AH28" s="23"/>
      <c r="AI28" s="23"/>
      <c r="AJ28" s="15"/>
      <c r="AK28" s="14"/>
      <c r="AL28" s="16"/>
      <c r="AM28" s="14"/>
      <c r="AN28" s="23"/>
      <c r="AO28" s="18"/>
      <c r="AP28" s="23"/>
      <c r="AQ28" s="23"/>
      <c r="AR28" s="23"/>
      <c r="AS28" s="23"/>
      <c r="AT28" s="23"/>
      <c r="AU28" s="17"/>
      <c r="AV28" s="17"/>
      <c r="AW28" s="17"/>
    </row>
    <row r="29" spans="3:49" ht="19.5" customHeight="1" x14ac:dyDescent="0.25">
      <c r="C29" s="1"/>
      <c r="D29" s="73"/>
      <c r="E29" s="79"/>
      <c r="F29" s="71" t="s">
        <v>54</v>
      </c>
      <c r="G29" s="71"/>
      <c r="H29" s="71"/>
      <c r="I29" s="71"/>
      <c r="J29" s="71"/>
      <c r="K29" s="71"/>
      <c r="L29" s="71"/>
      <c r="M29" s="71"/>
      <c r="N29" s="71"/>
      <c r="O29" s="71"/>
      <c r="P29" s="22"/>
      <c r="Q29" s="21"/>
      <c r="R29" s="22"/>
      <c r="S29" s="22"/>
      <c r="T29" s="37"/>
      <c r="U29" s="37"/>
      <c r="V29" s="37"/>
      <c r="W29" s="37"/>
      <c r="X29" s="21"/>
      <c r="Y29" s="21"/>
      <c r="Z29" s="21"/>
      <c r="AA29" s="21"/>
      <c r="AB29" s="22"/>
      <c r="AC29" s="22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8"/>
      <c r="AO29" s="18"/>
      <c r="AP29" s="18"/>
      <c r="AQ29" s="18"/>
      <c r="AR29" s="18"/>
      <c r="AS29" s="18"/>
      <c r="AT29" s="18"/>
      <c r="AU29" s="18"/>
      <c r="AV29" s="18"/>
      <c r="AW29" s="18"/>
    </row>
    <row r="30" spans="3:49" ht="15.75" x14ac:dyDescent="0.25">
      <c r="C30" s="1"/>
      <c r="D30" s="73"/>
      <c r="E30" s="72" t="s">
        <v>57</v>
      </c>
      <c r="F30" s="75" t="s">
        <v>58</v>
      </c>
      <c r="G30" s="75"/>
      <c r="H30" s="75"/>
      <c r="I30" s="75"/>
      <c r="J30" s="75"/>
      <c r="K30" s="75"/>
      <c r="L30" s="75"/>
      <c r="M30" s="75"/>
      <c r="N30" s="75"/>
      <c r="O30" s="76"/>
      <c r="P30" s="21"/>
      <c r="Q30" s="21"/>
      <c r="R30" s="21"/>
      <c r="S30" s="22"/>
      <c r="T30" s="21"/>
      <c r="U30" s="22"/>
      <c r="V30" s="23"/>
      <c r="W30" s="21"/>
      <c r="X30" s="22"/>
      <c r="Y30" s="22"/>
      <c r="Z30" s="22"/>
      <c r="AA30" s="22"/>
      <c r="AB30" s="22"/>
      <c r="AC30" s="22"/>
      <c r="AD30" s="33"/>
      <c r="AE30" s="23"/>
      <c r="AF30" s="23"/>
      <c r="AG30" s="15"/>
      <c r="AH30" s="15"/>
      <c r="AI30" s="15"/>
      <c r="AJ30" s="15"/>
      <c r="AK30" s="15"/>
      <c r="AL30" s="15"/>
      <c r="AM30" s="15"/>
      <c r="AN30" s="23"/>
      <c r="AO30" s="18"/>
      <c r="AP30" s="23"/>
      <c r="AQ30" s="23"/>
      <c r="AR30" s="18"/>
      <c r="AS30" s="18"/>
      <c r="AT30" s="18"/>
      <c r="AU30" s="18"/>
      <c r="AV30" s="18"/>
      <c r="AW30" s="18"/>
    </row>
    <row r="31" spans="3:49" ht="15.75" x14ac:dyDescent="0.25">
      <c r="C31" s="1"/>
      <c r="D31" s="73"/>
      <c r="E31" s="72"/>
      <c r="F31" s="76" t="s">
        <v>59</v>
      </c>
      <c r="G31" s="80"/>
      <c r="H31" s="80"/>
      <c r="I31" s="80"/>
      <c r="J31" s="80"/>
      <c r="K31" s="80"/>
      <c r="L31" s="80"/>
      <c r="M31" s="80"/>
      <c r="N31" s="80"/>
      <c r="O31" s="80"/>
      <c r="P31" s="21"/>
      <c r="Q31" s="22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3"/>
      <c r="AE31" s="3"/>
      <c r="AF31" s="23"/>
      <c r="AG31" s="15"/>
      <c r="AH31" s="15"/>
      <c r="AI31" s="15"/>
      <c r="AJ31" s="15"/>
      <c r="AK31" s="15"/>
      <c r="AL31" s="15"/>
      <c r="AM31" s="15"/>
      <c r="AN31" s="18"/>
      <c r="AO31" s="18"/>
      <c r="AP31" s="18"/>
      <c r="AQ31" s="18"/>
      <c r="AR31" s="18"/>
      <c r="AS31" s="18"/>
      <c r="AT31" s="18"/>
      <c r="AU31" s="18"/>
      <c r="AV31" s="18"/>
      <c r="AW31" s="18"/>
    </row>
    <row r="32" spans="3:49" ht="15.75" x14ac:dyDescent="0.25">
      <c r="D32" s="73"/>
      <c r="E32" s="72"/>
      <c r="F32" s="71" t="s">
        <v>127</v>
      </c>
      <c r="G32" s="71"/>
      <c r="H32" s="71"/>
      <c r="I32" s="71"/>
      <c r="J32" s="71"/>
      <c r="K32" s="71"/>
      <c r="L32" s="71"/>
      <c r="M32" s="71"/>
      <c r="N32" s="71"/>
      <c r="O32" s="71"/>
      <c r="P32" s="21"/>
      <c r="Q32" s="22"/>
      <c r="R32" s="22"/>
      <c r="S32" s="21"/>
      <c r="T32" s="22"/>
      <c r="U32" s="22"/>
      <c r="V32" s="22"/>
      <c r="W32" s="21"/>
      <c r="X32" s="22"/>
      <c r="Y32" s="22"/>
      <c r="Z32" s="22"/>
      <c r="AA32" s="22"/>
      <c r="AB32" s="22"/>
      <c r="AC32" s="22"/>
      <c r="AD32" s="15"/>
      <c r="AE32" s="15"/>
      <c r="AF32" s="23"/>
      <c r="AG32" s="23"/>
      <c r="AH32" s="15"/>
      <c r="AI32" s="15"/>
      <c r="AJ32" s="15"/>
      <c r="AK32" s="15"/>
      <c r="AL32" s="15"/>
      <c r="AM32" s="15"/>
      <c r="AN32" s="18"/>
      <c r="AO32" s="21"/>
      <c r="AP32" s="23"/>
      <c r="AQ32" s="21"/>
      <c r="AR32" s="21"/>
      <c r="AS32" s="21"/>
      <c r="AT32" s="21"/>
      <c r="AU32" s="18"/>
      <c r="AV32" s="18"/>
      <c r="AW32" s="18"/>
    </row>
  </sheetData>
  <mergeCells count="43">
    <mergeCell ref="AN3:AW3"/>
    <mergeCell ref="F4:O4"/>
    <mergeCell ref="F5:O5"/>
    <mergeCell ref="P3:AC3"/>
    <mergeCell ref="AD3:AM3"/>
    <mergeCell ref="F30:O30"/>
    <mergeCell ref="F31:O31"/>
    <mergeCell ref="F19:O19"/>
    <mergeCell ref="F9:O9"/>
    <mergeCell ref="F15:O15"/>
    <mergeCell ref="F17:O17"/>
    <mergeCell ref="F21:O21"/>
    <mergeCell ref="F22:O22"/>
    <mergeCell ref="F23:O23"/>
    <mergeCell ref="F8:O8"/>
    <mergeCell ref="E5:E7"/>
    <mergeCell ref="F10:O10"/>
    <mergeCell ref="E8:E10"/>
    <mergeCell ref="F6:O6"/>
    <mergeCell ref="F7:O7"/>
    <mergeCell ref="E19:E23"/>
    <mergeCell ref="E11:E14"/>
    <mergeCell ref="F12:O12"/>
    <mergeCell ref="E15:E16"/>
    <mergeCell ref="F11:O11"/>
    <mergeCell ref="F14:O14"/>
    <mergeCell ref="F13:O13"/>
    <mergeCell ref="F32:O32"/>
    <mergeCell ref="E30:E32"/>
    <mergeCell ref="D27:D32"/>
    <mergeCell ref="F18:O18"/>
    <mergeCell ref="E17:E18"/>
    <mergeCell ref="D5:D18"/>
    <mergeCell ref="D19:D26"/>
    <mergeCell ref="E27:E29"/>
    <mergeCell ref="F28:O28"/>
    <mergeCell ref="F29:O29"/>
    <mergeCell ref="F24:O24"/>
    <mergeCell ref="F25:O25"/>
    <mergeCell ref="F26:O26"/>
    <mergeCell ref="E24:E26"/>
    <mergeCell ref="F27:O27"/>
    <mergeCell ref="F20:O20"/>
  </mergeCells>
  <pageMargins left="0.7" right="0.7" top="0.75" bottom="0.75" header="0.3" footer="0.3"/>
  <pageSetup orientation="portrait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O32"/>
  <sheetViews>
    <sheetView zoomScale="60" zoomScaleNormal="60" workbookViewId="0">
      <selection activeCell="N20" sqref="N20"/>
    </sheetView>
  </sheetViews>
  <sheetFormatPr baseColWidth="10" defaultRowHeight="15.75" x14ac:dyDescent="0.25"/>
  <cols>
    <col min="1" max="9" width="11.42578125" style="3"/>
    <col min="10" max="10" width="19.140625" style="3" customWidth="1"/>
    <col min="11" max="11" width="22.7109375" style="3" bestFit="1" customWidth="1"/>
    <col min="12" max="12" width="19" style="3" bestFit="1" customWidth="1"/>
    <col min="13" max="13" width="11.42578125" style="3"/>
    <col min="14" max="14" width="25.85546875" style="3" bestFit="1" customWidth="1"/>
    <col min="15" max="15" width="14.42578125" style="3" bestFit="1" customWidth="1"/>
    <col min="16" max="16384" width="11.42578125" style="3"/>
  </cols>
  <sheetData>
    <row r="4" spans="3:15" x14ac:dyDescent="0.25">
      <c r="C4" s="96" t="s">
        <v>62</v>
      </c>
      <c r="D4" s="96"/>
      <c r="E4" s="96"/>
      <c r="F4" s="96"/>
      <c r="G4" s="96"/>
      <c r="H4" s="96"/>
      <c r="I4" s="96"/>
      <c r="J4" s="96"/>
      <c r="K4" s="48" t="s">
        <v>106</v>
      </c>
      <c r="L4" s="48" t="s">
        <v>107</v>
      </c>
    </row>
    <row r="5" spans="3:15" x14ac:dyDescent="0.25">
      <c r="C5" s="105" t="s">
        <v>132</v>
      </c>
      <c r="D5" s="106"/>
      <c r="E5" s="106"/>
      <c r="F5" s="106"/>
      <c r="G5" s="106"/>
      <c r="H5" s="106"/>
      <c r="I5" s="106"/>
      <c r="J5" s="107"/>
      <c r="K5" s="46" t="s">
        <v>121</v>
      </c>
      <c r="L5" s="45">
        <v>8</v>
      </c>
    </row>
    <row r="6" spans="3:15" x14ac:dyDescent="0.25">
      <c r="C6" s="105" t="s">
        <v>133</v>
      </c>
      <c r="D6" s="106"/>
      <c r="E6" s="106"/>
      <c r="F6" s="106"/>
      <c r="G6" s="106"/>
      <c r="H6" s="106"/>
      <c r="I6" s="106"/>
      <c r="J6" s="107"/>
      <c r="K6" s="46" t="s">
        <v>121</v>
      </c>
      <c r="L6" s="45">
        <v>8</v>
      </c>
    </row>
    <row r="7" spans="3:15" x14ac:dyDescent="0.25">
      <c r="C7" s="102" t="s">
        <v>16</v>
      </c>
      <c r="D7" s="103"/>
      <c r="E7" s="103"/>
      <c r="F7" s="103"/>
      <c r="G7" s="103"/>
      <c r="H7" s="103"/>
      <c r="I7" s="103"/>
      <c r="J7" s="104"/>
      <c r="K7" s="45" t="s">
        <v>120</v>
      </c>
      <c r="L7" s="45">
        <v>1</v>
      </c>
      <c r="N7" s="45" t="s">
        <v>116</v>
      </c>
      <c r="O7" s="45" t="s">
        <v>117</v>
      </c>
    </row>
    <row r="8" spans="3:15" x14ac:dyDescent="0.25">
      <c r="C8" s="105" t="s">
        <v>56</v>
      </c>
      <c r="D8" s="106"/>
      <c r="E8" s="106"/>
      <c r="F8" s="106"/>
      <c r="G8" s="106"/>
      <c r="H8" s="106"/>
      <c r="I8" s="106"/>
      <c r="J8" s="107"/>
      <c r="K8" s="45" t="s">
        <v>120</v>
      </c>
      <c r="L8" s="45">
        <v>1</v>
      </c>
      <c r="N8" s="45" t="s">
        <v>120</v>
      </c>
      <c r="O8" s="45">
        <v>1</v>
      </c>
    </row>
    <row r="9" spans="3:15" x14ac:dyDescent="0.25">
      <c r="C9" s="74" t="s">
        <v>26</v>
      </c>
      <c r="D9" s="75"/>
      <c r="E9" s="75"/>
      <c r="F9" s="75"/>
      <c r="G9" s="75"/>
      <c r="H9" s="75"/>
      <c r="I9" s="75"/>
      <c r="J9" s="76"/>
      <c r="K9" s="45" t="s">
        <v>120</v>
      </c>
      <c r="L9" s="45">
        <v>1</v>
      </c>
      <c r="N9" s="46" t="s">
        <v>109</v>
      </c>
      <c r="O9" s="46">
        <v>6</v>
      </c>
    </row>
    <row r="10" spans="3:15" x14ac:dyDescent="0.25">
      <c r="C10" s="105" t="s">
        <v>23</v>
      </c>
      <c r="D10" s="106"/>
      <c r="E10" s="106"/>
      <c r="F10" s="106"/>
      <c r="G10" s="106"/>
      <c r="H10" s="106"/>
      <c r="I10" s="106"/>
      <c r="J10" s="107"/>
      <c r="K10" s="45" t="s">
        <v>120</v>
      </c>
      <c r="L10" s="45">
        <v>1</v>
      </c>
      <c r="N10" s="46" t="s">
        <v>121</v>
      </c>
      <c r="O10" s="47">
        <v>8</v>
      </c>
    </row>
    <row r="11" spans="3:15" x14ac:dyDescent="0.25">
      <c r="C11" s="74" t="s">
        <v>27</v>
      </c>
      <c r="D11" s="75"/>
      <c r="E11" s="75"/>
      <c r="F11" s="75"/>
      <c r="G11" s="75"/>
      <c r="H11" s="75"/>
      <c r="I11" s="75"/>
      <c r="J11" s="76"/>
      <c r="K11" s="45" t="s">
        <v>120</v>
      </c>
      <c r="L11" s="45">
        <v>1</v>
      </c>
    </row>
    <row r="12" spans="3:15" x14ac:dyDescent="0.25">
      <c r="C12" s="105" t="s">
        <v>34</v>
      </c>
      <c r="D12" s="106"/>
      <c r="E12" s="106"/>
      <c r="F12" s="106"/>
      <c r="G12" s="106"/>
      <c r="H12" s="106"/>
      <c r="I12" s="106"/>
      <c r="J12" s="107"/>
      <c r="K12" s="46" t="s">
        <v>121</v>
      </c>
      <c r="L12" s="45">
        <v>8</v>
      </c>
    </row>
    <row r="13" spans="3:15" x14ac:dyDescent="0.25">
      <c r="C13" s="105" t="s">
        <v>33</v>
      </c>
      <c r="D13" s="106"/>
      <c r="E13" s="106"/>
      <c r="F13" s="106"/>
      <c r="G13" s="106"/>
      <c r="H13" s="106"/>
      <c r="I13" s="106"/>
      <c r="J13" s="107"/>
      <c r="K13" s="45" t="s">
        <v>120</v>
      </c>
      <c r="L13" s="45">
        <v>1</v>
      </c>
    </row>
    <row r="14" spans="3:15" x14ac:dyDescent="0.25">
      <c r="C14" s="102" t="s">
        <v>28</v>
      </c>
      <c r="D14" s="103"/>
      <c r="E14" s="103"/>
      <c r="F14" s="103"/>
      <c r="G14" s="103"/>
      <c r="H14" s="103"/>
      <c r="I14" s="103"/>
      <c r="J14" s="104"/>
      <c r="K14" s="46" t="s">
        <v>121</v>
      </c>
      <c r="L14" s="45">
        <v>8</v>
      </c>
    </row>
    <row r="15" spans="3:15" x14ac:dyDescent="0.25">
      <c r="C15" s="105" t="s">
        <v>29</v>
      </c>
      <c r="D15" s="106"/>
      <c r="E15" s="106"/>
      <c r="F15" s="106"/>
      <c r="G15" s="106"/>
      <c r="H15" s="106"/>
      <c r="I15" s="106"/>
      <c r="J15" s="107"/>
      <c r="K15" s="46" t="s">
        <v>121</v>
      </c>
      <c r="L15" s="45">
        <v>8</v>
      </c>
    </row>
    <row r="16" spans="3:15" x14ac:dyDescent="0.25">
      <c r="C16" s="102" t="s">
        <v>30</v>
      </c>
      <c r="D16" s="103"/>
      <c r="E16" s="103"/>
      <c r="F16" s="103"/>
      <c r="G16" s="103"/>
      <c r="H16" s="103"/>
      <c r="I16" s="103"/>
      <c r="J16" s="104"/>
      <c r="K16" s="46" t="s">
        <v>121</v>
      </c>
      <c r="L16" s="45">
        <v>8</v>
      </c>
    </row>
    <row r="17" spans="3:12" x14ac:dyDescent="0.25">
      <c r="C17" s="108" t="s">
        <v>135</v>
      </c>
      <c r="D17" s="109"/>
      <c r="E17" s="109"/>
      <c r="F17" s="109"/>
      <c r="G17" s="109"/>
      <c r="H17" s="109"/>
      <c r="I17" s="109"/>
      <c r="J17" s="110"/>
      <c r="K17" s="46" t="s">
        <v>121</v>
      </c>
      <c r="L17" s="45">
        <v>8</v>
      </c>
    </row>
    <row r="18" spans="3:12" x14ac:dyDescent="0.25">
      <c r="C18" s="111" t="s">
        <v>31</v>
      </c>
      <c r="D18" s="112"/>
      <c r="E18" s="112"/>
      <c r="F18" s="112"/>
      <c r="G18" s="112"/>
      <c r="H18" s="112"/>
      <c r="I18" s="112"/>
      <c r="J18" s="113"/>
      <c r="K18" s="45" t="s">
        <v>122</v>
      </c>
      <c r="L18" s="45">
        <v>6</v>
      </c>
    </row>
    <row r="19" spans="3:12" x14ac:dyDescent="0.25">
      <c r="C19" s="102" t="s">
        <v>38</v>
      </c>
      <c r="D19" s="103"/>
      <c r="E19" s="103"/>
      <c r="F19" s="103"/>
      <c r="G19" s="103"/>
      <c r="H19" s="103"/>
      <c r="I19" s="103"/>
      <c r="J19" s="104"/>
      <c r="K19" s="46" t="s">
        <v>121</v>
      </c>
      <c r="L19" s="45">
        <v>1</v>
      </c>
    </row>
    <row r="20" spans="3:12" x14ac:dyDescent="0.25">
      <c r="C20" s="102" t="s">
        <v>39</v>
      </c>
      <c r="D20" s="103"/>
      <c r="E20" s="103"/>
      <c r="F20" s="103"/>
      <c r="G20" s="103"/>
      <c r="H20" s="103"/>
      <c r="I20" s="103"/>
      <c r="J20" s="104"/>
      <c r="K20" s="46" t="s">
        <v>121</v>
      </c>
      <c r="L20" s="45">
        <v>8</v>
      </c>
    </row>
    <row r="21" spans="3:12" x14ac:dyDescent="0.25">
      <c r="C21" s="102" t="s">
        <v>40</v>
      </c>
      <c r="D21" s="103"/>
      <c r="E21" s="103"/>
      <c r="F21" s="103"/>
      <c r="G21" s="103"/>
      <c r="H21" s="103"/>
      <c r="I21" s="103"/>
      <c r="J21" s="104"/>
      <c r="K21" s="46" t="s">
        <v>121</v>
      </c>
      <c r="L21" s="45">
        <v>8</v>
      </c>
    </row>
    <row r="22" spans="3:12" x14ac:dyDescent="0.25">
      <c r="C22" s="102" t="s">
        <v>41</v>
      </c>
      <c r="D22" s="103"/>
      <c r="E22" s="103"/>
      <c r="F22" s="103"/>
      <c r="G22" s="103"/>
      <c r="H22" s="103"/>
      <c r="I22" s="103"/>
      <c r="J22" s="104"/>
      <c r="K22" s="45" t="s">
        <v>120</v>
      </c>
      <c r="L22" s="45">
        <v>1</v>
      </c>
    </row>
    <row r="23" spans="3:12" x14ac:dyDescent="0.25">
      <c r="C23" s="105" t="s">
        <v>60</v>
      </c>
      <c r="D23" s="106"/>
      <c r="E23" s="106"/>
      <c r="F23" s="106"/>
      <c r="G23" s="106"/>
      <c r="H23" s="106"/>
      <c r="I23" s="106"/>
      <c r="J23" s="107"/>
      <c r="K23" s="46" t="s">
        <v>121</v>
      </c>
      <c r="L23" s="45">
        <v>8</v>
      </c>
    </row>
    <row r="24" spans="3:12" x14ac:dyDescent="0.25">
      <c r="C24" s="102" t="s">
        <v>43</v>
      </c>
      <c r="D24" s="103"/>
      <c r="E24" s="103"/>
      <c r="F24" s="103"/>
      <c r="G24" s="103"/>
      <c r="H24" s="103"/>
      <c r="I24" s="103"/>
      <c r="J24" s="104"/>
      <c r="K24" s="45" t="s">
        <v>120</v>
      </c>
      <c r="L24" s="45">
        <v>1</v>
      </c>
    </row>
    <row r="25" spans="3:12" x14ac:dyDescent="0.25">
      <c r="C25" s="102" t="s">
        <v>44</v>
      </c>
      <c r="D25" s="103"/>
      <c r="E25" s="103"/>
      <c r="F25" s="103"/>
      <c r="G25" s="103"/>
      <c r="H25" s="103"/>
      <c r="I25" s="103"/>
      <c r="J25" s="104"/>
      <c r="K25" s="45" t="s">
        <v>120</v>
      </c>
      <c r="L25" s="45">
        <v>1</v>
      </c>
    </row>
    <row r="26" spans="3:12" x14ac:dyDescent="0.25">
      <c r="C26" s="102" t="s">
        <v>45</v>
      </c>
      <c r="D26" s="103"/>
      <c r="E26" s="103"/>
      <c r="F26" s="103"/>
      <c r="G26" s="103"/>
      <c r="H26" s="103"/>
      <c r="I26" s="103"/>
      <c r="J26" s="104"/>
      <c r="K26" s="45" t="s">
        <v>122</v>
      </c>
      <c r="L26" s="45">
        <v>6</v>
      </c>
    </row>
    <row r="27" spans="3:12" x14ac:dyDescent="0.25">
      <c r="C27" s="102" t="s">
        <v>47</v>
      </c>
      <c r="D27" s="103"/>
      <c r="E27" s="103"/>
      <c r="F27" s="103"/>
      <c r="G27" s="103"/>
      <c r="H27" s="103"/>
      <c r="I27" s="103"/>
      <c r="J27" s="104"/>
      <c r="K27" s="45" t="s">
        <v>120</v>
      </c>
      <c r="L27" s="45">
        <v>1</v>
      </c>
    </row>
    <row r="28" spans="3:12" x14ac:dyDescent="0.25">
      <c r="C28" s="102" t="s">
        <v>48</v>
      </c>
      <c r="D28" s="103"/>
      <c r="E28" s="103"/>
      <c r="F28" s="103"/>
      <c r="G28" s="103"/>
      <c r="H28" s="103"/>
      <c r="I28" s="103"/>
      <c r="J28" s="104"/>
      <c r="K28" s="53"/>
      <c r="L28" s="45"/>
    </row>
    <row r="29" spans="3:12" x14ac:dyDescent="0.25">
      <c r="C29" s="85" t="s">
        <v>54</v>
      </c>
      <c r="D29" s="85"/>
      <c r="E29" s="85"/>
      <c r="F29" s="85"/>
      <c r="G29" s="85"/>
      <c r="H29" s="85"/>
      <c r="I29" s="85"/>
      <c r="J29" s="85"/>
      <c r="K29" s="45"/>
      <c r="L29" s="45"/>
    </row>
    <row r="30" spans="3:12" x14ac:dyDescent="0.25">
      <c r="C30" s="81" t="s">
        <v>58</v>
      </c>
      <c r="D30" s="81"/>
      <c r="E30" s="81"/>
      <c r="F30" s="81"/>
      <c r="G30" s="81"/>
      <c r="H30" s="81"/>
      <c r="I30" s="81"/>
      <c r="J30" s="81"/>
      <c r="K30" s="45" t="s">
        <v>120</v>
      </c>
      <c r="L30" s="45">
        <v>1</v>
      </c>
    </row>
    <row r="31" spans="3:12" x14ac:dyDescent="0.25">
      <c r="C31" s="81" t="s">
        <v>59</v>
      </c>
      <c r="D31" s="81"/>
      <c r="E31" s="81"/>
      <c r="F31" s="81"/>
      <c r="G31" s="81"/>
      <c r="H31" s="81"/>
      <c r="I31" s="81"/>
      <c r="J31" s="81"/>
      <c r="K31" s="45" t="s">
        <v>120</v>
      </c>
      <c r="L31" s="45">
        <v>1</v>
      </c>
    </row>
    <row r="32" spans="3:12" x14ac:dyDescent="0.25">
      <c r="C32" s="71" t="s">
        <v>127</v>
      </c>
      <c r="D32" s="71"/>
      <c r="E32" s="71"/>
      <c r="F32" s="71"/>
      <c r="G32" s="71"/>
      <c r="H32" s="71"/>
      <c r="I32" s="71"/>
      <c r="J32" s="71"/>
      <c r="K32" s="45" t="s">
        <v>120</v>
      </c>
      <c r="L32" s="45">
        <v>1</v>
      </c>
    </row>
  </sheetData>
  <mergeCells count="29">
    <mergeCell ref="C15:J15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14:J14"/>
    <mergeCell ref="C27:J27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6:J26"/>
    <mergeCell ref="C28:J28"/>
    <mergeCell ref="C29:J29"/>
    <mergeCell ref="C30:J30"/>
    <mergeCell ref="C31:J31"/>
    <mergeCell ref="C32:J3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C4:W36"/>
  <sheetViews>
    <sheetView topLeftCell="B4" zoomScale="70" zoomScaleNormal="70" workbookViewId="0">
      <selection activeCell="D30" sqref="D30:K30"/>
    </sheetView>
  </sheetViews>
  <sheetFormatPr baseColWidth="10" defaultRowHeight="15.75" x14ac:dyDescent="0.25"/>
  <cols>
    <col min="1" max="2" width="11.42578125" style="38"/>
    <col min="3" max="3" width="18.140625" style="38" bestFit="1" customWidth="1"/>
    <col min="4" max="11" width="11.42578125" style="38"/>
    <col min="12" max="12" width="5.28515625" style="38" bestFit="1" customWidth="1"/>
    <col min="13" max="13" width="4" style="38" bestFit="1" customWidth="1"/>
    <col min="14" max="14" width="5.42578125" style="38" bestFit="1" customWidth="1"/>
    <col min="15" max="15" width="5" style="38" bestFit="1" customWidth="1"/>
    <col min="16" max="16" width="4" style="38" bestFit="1" customWidth="1"/>
    <col min="17" max="17" width="5" style="38" bestFit="1" customWidth="1"/>
    <col min="18" max="18" width="4.5703125" style="38" bestFit="1" customWidth="1"/>
    <col min="19" max="19" width="5" style="38" bestFit="1" customWidth="1"/>
    <col min="20" max="20" width="5.28515625" style="38" bestFit="1" customWidth="1"/>
    <col min="21" max="21" width="5.85546875" style="38" bestFit="1" customWidth="1"/>
    <col min="22" max="22" width="6.85546875" style="38" bestFit="1" customWidth="1"/>
    <col min="23" max="23" width="40.85546875" style="38" customWidth="1"/>
    <col min="24" max="24" width="6.28515625" style="38" customWidth="1"/>
    <col min="25" max="16384" width="11.42578125" style="38"/>
  </cols>
  <sheetData>
    <row r="4" spans="3:23" x14ac:dyDescent="0.25">
      <c r="C4" s="39" t="s">
        <v>74</v>
      </c>
      <c r="D4" s="118" t="s">
        <v>75</v>
      </c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</row>
    <row r="6" spans="3:23" x14ac:dyDescent="0.25">
      <c r="C6" s="119" t="s">
        <v>157</v>
      </c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1"/>
    </row>
    <row r="7" spans="3:23" x14ac:dyDescent="0.25">
      <c r="C7" s="41" t="s">
        <v>61</v>
      </c>
      <c r="D7" s="101" t="s">
        <v>62</v>
      </c>
      <c r="E7" s="101"/>
      <c r="F7" s="101"/>
      <c r="G7" s="101"/>
      <c r="H7" s="101"/>
      <c r="I7" s="101"/>
      <c r="J7" s="101"/>
      <c r="K7" s="101"/>
      <c r="L7" s="41" t="s">
        <v>63</v>
      </c>
      <c r="M7" s="41" t="s">
        <v>64</v>
      </c>
      <c r="N7" s="41" t="s">
        <v>65</v>
      </c>
      <c r="O7" s="41" t="s">
        <v>66</v>
      </c>
      <c r="P7" s="41" t="s">
        <v>67</v>
      </c>
      <c r="Q7" s="41" t="s">
        <v>68</v>
      </c>
      <c r="R7" s="41" t="s">
        <v>69</v>
      </c>
      <c r="S7" s="41" t="s">
        <v>70</v>
      </c>
      <c r="T7" s="41" t="s">
        <v>71</v>
      </c>
      <c r="U7" s="41" t="s">
        <v>72</v>
      </c>
      <c r="V7" s="42" t="s">
        <v>73</v>
      </c>
      <c r="W7" s="43" t="s">
        <v>180</v>
      </c>
    </row>
    <row r="8" spans="3:23" ht="15" customHeight="1" x14ac:dyDescent="0.25">
      <c r="C8" s="115" t="s">
        <v>22</v>
      </c>
      <c r="D8" s="105" t="s">
        <v>132</v>
      </c>
      <c r="E8" s="106"/>
      <c r="F8" s="106"/>
      <c r="G8" s="106"/>
      <c r="H8" s="106"/>
      <c r="I8" s="106"/>
      <c r="J8" s="106"/>
      <c r="K8" s="107"/>
      <c r="L8" s="44" t="s">
        <v>77</v>
      </c>
      <c r="M8" s="45">
        <v>2</v>
      </c>
      <c r="N8" s="45">
        <v>4</v>
      </c>
      <c r="O8" s="45">
        <v>4</v>
      </c>
      <c r="P8" s="45">
        <v>4</v>
      </c>
      <c r="Q8" s="46">
        <v>4</v>
      </c>
      <c r="R8" s="45">
        <v>4</v>
      </c>
      <c r="S8" s="45">
        <v>1</v>
      </c>
      <c r="T8" s="45">
        <v>8</v>
      </c>
      <c r="U8" s="47">
        <f>(3*(M8)+N8+O8+P8+Q8+R8+S8+T8)</f>
        <v>35</v>
      </c>
      <c r="V8" s="45">
        <f>(U8*-1)</f>
        <v>-35</v>
      </c>
      <c r="W8" s="72">
        <f>V8+V9+V10</f>
        <v>-117</v>
      </c>
    </row>
    <row r="9" spans="3:23" ht="15" customHeight="1" x14ac:dyDescent="0.25">
      <c r="C9" s="116"/>
      <c r="D9" s="105" t="s">
        <v>133</v>
      </c>
      <c r="E9" s="106"/>
      <c r="F9" s="106"/>
      <c r="G9" s="106"/>
      <c r="H9" s="106"/>
      <c r="I9" s="106"/>
      <c r="J9" s="106"/>
      <c r="K9" s="107"/>
      <c r="L9" s="44" t="s">
        <v>77</v>
      </c>
      <c r="M9" s="45">
        <v>4</v>
      </c>
      <c r="N9" s="45">
        <v>4</v>
      </c>
      <c r="O9" s="45">
        <v>3</v>
      </c>
      <c r="P9" s="45">
        <v>4</v>
      </c>
      <c r="Q9" s="46">
        <v>4</v>
      </c>
      <c r="R9" s="45">
        <v>4</v>
      </c>
      <c r="S9" s="45">
        <v>8</v>
      </c>
      <c r="T9" s="45">
        <v>8</v>
      </c>
      <c r="U9" s="47">
        <f t="shared" ref="U9:U35" si="0">(3*(M9)+N9+O9+P9+Q9+R9+S9+T9)</f>
        <v>47</v>
      </c>
      <c r="V9" s="45">
        <f t="shared" ref="V9:V29" si="1">(U9*-1)</f>
        <v>-47</v>
      </c>
      <c r="W9" s="72"/>
    </row>
    <row r="10" spans="3:23" ht="15" customHeight="1" x14ac:dyDescent="0.25">
      <c r="C10" s="117"/>
      <c r="D10" s="102" t="s">
        <v>16</v>
      </c>
      <c r="E10" s="103"/>
      <c r="F10" s="103"/>
      <c r="G10" s="103"/>
      <c r="H10" s="103"/>
      <c r="I10" s="103"/>
      <c r="J10" s="103"/>
      <c r="K10" s="104"/>
      <c r="L10" s="44" t="s">
        <v>77</v>
      </c>
      <c r="M10" s="45">
        <v>4</v>
      </c>
      <c r="N10" s="45">
        <v>4</v>
      </c>
      <c r="O10" s="45">
        <v>1</v>
      </c>
      <c r="P10" s="46">
        <v>4</v>
      </c>
      <c r="Q10" s="45">
        <v>1</v>
      </c>
      <c r="R10" s="45">
        <v>4</v>
      </c>
      <c r="S10" s="45">
        <v>8</v>
      </c>
      <c r="T10" s="45">
        <v>1</v>
      </c>
      <c r="U10" s="47">
        <f t="shared" si="0"/>
        <v>35</v>
      </c>
      <c r="V10" s="45">
        <f t="shared" si="1"/>
        <v>-35</v>
      </c>
      <c r="W10" s="72"/>
    </row>
    <row r="11" spans="3:23" ht="15" customHeight="1" x14ac:dyDescent="0.25">
      <c r="C11" s="115" t="s">
        <v>24</v>
      </c>
      <c r="D11" s="105" t="s">
        <v>56</v>
      </c>
      <c r="E11" s="106"/>
      <c r="F11" s="106"/>
      <c r="G11" s="106"/>
      <c r="H11" s="106"/>
      <c r="I11" s="106"/>
      <c r="J11" s="106"/>
      <c r="K11" s="107"/>
      <c r="L11" s="44" t="s">
        <v>77</v>
      </c>
      <c r="M11" s="45">
        <v>1</v>
      </c>
      <c r="N11" s="47">
        <v>2</v>
      </c>
      <c r="O11" s="45">
        <v>4</v>
      </c>
      <c r="P11" s="45">
        <v>4</v>
      </c>
      <c r="Q11" s="46">
        <v>4</v>
      </c>
      <c r="R11" s="45">
        <v>4</v>
      </c>
      <c r="S11" s="45">
        <v>1</v>
      </c>
      <c r="T11" s="45">
        <v>1</v>
      </c>
      <c r="U11" s="47">
        <f t="shared" si="0"/>
        <v>23</v>
      </c>
      <c r="V11" s="45">
        <f t="shared" si="1"/>
        <v>-23</v>
      </c>
      <c r="W11" s="114">
        <f>V11+V12+V13</f>
        <v>-80</v>
      </c>
    </row>
    <row r="12" spans="3:23" ht="15" customHeight="1" x14ac:dyDescent="0.25">
      <c r="C12" s="116"/>
      <c r="D12" s="74" t="s">
        <v>26</v>
      </c>
      <c r="E12" s="75"/>
      <c r="F12" s="75"/>
      <c r="G12" s="75"/>
      <c r="H12" s="75"/>
      <c r="I12" s="75"/>
      <c r="J12" s="75"/>
      <c r="K12" s="76"/>
      <c r="L12" s="44" t="s">
        <v>77</v>
      </c>
      <c r="M12" s="45">
        <v>4</v>
      </c>
      <c r="N12" s="47">
        <v>2</v>
      </c>
      <c r="O12" s="45">
        <v>3</v>
      </c>
      <c r="P12" s="45">
        <v>4</v>
      </c>
      <c r="Q12" s="46">
        <v>4</v>
      </c>
      <c r="R12" s="45">
        <v>4</v>
      </c>
      <c r="S12" s="45">
        <v>1</v>
      </c>
      <c r="T12" s="45">
        <v>1</v>
      </c>
      <c r="U12" s="47">
        <f t="shared" si="0"/>
        <v>31</v>
      </c>
      <c r="V12" s="45">
        <f t="shared" si="1"/>
        <v>-31</v>
      </c>
      <c r="W12" s="114"/>
    </row>
    <row r="13" spans="3:23" ht="15" customHeight="1" x14ac:dyDescent="0.25">
      <c r="C13" s="117"/>
      <c r="D13" s="105" t="s">
        <v>23</v>
      </c>
      <c r="E13" s="106"/>
      <c r="F13" s="106"/>
      <c r="G13" s="106"/>
      <c r="H13" s="106"/>
      <c r="I13" s="106"/>
      <c r="J13" s="106"/>
      <c r="K13" s="107"/>
      <c r="L13" s="44" t="s">
        <v>77</v>
      </c>
      <c r="M13" s="45">
        <v>1</v>
      </c>
      <c r="N13" s="47">
        <v>2</v>
      </c>
      <c r="O13" s="45">
        <v>4</v>
      </c>
      <c r="P13" s="45">
        <v>4</v>
      </c>
      <c r="Q13" s="46">
        <v>4</v>
      </c>
      <c r="R13" s="45">
        <v>4</v>
      </c>
      <c r="S13" s="45">
        <v>4</v>
      </c>
      <c r="T13" s="45">
        <v>1</v>
      </c>
      <c r="U13" s="47">
        <f t="shared" si="0"/>
        <v>26</v>
      </c>
      <c r="V13" s="45">
        <f t="shared" si="1"/>
        <v>-26</v>
      </c>
      <c r="W13" s="114"/>
    </row>
    <row r="14" spans="3:23" ht="15" customHeight="1" x14ac:dyDescent="0.25">
      <c r="C14" s="116" t="s">
        <v>131</v>
      </c>
      <c r="D14" s="74" t="s">
        <v>27</v>
      </c>
      <c r="E14" s="75"/>
      <c r="F14" s="75"/>
      <c r="G14" s="75"/>
      <c r="H14" s="75"/>
      <c r="I14" s="75"/>
      <c r="J14" s="75"/>
      <c r="K14" s="76"/>
      <c r="L14" s="44" t="s">
        <v>77</v>
      </c>
      <c r="M14" s="45">
        <v>1</v>
      </c>
      <c r="N14" s="47">
        <v>2</v>
      </c>
      <c r="O14" s="45">
        <v>4</v>
      </c>
      <c r="P14" s="45">
        <v>4</v>
      </c>
      <c r="Q14" s="46">
        <v>4</v>
      </c>
      <c r="R14" s="45">
        <v>4</v>
      </c>
      <c r="S14" s="45">
        <v>8</v>
      </c>
      <c r="T14" s="45">
        <v>1</v>
      </c>
      <c r="U14" s="47">
        <f t="shared" si="0"/>
        <v>30</v>
      </c>
      <c r="V14" s="45">
        <f t="shared" si="1"/>
        <v>-30</v>
      </c>
      <c r="W14" s="114">
        <f>V14+V15+V16+V17</f>
        <v>-125</v>
      </c>
    </row>
    <row r="15" spans="3:23" ht="15" customHeight="1" x14ac:dyDescent="0.25">
      <c r="C15" s="116"/>
      <c r="D15" s="105" t="s">
        <v>34</v>
      </c>
      <c r="E15" s="106"/>
      <c r="F15" s="106"/>
      <c r="G15" s="106"/>
      <c r="H15" s="106"/>
      <c r="I15" s="106"/>
      <c r="J15" s="106"/>
      <c r="K15" s="107"/>
      <c r="L15" s="44" t="s">
        <v>77</v>
      </c>
      <c r="M15" s="45">
        <v>4</v>
      </c>
      <c r="N15" s="45">
        <v>4</v>
      </c>
      <c r="O15" s="45">
        <v>1</v>
      </c>
      <c r="P15" s="45">
        <v>4</v>
      </c>
      <c r="Q15" s="45">
        <v>1</v>
      </c>
      <c r="R15" s="45">
        <v>4</v>
      </c>
      <c r="S15" s="45">
        <v>1</v>
      </c>
      <c r="T15" s="45">
        <v>8</v>
      </c>
      <c r="U15" s="47">
        <f t="shared" si="0"/>
        <v>35</v>
      </c>
      <c r="V15" s="45">
        <f t="shared" si="1"/>
        <v>-35</v>
      </c>
      <c r="W15" s="114"/>
    </row>
    <row r="16" spans="3:23" ht="15" customHeight="1" x14ac:dyDescent="0.25">
      <c r="C16" s="116"/>
      <c r="D16" s="105" t="s">
        <v>33</v>
      </c>
      <c r="E16" s="106"/>
      <c r="F16" s="106"/>
      <c r="G16" s="106"/>
      <c r="H16" s="106"/>
      <c r="I16" s="106"/>
      <c r="J16" s="106"/>
      <c r="K16" s="107"/>
      <c r="L16" s="44" t="s">
        <v>77</v>
      </c>
      <c r="M16" s="45">
        <v>4</v>
      </c>
      <c r="N16" s="45">
        <v>4</v>
      </c>
      <c r="O16" s="45">
        <v>3</v>
      </c>
      <c r="P16" s="45">
        <v>4</v>
      </c>
      <c r="Q16" s="46">
        <v>4</v>
      </c>
      <c r="R16" s="45">
        <v>4</v>
      </c>
      <c r="S16" s="45">
        <v>1</v>
      </c>
      <c r="T16" s="45">
        <v>1</v>
      </c>
      <c r="U16" s="47">
        <f t="shared" si="0"/>
        <v>33</v>
      </c>
      <c r="V16" s="45">
        <f t="shared" si="1"/>
        <v>-33</v>
      </c>
      <c r="W16" s="114"/>
    </row>
    <row r="17" spans="3:23" x14ac:dyDescent="0.25">
      <c r="C17" s="117"/>
      <c r="D17" s="102" t="s">
        <v>28</v>
      </c>
      <c r="E17" s="103"/>
      <c r="F17" s="103"/>
      <c r="G17" s="103"/>
      <c r="H17" s="103"/>
      <c r="I17" s="103"/>
      <c r="J17" s="103"/>
      <c r="K17" s="104"/>
      <c r="L17" s="44" t="s">
        <v>77</v>
      </c>
      <c r="M17" s="45">
        <v>4</v>
      </c>
      <c r="N17" s="47">
        <v>2</v>
      </c>
      <c r="O17" s="45">
        <v>4</v>
      </c>
      <c r="P17" s="45">
        <v>2</v>
      </c>
      <c r="Q17" s="45">
        <v>1</v>
      </c>
      <c r="R17" s="45">
        <v>1</v>
      </c>
      <c r="S17" s="45">
        <v>4</v>
      </c>
      <c r="T17" s="45">
        <v>1</v>
      </c>
      <c r="U17" s="47">
        <f t="shared" si="0"/>
        <v>27</v>
      </c>
      <c r="V17" s="45">
        <f t="shared" si="1"/>
        <v>-27</v>
      </c>
      <c r="W17" s="114"/>
    </row>
    <row r="18" spans="3:23" ht="15" customHeight="1" x14ac:dyDescent="0.25">
      <c r="C18" s="115" t="s">
        <v>36</v>
      </c>
      <c r="D18" s="105" t="s">
        <v>29</v>
      </c>
      <c r="E18" s="106"/>
      <c r="F18" s="106"/>
      <c r="G18" s="106"/>
      <c r="H18" s="106"/>
      <c r="I18" s="106"/>
      <c r="J18" s="106"/>
      <c r="K18" s="107"/>
      <c r="L18" s="44" t="s">
        <v>77</v>
      </c>
      <c r="M18" s="45">
        <v>4</v>
      </c>
      <c r="N18" s="45">
        <v>4</v>
      </c>
      <c r="O18" s="45">
        <v>4</v>
      </c>
      <c r="P18" s="45">
        <v>4</v>
      </c>
      <c r="Q18" s="45">
        <v>1</v>
      </c>
      <c r="R18" s="45">
        <v>1</v>
      </c>
      <c r="S18" s="45">
        <v>4</v>
      </c>
      <c r="T18" s="45">
        <v>1</v>
      </c>
      <c r="U18" s="47">
        <f t="shared" si="0"/>
        <v>31</v>
      </c>
      <c r="V18" s="45">
        <f t="shared" si="1"/>
        <v>-31</v>
      </c>
      <c r="W18" s="114">
        <f>V18+V19</f>
        <v>-69</v>
      </c>
    </row>
    <row r="19" spans="3:23" ht="15" customHeight="1" x14ac:dyDescent="0.25">
      <c r="C19" s="117"/>
      <c r="D19" s="102" t="s">
        <v>30</v>
      </c>
      <c r="E19" s="103"/>
      <c r="F19" s="103"/>
      <c r="G19" s="103"/>
      <c r="H19" s="103"/>
      <c r="I19" s="103"/>
      <c r="J19" s="103"/>
      <c r="K19" s="104"/>
      <c r="L19" s="44" t="s">
        <v>77</v>
      </c>
      <c r="M19" s="45">
        <v>4</v>
      </c>
      <c r="N19" s="45">
        <v>4</v>
      </c>
      <c r="O19" s="45">
        <v>4</v>
      </c>
      <c r="P19" s="45">
        <v>4</v>
      </c>
      <c r="Q19" s="45">
        <v>1</v>
      </c>
      <c r="R19" s="45">
        <v>1</v>
      </c>
      <c r="S19" s="45">
        <v>4</v>
      </c>
      <c r="T19" s="45">
        <v>8</v>
      </c>
      <c r="U19" s="47">
        <f t="shared" si="0"/>
        <v>38</v>
      </c>
      <c r="V19" s="45">
        <f t="shared" si="1"/>
        <v>-38</v>
      </c>
      <c r="W19" s="114"/>
    </row>
    <row r="20" spans="3:23" ht="15" customHeight="1" x14ac:dyDescent="0.25">
      <c r="C20" s="77" t="s">
        <v>37</v>
      </c>
      <c r="D20" s="108" t="s">
        <v>135</v>
      </c>
      <c r="E20" s="109"/>
      <c r="F20" s="109"/>
      <c r="G20" s="109"/>
      <c r="H20" s="109"/>
      <c r="I20" s="109"/>
      <c r="J20" s="109"/>
      <c r="K20" s="110"/>
      <c r="L20" s="44" t="s">
        <v>77</v>
      </c>
      <c r="M20" s="45">
        <v>1</v>
      </c>
      <c r="N20" s="45">
        <v>1</v>
      </c>
      <c r="O20" s="45">
        <v>4</v>
      </c>
      <c r="P20" s="45">
        <v>4</v>
      </c>
      <c r="Q20" s="45">
        <v>1</v>
      </c>
      <c r="R20" s="45">
        <v>4</v>
      </c>
      <c r="S20" s="45">
        <v>1</v>
      </c>
      <c r="T20" s="45">
        <v>6</v>
      </c>
      <c r="U20" s="47">
        <f t="shared" si="0"/>
        <v>24</v>
      </c>
      <c r="V20" s="45">
        <f t="shared" si="1"/>
        <v>-24</v>
      </c>
      <c r="W20" s="114">
        <f>V20+V21</f>
        <v>-48</v>
      </c>
    </row>
    <row r="21" spans="3:23" ht="15" customHeight="1" x14ac:dyDescent="0.25">
      <c r="C21" s="78"/>
      <c r="D21" s="111" t="s">
        <v>31</v>
      </c>
      <c r="E21" s="112"/>
      <c r="F21" s="112"/>
      <c r="G21" s="112"/>
      <c r="H21" s="112"/>
      <c r="I21" s="112"/>
      <c r="J21" s="112"/>
      <c r="K21" s="113"/>
      <c r="L21" s="44" t="s">
        <v>77</v>
      </c>
      <c r="M21" s="45">
        <v>1</v>
      </c>
      <c r="N21" s="45">
        <v>1</v>
      </c>
      <c r="O21" s="45">
        <v>4</v>
      </c>
      <c r="P21" s="45">
        <v>4</v>
      </c>
      <c r="Q21" s="45">
        <v>1</v>
      </c>
      <c r="R21" s="45">
        <v>4</v>
      </c>
      <c r="S21" s="45">
        <v>1</v>
      </c>
      <c r="T21" s="45">
        <v>6</v>
      </c>
      <c r="U21" s="47">
        <f t="shared" si="0"/>
        <v>24</v>
      </c>
      <c r="V21" s="45">
        <f t="shared" si="1"/>
        <v>-24</v>
      </c>
      <c r="W21" s="114"/>
    </row>
    <row r="22" spans="3:23" ht="15" customHeight="1" x14ac:dyDescent="0.25">
      <c r="C22" s="115" t="s">
        <v>42</v>
      </c>
      <c r="D22" s="102" t="s">
        <v>38</v>
      </c>
      <c r="E22" s="103"/>
      <c r="F22" s="103"/>
      <c r="G22" s="103"/>
      <c r="H22" s="103"/>
      <c r="I22" s="103"/>
      <c r="J22" s="103"/>
      <c r="K22" s="104"/>
      <c r="L22" s="54" t="s">
        <v>77</v>
      </c>
      <c r="M22" s="45">
        <v>2</v>
      </c>
      <c r="N22" s="47">
        <v>2</v>
      </c>
      <c r="O22" s="45">
        <v>4</v>
      </c>
      <c r="P22" s="45">
        <v>4</v>
      </c>
      <c r="Q22" s="46">
        <v>4</v>
      </c>
      <c r="R22" s="45">
        <v>1</v>
      </c>
      <c r="S22" s="45">
        <v>4</v>
      </c>
      <c r="T22" s="45">
        <v>1</v>
      </c>
      <c r="U22" s="45">
        <f t="shared" si="0"/>
        <v>26</v>
      </c>
      <c r="V22" s="45">
        <f t="shared" si="1"/>
        <v>-26</v>
      </c>
      <c r="W22" s="114">
        <f>V22+V23+V24+V25+V26</f>
        <v>-159</v>
      </c>
    </row>
    <row r="23" spans="3:23" ht="15" customHeight="1" x14ac:dyDescent="0.25">
      <c r="C23" s="116"/>
      <c r="D23" s="102" t="s">
        <v>39</v>
      </c>
      <c r="E23" s="103"/>
      <c r="F23" s="103"/>
      <c r="G23" s="103"/>
      <c r="H23" s="103"/>
      <c r="I23" s="103"/>
      <c r="J23" s="103"/>
      <c r="K23" s="104"/>
      <c r="L23" s="44" t="s">
        <v>77</v>
      </c>
      <c r="M23" s="47">
        <v>2</v>
      </c>
      <c r="N23" s="47">
        <v>2</v>
      </c>
      <c r="O23" s="45">
        <v>4</v>
      </c>
      <c r="P23" s="45">
        <v>4</v>
      </c>
      <c r="Q23" s="46">
        <v>4</v>
      </c>
      <c r="R23" s="45">
        <v>1</v>
      </c>
      <c r="S23" s="45">
        <v>4</v>
      </c>
      <c r="T23" s="45">
        <v>8</v>
      </c>
      <c r="U23" s="47">
        <f t="shared" si="0"/>
        <v>33</v>
      </c>
      <c r="V23" s="45">
        <f t="shared" si="1"/>
        <v>-33</v>
      </c>
      <c r="W23" s="114"/>
    </row>
    <row r="24" spans="3:23" ht="15" customHeight="1" x14ac:dyDescent="0.25">
      <c r="C24" s="116"/>
      <c r="D24" s="102" t="s">
        <v>40</v>
      </c>
      <c r="E24" s="103"/>
      <c r="F24" s="103"/>
      <c r="G24" s="103"/>
      <c r="H24" s="103"/>
      <c r="I24" s="103"/>
      <c r="J24" s="103"/>
      <c r="K24" s="104"/>
      <c r="L24" s="44" t="s">
        <v>77</v>
      </c>
      <c r="M24" s="45">
        <v>4</v>
      </c>
      <c r="N24" s="47">
        <v>2</v>
      </c>
      <c r="O24" s="45">
        <v>4</v>
      </c>
      <c r="P24" s="45">
        <v>4</v>
      </c>
      <c r="Q24" s="46">
        <v>4</v>
      </c>
      <c r="R24" s="45">
        <v>1</v>
      </c>
      <c r="S24" s="45">
        <v>4</v>
      </c>
      <c r="T24" s="45">
        <v>8</v>
      </c>
      <c r="U24" s="47">
        <f t="shared" si="0"/>
        <v>39</v>
      </c>
      <c r="V24" s="45">
        <f t="shared" si="1"/>
        <v>-39</v>
      </c>
      <c r="W24" s="114"/>
    </row>
    <row r="25" spans="3:23" ht="15" customHeight="1" x14ac:dyDescent="0.25">
      <c r="C25" s="116"/>
      <c r="D25" s="102" t="s">
        <v>41</v>
      </c>
      <c r="E25" s="103"/>
      <c r="F25" s="103"/>
      <c r="G25" s="103"/>
      <c r="H25" s="103"/>
      <c r="I25" s="103"/>
      <c r="J25" s="103"/>
      <c r="K25" s="104"/>
      <c r="L25" s="44" t="s">
        <v>77</v>
      </c>
      <c r="M25" s="45">
        <v>1</v>
      </c>
      <c r="N25" s="47">
        <v>2</v>
      </c>
      <c r="O25" s="45">
        <v>4</v>
      </c>
      <c r="P25" s="45">
        <v>4</v>
      </c>
      <c r="Q25" s="46">
        <v>4</v>
      </c>
      <c r="R25" s="45">
        <v>1</v>
      </c>
      <c r="S25" s="45">
        <v>4</v>
      </c>
      <c r="T25" s="45">
        <v>8</v>
      </c>
      <c r="U25" s="47">
        <f t="shared" si="0"/>
        <v>30</v>
      </c>
      <c r="V25" s="45">
        <f t="shared" si="1"/>
        <v>-30</v>
      </c>
      <c r="W25" s="114"/>
    </row>
    <row r="26" spans="3:23" ht="15" customHeight="1" x14ac:dyDescent="0.25">
      <c r="C26" s="117"/>
      <c r="D26" s="105" t="s">
        <v>60</v>
      </c>
      <c r="E26" s="106"/>
      <c r="F26" s="106"/>
      <c r="G26" s="106"/>
      <c r="H26" s="106"/>
      <c r="I26" s="106"/>
      <c r="J26" s="106"/>
      <c r="K26" s="107"/>
      <c r="L26" s="44" t="s">
        <v>77</v>
      </c>
      <c r="M26" s="47">
        <v>2</v>
      </c>
      <c r="N26" s="47">
        <v>1</v>
      </c>
      <c r="O26" s="45">
        <v>3</v>
      </c>
      <c r="P26" s="45">
        <v>4</v>
      </c>
      <c r="Q26" s="46">
        <v>4</v>
      </c>
      <c r="R26" s="45">
        <v>1</v>
      </c>
      <c r="S26" s="45">
        <v>4</v>
      </c>
      <c r="T26" s="45">
        <v>8</v>
      </c>
      <c r="U26" s="47">
        <f t="shared" si="0"/>
        <v>31</v>
      </c>
      <c r="V26" s="45">
        <f t="shared" si="1"/>
        <v>-31</v>
      </c>
      <c r="W26" s="114"/>
    </row>
    <row r="27" spans="3:23" ht="15" customHeight="1" x14ac:dyDescent="0.25">
      <c r="C27" s="115" t="s">
        <v>46</v>
      </c>
      <c r="D27" s="102" t="s">
        <v>43</v>
      </c>
      <c r="E27" s="103"/>
      <c r="F27" s="103"/>
      <c r="G27" s="103"/>
      <c r="H27" s="103"/>
      <c r="I27" s="103"/>
      <c r="J27" s="103"/>
      <c r="K27" s="104"/>
      <c r="L27" s="44" t="s">
        <v>77</v>
      </c>
      <c r="M27" s="47">
        <v>1</v>
      </c>
      <c r="N27" s="47">
        <v>1</v>
      </c>
      <c r="O27" s="45">
        <v>1</v>
      </c>
      <c r="P27" s="45">
        <v>4</v>
      </c>
      <c r="Q27" s="46">
        <v>4</v>
      </c>
      <c r="R27" s="45">
        <v>1</v>
      </c>
      <c r="S27" s="45">
        <v>4</v>
      </c>
      <c r="T27" s="45">
        <v>8</v>
      </c>
      <c r="U27" s="47">
        <f t="shared" si="0"/>
        <v>26</v>
      </c>
      <c r="V27" s="45">
        <f t="shared" si="1"/>
        <v>-26</v>
      </c>
      <c r="W27" s="114">
        <f>V27+V28+V29</f>
        <v>-91</v>
      </c>
    </row>
    <row r="28" spans="3:23" ht="15" customHeight="1" x14ac:dyDescent="0.25">
      <c r="C28" s="116"/>
      <c r="D28" s="102" t="s">
        <v>44</v>
      </c>
      <c r="E28" s="103"/>
      <c r="F28" s="103"/>
      <c r="G28" s="103"/>
      <c r="H28" s="103"/>
      <c r="I28" s="103"/>
      <c r="J28" s="103"/>
      <c r="K28" s="104"/>
      <c r="L28" s="44" t="s">
        <v>77</v>
      </c>
      <c r="M28" s="45">
        <v>4</v>
      </c>
      <c r="N28" s="45">
        <v>4</v>
      </c>
      <c r="O28" s="45">
        <v>3</v>
      </c>
      <c r="P28" s="45">
        <v>4</v>
      </c>
      <c r="Q28" s="46">
        <v>4</v>
      </c>
      <c r="R28" s="45">
        <v>1</v>
      </c>
      <c r="S28" s="45">
        <v>8</v>
      </c>
      <c r="T28" s="45">
        <v>1</v>
      </c>
      <c r="U28" s="47">
        <f t="shared" si="0"/>
        <v>37</v>
      </c>
      <c r="V28" s="45">
        <f t="shared" si="1"/>
        <v>-37</v>
      </c>
      <c r="W28" s="114"/>
    </row>
    <row r="29" spans="3:23" ht="15" customHeight="1" x14ac:dyDescent="0.25">
      <c r="C29" s="117"/>
      <c r="D29" s="102" t="s">
        <v>45</v>
      </c>
      <c r="E29" s="103"/>
      <c r="F29" s="103"/>
      <c r="G29" s="103"/>
      <c r="H29" s="103"/>
      <c r="I29" s="103"/>
      <c r="J29" s="103"/>
      <c r="K29" s="104"/>
      <c r="L29" s="44" t="s">
        <v>77</v>
      </c>
      <c r="M29" s="47">
        <v>1</v>
      </c>
      <c r="N29" s="47">
        <v>2</v>
      </c>
      <c r="O29" s="45">
        <v>1</v>
      </c>
      <c r="P29" s="45">
        <v>4</v>
      </c>
      <c r="Q29" s="45"/>
      <c r="R29" s="45">
        <v>4</v>
      </c>
      <c r="S29" s="45">
        <v>8</v>
      </c>
      <c r="T29" s="45">
        <v>6</v>
      </c>
      <c r="U29" s="47">
        <f t="shared" si="0"/>
        <v>28</v>
      </c>
      <c r="V29" s="45">
        <f t="shared" si="1"/>
        <v>-28</v>
      </c>
      <c r="W29" s="114"/>
    </row>
    <row r="30" spans="3:23" ht="15" customHeight="1" x14ac:dyDescent="0.25">
      <c r="C30" s="115" t="s">
        <v>49</v>
      </c>
      <c r="D30" s="102" t="s">
        <v>47</v>
      </c>
      <c r="E30" s="103"/>
      <c r="F30" s="103"/>
      <c r="G30" s="103"/>
      <c r="H30" s="103"/>
      <c r="I30" s="103"/>
      <c r="J30" s="103"/>
      <c r="K30" s="104"/>
      <c r="L30" s="44" t="s">
        <v>78</v>
      </c>
      <c r="M30" s="45">
        <v>4</v>
      </c>
      <c r="N30" s="45">
        <v>4</v>
      </c>
      <c r="O30" s="45"/>
      <c r="P30" s="45">
        <v>4</v>
      </c>
      <c r="Q30" s="45"/>
      <c r="R30" s="45">
        <v>4</v>
      </c>
      <c r="S30" s="45">
        <v>8</v>
      </c>
      <c r="T30" s="45">
        <v>1</v>
      </c>
      <c r="U30" s="47">
        <f t="shared" si="0"/>
        <v>33</v>
      </c>
      <c r="V30" s="45">
        <f>U30*1</f>
        <v>33</v>
      </c>
      <c r="W30" s="114">
        <f>V30+V31+V32</f>
        <v>47</v>
      </c>
    </row>
    <row r="31" spans="3:23" ht="15" customHeight="1" x14ac:dyDescent="0.25">
      <c r="C31" s="116"/>
      <c r="D31" s="102" t="s">
        <v>48</v>
      </c>
      <c r="E31" s="103"/>
      <c r="F31" s="103"/>
      <c r="G31" s="103"/>
      <c r="H31" s="103"/>
      <c r="I31" s="103"/>
      <c r="J31" s="103"/>
      <c r="K31" s="104"/>
      <c r="L31" s="44" t="s">
        <v>77</v>
      </c>
      <c r="M31" s="47">
        <v>1</v>
      </c>
      <c r="N31" s="47">
        <v>2</v>
      </c>
      <c r="O31" s="45"/>
      <c r="P31" s="45">
        <v>4</v>
      </c>
      <c r="Q31" s="45"/>
      <c r="R31" s="45">
        <v>1</v>
      </c>
      <c r="S31" s="45">
        <v>8</v>
      </c>
      <c r="T31" s="45"/>
      <c r="U31" s="47">
        <f t="shared" si="0"/>
        <v>18</v>
      </c>
      <c r="V31" s="55">
        <f>U31*-1</f>
        <v>-18</v>
      </c>
      <c r="W31" s="114"/>
    </row>
    <row r="32" spans="3:23" ht="15" customHeight="1" x14ac:dyDescent="0.25">
      <c r="C32" s="117"/>
      <c r="D32" s="102" t="s">
        <v>54</v>
      </c>
      <c r="E32" s="103"/>
      <c r="F32" s="103"/>
      <c r="G32" s="103"/>
      <c r="H32" s="103"/>
      <c r="I32" s="103"/>
      <c r="J32" s="103"/>
      <c r="K32" s="104"/>
      <c r="L32" s="44" t="s">
        <v>78</v>
      </c>
      <c r="M32" s="45">
        <v>4</v>
      </c>
      <c r="N32" s="45">
        <v>4</v>
      </c>
      <c r="O32" s="45"/>
      <c r="P32" s="45">
        <v>4</v>
      </c>
      <c r="Q32" s="45"/>
      <c r="R32" s="45">
        <v>4</v>
      </c>
      <c r="S32" s="45">
        <v>8</v>
      </c>
      <c r="T32" s="45"/>
      <c r="U32" s="47">
        <f t="shared" si="0"/>
        <v>32</v>
      </c>
      <c r="V32" s="45">
        <f>U32</f>
        <v>32</v>
      </c>
      <c r="W32" s="114"/>
    </row>
    <row r="33" spans="3:23" ht="15" customHeight="1" x14ac:dyDescent="0.25">
      <c r="C33" s="72" t="s">
        <v>57</v>
      </c>
      <c r="D33" s="106" t="s">
        <v>58</v>
      </c>
      <c r="E33" s="106"/>
      <c r="F33" s="106"/>
      <c r="G33" s="106"/>
      <c r="H33" s="106"/>
      <c r="I33" s="106"/>
      <c r="J33" s="106"/>
      <c r="K33" s="107"/>
      <c r="L33" s="44" t="s">
        <v>77</v>
      </c>
      <c r="M33" s="45">
        <v>4</v>
      </c>
      <c r="N33" s="45">
        <v>4</v>
      </c>
      <c r="O33" s="45">
        <v>1</v>
      </c>
      <c r="P33" s="45">
        <v>4</v>
      </c>
      <c r="Q33" s="46">
        <v>4</v>
      </c>
      <c r="R33" s="45">
        <v>4</v>
      </c>
      <c r="S33" s="45">
        <v>8</v>
      </c>
      <c r="T33" s="45"/>
      <c r="U33" s="47">
        <f t="shared" si="0"/>
        <v>37</v>
      </c>
      <c r="V33" s="45">
        <f>U33*-1</f>
        <v>-37</v>
      </c>
      <c r="W33" s="114">
        <f>V33+V34+V35</f>
        <v>-113</v>
      </c>
    </row>
    <row r="34" spans="3:23" ht="15" customHeight="1" x14ac:dyDescent="0.25">
      <c r="C34" s="72"/>
      <c r="D34" s="106" t="s">
        <v>59</v>
      </c>
      <c r="E34" s="106"/>
      <c r="F34" s="106"/>
      <c r="G34" s="106"/>
      <c r="H34" s="106"/>
      <c r="I34" s="106"/>
      <c r="J34" s="106"/>
      <c r="K34" s="107"/>
      <c r="L34" s="44" t="s">
        <v>77</v>
      </c>
      <c r="M34" s="45">
        <v>4</v>
      </c>
      <c r="N34" s="45">
        <v>4</v>
      </c>
      <c r="O34" s="45">
        <v>1</v>
      </c>
      <c r="P34" s="45">
        <v>4</v>
      </c>
      <c r="Q34" s="46">
        <v>4</v>
      </c>
      <c r="R34" s="45">
        <v>4</v>
      </c>
      <c r="S34" s="45">
        <v>8</v>
      </c>
      <c r="T34" s="45">
        <v>1</v>
      </c>
      <c r="U34" s="47">
        <f t="shared" si="0"/>
        <v>38</v>
      </c>
      <c r="V34" s="45">
        <f t="shared" ref="V34:V35" si="2">U34*-1</f>
        <v>-38</v>
      </c>
      <c r="W34" s="114"/>
    </row>
    <row r="35" spans="3:23" ht="15" customHeight="1" x14ac:dyDescent="0.25">
      <c r="C35" s="72"/>
      <c r="D35" s="71" t="s">
        <v>127</v>
      </c>
      <c r="E35" s="71"/>
      <c r="F35" s="71"/>
      <c r="G35" s="71"/>
      <c r="H35" s="71"/>
      <c r="I35" s="71"/>
      <c r="J35" s="71"/>
      <c r="K35" s="71"/>
      <c r="L35" s="44" t="s">
        <v>77</v>
      </c>
      <c r="M35" s="45">
        <v>4</v>
      </c>
      <c r="N35" s="45">
        <v>4</v>
      </c>
      <c r="O35" s="45">
        <v>1</v>
      </c>
      <c r="P35" s="45">
        <v>4</v>
      </c>
      <c r="Q35" s="46">
        <v>4</v>
      </c>
      <c r="R35" s="45">
        <v>4</v>
      </c>
      <c r="S35" s="45">
        <v>8</v>
      </c>
      <c r="T35" s="45">
        <v>1</v>
      </c>
      <c r="U35" s="47">
        <f t="shared" si="0"/>
        <v>38</v>
      </c>
      <c r="V35" s="45">
        <f t="shared" si="2"/>
        <v>-38</v>
      </c>
      <c r="W35" s="114"/>
    </row>
    <row r="36" spans="3:23" x14ac:dyDescent="0.25">
      <c r="V36" s="56"/>
    </row>
  </sheetData>
  <mergeCells count="49">
    <mergeCell ref="C33:C35"/>
    <mergeCell ref="C27:C29"/>
    <mergeCell ref="C30:C32"/>
    <mergeCell ref="C18:C19"/>
    <mergeCell ref="C22:C26"/>
    <mergeCell ref="C20:C21"/>
    <mergeCell ref="C11:C13"/>
    <mergeCell ref="C14:C17"/>
    <mergeCell ref="D4:V4"/>
    <mergeCell ref="D7:K7"/>
    <mergeCell ref="C8:C10"/>
    <mergeCell ref="D8:K8"/>
    <mergeCell ref="D9:K9"/>
    <mergeCell ref="D10:K10"/>
    <mergeCell ref="C6:W6"/>
    <mergeCell ref="D26:K26"/>
    <mergeCell ref="D11:K11"/>
    <mergeCell ref="D12:K12"/>
    <mergeCell ref="D13:K13"/>
    <mergeCell ref="D14:K14"/>
    <mergeCell ref="D15:K15"/>
    <mergeCell ref="D16:K16"/>
    <mergeCell ref="D17:K17"/>
    <mergeCell ref="D18:K18"/>
    <mergeCell ref="D19:K19"/>
    <mergeCell ref="D20:K20"/>
    <mergeCell ref="D21:K21"/>
    <mergeCell ref="D22:K22"/>
    <mergeCell ref="D23:K23"/>
    <mergeCell ref="D24:K24"/>
    <mergeCell ref="D25:K25"/>
    <mergeCell ref="D34:K34"/>
    <mergeCell ref="D35:K35"/>
    <mergeCell ref="D27:K27"/>
    <mergeCell ref="D28:K28"/>
    <mergeCell ref="D29:K29"/>
    <mergeCell ref="D30:K30"/>
    <mergeCell ref="D31:K31"/>
    <mergeCell ref="D32:K32"/>
    <mergeCell ref="D33:K33"/>
    <mergeCell ref="W22:W26"/>
    <mergeCell ref="W27:W29"/>
    <mergeCell ref="W30:W32"/>
    <mergeCell ref="W33:W35"/>
    <mergeCell ref="W8:W10"/>
    <mergeCell ref="W11:W13"/>
    <mergeCell ref="W14:W17"/>
    <mergeCell ref="W18:W19"/>
    <mergeCell ref="W20:W21"/>
  </mergeCells>
  <pageMargins left="0.7" right="0.7" top="0.75" bottom="0.75" header="0.3" footer="0.3"/>
  <pageSetup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S34"/>
  <sheetViews>
    <sheetView zoomScale="70" zoomScaleNormal="70" workbookViewId="0">
      <selection activeCell="K36" sqref="K36"/>
    </sheetView>
  </sheetViews>
  <sheetFormatPr baseColWidth="10" defaultRowHeight="15.75" x14ac:dyDescent="0.25"/>
  <cols>
    <col min="1" max="10" width="11.42578125" style="3"/>
    <col min="11" max="11" width="33.28515625" style="3" bestFit="1" customWidth="1"/>
    <col min="12" max="12" width="25.5703125" style="3" bestFit="1" customWidth="1"/>
    <col min="13" max="13" width="20.140625" style="3" bestFit="1" customWidth="1"/>
    <col min="14" max="14" width="23" style="3" bestFit="1" customWidth="1"/>
    <col min="15" max="15" width="19.140625" style="3" bestFit="1" customWidth="1"/>
    <col min="16" max="16" width="11.42578125" style="3"/>
    <col min="17" max="17" width="15.85546875" style="3" bestFit="1" customWidth="1"/>
    <col min="18" max="18" width="13.5703125" style="3" bestFit="1" customWidth="1"/>
    <col min="19" max="16384" width="11.42578125" style="3"/>
  </cols>
  <sheetData>
    <row r="4" spans="3:19" x14ac:dyDescent="0.25">
      <c r="C4" s="96" t="s">
        <v>62</v>
      </c>
      <c r="D4" s="96"/>
      <c r="E4" s="96"/>
      <c r="F4" s="96"/>
      <c r="G4" s="96"/>
      <c r="H4" s="96"/>
      <c r="I4" s="96"/>
      <c r="J4" s="96"/>
      <c r="K4" s="48" t="s">
        <v>101</v>
      </c>
      <c r="L4" s="48" t="s">
        <v>102</v>
      </c>
      <c r="M4" s="48" t="s">
        <v>103</v>
      </c>
      <c r="N4" s="48" t="s">
        <v>104</v>
      </c>
      <c r="O4" s="48" t="s">
        <v>105</v>
      </c>
      <c r="Q4" s="41" t="s">
        <v>79</v>
      </c>
      <c r="R4" s="49" t="s">
        <v>84</v>
      </c>
      <c r="S4" s="45"/>
    </row>
    <row r="5" spans="3:19" ht="15" customHeight="1" x14ac:dyDescent="0.25">
      <c r="C5" s="105" t="s">
        <v>132</v>
      </c>
      <c r="D5" s="106"/>
      <c r="E5" s="106"/>
      <c r="F5" s="106"/>
      <c r="G5" s="106"/>
      <c r="H5" s="106"/>
      <c r="I5" s="106"/>
      <c r="J5" s="107"/>
      <c r="K5" s="57">
        <v>6</v>
      </c>
      <c r="L5" s="45">
        <v>10</v>
      </c>
      <c r="M5" s="50">
        <f>K5*100%/L5</f>
        <v>0.6</v>
      </c>
      <c r="N5" s="45" t="s">
        <v>94</v>
      </c>
      <c r="O5" s="45">
        <v>4</v>
      </c>
      <c r="Q5" s="21" t="s">
        <v>80</v>
      </c>
      <c r="R5" s="21" t="s">
        <v>88</v>
      </c>
      <c r="S5" s="45">
        <v>8</v>
      </c>
    </row>
    <row r="6" spans="3:19" ht="15" customHeight="1" x14ac:dyDescent="0.25">
      <c r="C6" s="105" t="s">
        <v>133</v>
      </c>
      <c r="D6" s="106"/>
      <c r="E6" s="106"/>
      <c r="F6" s="106"/>
      <c r="G6" s="106"/>
      <c r="H6" s="106"/>
      <c r="I6" s="106"/>
      <c r="J6" s="107"/>
      <c r="K6" s="57">
        <v>10</v>
      </c>
      <c r="L6" s="45">
        <v>10</v>
      </c>
      <c r="M6" s="50">
        <f t="shared" ref="M6:M32" si="0">K6*100%/L6</f>
        <v>1</v>
      </c>
      <c r="N6" s="45" t="s">
        <v>89</v>
      </c>
      <c r="O6" s="45">
        <v>4</v>
      </c>
      <c r="Q6" s="21" t="s">
        <v>81</v>
      </c>
      <c r="R6" s="21" t="s">
        <v>87</v>
      </c>
      <c r="S6" s="45">
        <v>4</v>
      </c>
    </row>
    <row r="7" spans="3:19" ht="15" customHeight="1" x14ac:dyDescent="0.25">
      <c r="C7" s="102" t="s">
        <v>16</v>
      </c>
      <c r="D7" s="103"/>
      <c r="E7" s="103"/>
      <c r="F7" s="103"/>
      <c r="G7" s="103"/>
      <c r="H7" s="103"/>
      <c r="I7" s="103"/>
      <c r="J7" s="104"/>
      <c r="K7" s="53">
        <v>9</v>
      </c>
      <c r="L7" s="45">
        <v>10</v>
      </c>
      <c r="M7" s="50">
        <f t="shared" si="0"/>
        <v>0.9</v>
      </c>
      <c r="N7" s="45" t="s">
        <v>89</v>
      </c>
      <c r="O7" s="45">
        <v>4</v>
      </c>
      <c r="Q7" s="21" t="s">
        <v>82</v>
      </c>
      <c r="R7" s="21" t="s">
        <v>86</v>
      </c>
      <c r="S7" s="45">
        <v>2</v>
      </c>
    </row>
    <row r="8" spans="3:19" ht="15" customHeight="1" x14ac:dyDescent="0.25">
      <c r="C8" s="105" t="s">
        <v>56</v>
      </c>
      <c r="D8" s="106"/>
      <c r="E8" s="106"/>
      <c r="F8" s="106"/>
      <c r="G8" s="106"/>
      <c r="H8" s="106"/>
      <c r="I8" s="106"/>
      <c r="J8" s="107"/>
      <c r="K8" s="57">
        <v>3</v>
      </c>
      <c r="L8" s="45">
        <v>10</v>
      </c>
      <c r="M8" s="50">
        <f t="shared" si="0"/>
        <v>0.3</v>
      </c>
      <c r="N8" s="47" t="s">
        <v>90</v>
      </c>
      <c r="O8" s="47">
        <v>2</v>
      </c>
      <c r="Q8" s="21" t="s">
        <v>83</v>
      </c>
      <c r="R8" s="21" t="s">
        <v>85</v>
      </c>
      <c r="S8" s="45">
        <v>1</v>
      </c>
    </row>
    <row r="9" spans="3:19" ht="15" customHeight="1" x14ac:dyDescent="0.25">
      <c r="C9" s="74" t="s">
        <v>26</v>
      </c>
      <c r="D9" s="75"/>
      <c r="E9" s="75"/>
      <c r="F9" s="75"/>
      <c r="G9" s="75"/>
      <c r="H9" s="75"/>
      <c r="I9" s="75"/>
      <c r="J9" s="76"/>
      <c r="K9" s="53">
        <v>4</v>
      </c>
      <c r="L9" s="45">
        <v>10</v>
      </c>
      <c r="M9" s="50">
        <f t="shared" si="0"/>
        <v>0.4</v>
      </c>
      <c r="N9" s="47" t="s">
        <v>90</v>
      </c>
      <c r="O9" s="47">
        <v>2</v>
      </c>
      <c r="R9" s="51" t="s">
        <v>91</v>
      </c>
      <c r="S9" s="45">
        <f>SUM(S4:S8)</f>
        <v>15</v>
      </c>
    </row>
    <row r="10" spans="3:19" ht="15" customHeight="1" x14ac:dyDescent="0.25">
      <c r="C10" s="105" t="s">
        <v>23</v>
      </c>
      <c r="D10" s="106"/>
      <c r="E10" s="106"/>
      <c r="F10" s="106"/>
      <c r="G10" s="106"/>
      <c r="H10" s="106"/>
      <c r="I10" s="106"/>
      <c r="J10" s="107"/>
      <c r="K10" s="57">
        <v>3</v>
      </c>
      <c r="L10" s="45">
        <v>10</v>
      </c>
      <c r="M10" s="50">
        <f t="shared" si="0"/>
        <v>0.3</v>
      </c>
      <c r="N10" s="47" t="s">
        <v>90</v>
      </c>
      <c r="O10" s="47">
        <v>2</v>
      </c>
    </row>
    <row r="11" spans="3:19" ht="15" customHeight="1" x14ac:dyDescent="0.25">
      <c r="C11" s="74" t="s">
        <v>27</v>
      </c>
      <c r="D11" s="75"/>
      <c r="E11" s="75"/>
      <c r="F11" s="75"/>
      <c r="G11" s="75"/>
      <c r="H11" s="75"/>
      <c r="I11" s="75"/>
      <c r="J11" s="76"/>
      <c r="K11" s="53">
        <v>3</v>
      </c>
      <c r="L11" s="45">
        <v>10</v>
      </c>
      <c r="M11" s="50">
        <f t="shared" si="0"/>
        <v>0.3</v>
      </c>
      <c r="N11" s="47" t="s">
        <v>90</v>
      </c>
      <c r="O11" s="47">
        <v>2</v>
      </c>
    </row>
    <row r="12" spans="3:19" x14ac:dyDescent="0.25">
      <c r="C12" s="105" t="s">
        <v>34</v>
      </c>
      <c r="D12" s="106"/>
      <c r="E12" s="106"/>
      <c r="F12" s="106"/>
      <c r="G12" s="106"/>
      <c r="H12" s="106"/>
      <c r="I12" s="106"/>
      <c r="J12" s="107"/>
      <c r="K12" s="53">
        <v>8</v>
      </c>
      <c r="L12" s="45">
        <v>10</v>
      </c>
      <c r="M12" s="50">
        <f t="shared" si="0"/>
        <v>0.8</v>
      </c>
      <c r="N12" s="45" t="s">
        <v>89</v>
      </c>
      <c r="O12" s="45">
        <v>4</v>
      </c>
    </row>
    <row r="13" spans="3:19" x14ac:dyDescent="0.25">
      <c r="C13" s="105" t="s">
        <v>33</v>
      </c>
      <c r="D13" s="106"/>
      <c r="E13" s="106"/>
      <c r="F13" s="106"/>
      <c r="G13" s="106"/>
      <c r="H13" s="106"/>
      <c r="I13" s="106"/>
      <c r="J13" s="107"/>
      <c r="K13" s="53">
        <v>6</v>
      </c>
      <c r="L13" s="45">
        <v>10</v>
      </c>
      <c r="M13" s="50">
        <f t="shared" si="0"/>
        <v>0.6</v>
      </c>
      <c r="N13" s="45" t="s">
        <v>94</v>
      </c>
      <c r="O13" s="45">
        <v>4</v>
      </c>
    </row>
    <row r="14" spans="3:19" ht="15" customHeight="1" x14ac:dyDescent="0.25">
      <c r="C14" s="102" t="s">
        <v>28</v>
      </c>
      <c r="D14" s="103"/>
      <c r="E14" s="103"/>
      <c r="F14" s="103"/>
      <c r="G14" s="103"/>
      <c r="H14" s="103"/>
      <c r="I14" s="103"/>
      <c r="J14" s="104"/>
      <c r="K14" s="53">
        <v>3</v>
      </c>
      <c r="L14" s="45">
        <v>10</v>
      </c>
      <c r="M14" s="50">
        <f t="shared" si="0"/>
        <v>0.3</v>
      </c>
      <c r="N14" s="47" t="s">
        <v>90</v>
      </c>
      <c r="O14" s="47">
        <v>2</v>
      </c>
    </row>
    <row r="15" spans="3:19" ht="15" customHeight="1" x14ac:dyDescent="0.25">
      <c r="C15" s="105" t="s">
        <v>29</v>
      </c>
      <c r="D15" s="106"/>
      <c r="E15" s="106"/>
      <c r="F15" s="106"/>
      <c r="G15" s="106"/>
      <c r="H15" s="106"/>
      <c r="I15" s="106"/>
      <c r="J15" s="107"/>
      <c r="K15" s="57">
        <v>9</v>
      </c>
      <c r="L15" s="45">
        <v>10</v>
      </c>
      <c r="M15" s="50">
        <f t="shared" si="0"/>
        <v>0.9</v>
      </c>
      <c r="N15" s="45" t="s">
        <v>89</v>
      </c>
      <c r="O15" s="45">
        <v>4</v>
      </c>
    </row>
    <row r="16" spans="3:19" ht="15" customHeight="1" x14ac:dyDescent="0.25">
      <c r="C16" s="102" t="s">
        <v>30</v>
      </c>
      <c r="D16" s="103"/>
      <c r="E16" s="103"/>
      <c r="F16" s="103"/>
      <c r="G16" s="103"/>
      <c r="H16" s="103"/>
      <c r="I16" s="103"/>
      <c r="J16" s="104"/>
      <c r="K16" s="57">
        <v>7</v>
      </c>
      <c r="L16" s="45">
        <v>10</v>
      </c>
      <c r="M16" s="50">
        <f t="shared" si="0"/>
        <v>0.7</v>
      </c>
      <c r="N16" s="45" t="s">
        <v>94</v>
      </c>
      <c r="O16" s="45">
        <v>4</v>
      </c>
    </row>
    <row r="17" spans="3:15" ht="15" customHeight="1" x14ac:dyDescent="0.25">
      <c r="C17" s="108" t="s">
        <v>135</v>
      </c>
      <c r="D17" s="109"/>
      <c r="E17" s="109"/>
      <c r="F17" s="109"/>
      <c r="G17" s="109"/>
      <c r="H17" s="109"/>
      <c r="I17" s="109"/>
      <c r="J17" s="110"/>
      <c r="K17" s="57">
        <v>1</v>
      </c>
      <c r="L17" s="45">
        <v>10</v>
      </c>
      <c r="M17" s="50">
        <f t="shared" si="0"/>
        <v>0.1</v>
      </c>
      <c r="N17" s="45" t="s">
        <v>93</v>
      </c>
      <c r="O17" s="45">
        <v>1</v>
      </c>
    </row>
    <row r="18" spans="3:15" ht="15" customHeight="1" x14ac:dyDescent="0.25">
      <c r="C18" s="111" t="s">
        <v>31</v>
      </c>
      <c r="D18" s="112"/>
      <c r="E18" s="112"/>
      <c r="F18" s="112"/>
      <c r="G18" s="112"/>
      <c r="H18" s="112"/>
      <c r="I18" s="112"/>
      <c r="J18" s="113"/>
      <c r="K18" s="57">
        <v>2</v>
      </c>
      <c r="L18" s="45">
        <v>10</v>
      </c>
      <c r="M18" s="50">
        <f t="shared" si="0"/>
        <v>0.2</v>
      </c>
      <c r="N18" s="45" t="s">
        <v>93</v>
      </c>
      <c r="O18" s="45">
        <v>1</v>
      </c>
    </row>
    <row r="19" spans="3:15" ht="15" customHeight="1" x14ac:dyDescent="0.25">
      <c r="C19" s="102" t="s">
        <v>38</v>
      </c>
      <c r="D19" s="103"/>
      <c r="E19" s="103"/>
      <c r="F19" s="103"/>
      <c r="G19" s="103"/>
      <c r="H19" s="103"/>
      <c r="I19" s="103"/>
      <c r="J19" s="104"/>
      <c r="K19" s="57">
        <v>3</v>
      </c>
      <c r="L19" s="45">
        <v>10</v>
      </c>
      <c r="M19" s="50">
        <f t="shared" si="0"/>
        <v>0.3</v>
      </c>
      <c r="N19" s="47" t="s">
        <v>90</v>
      </c>
      <c r="O19" s="47">
        <v>2</v>
      </c>
    </row>
    <row r="20" spans="3:15" ht="15" customHeight="1" x14ac:dyDescent="0.25">
      <c r="C20" s="102" t="s">
        <v>39</v>
      </c>
      <c r="D20" s="103"/>
      <c r="E20" s="103"/>
      <c r="F20" s="103"/>
      <c r="G20" s="103"/>
      <c r="H20" s="103"/>
      <c r="I20" s="103"/>
      <c r="J20" s="104"/>
      <c r="K20" s="57">
        <v>3</v>
      </c>
      <c r="L20" s="45">
        <v>10</v>
      </c>
      <c r="M20" s="50">
        <f t="shared" si="0"/>
        <v>0.3</v>
      </c>
      <c r="N20" s="47" t="s">
        <v>90</v>
      </c>
      <c r="O20" s="47">
        <v>2</v>
      </c>
    </row>
    <row r="21" spans="3:15" ht="15" customHeight="1" x14ac:dyDescent="0.25">
      <c r="C21" s="102" t="s">
        <v>40</v>
      </c>
      <c r="D21" s="103"/>
      <c r="E21" s="103"/>
      <c r="F21" s="103"/>
      <c r="G21" s="103"/>
      <c r="H21" s="103"/>
      <c r="I21" s="103"/>
      <c r="J21" s="104"/>
      <c r="K21" s="57">
        <v>4</v>
      </c>
      <c r="L21" s="45">
        <v>10</v>
      </c>
      <c r="M21" s="50">
        <f t="shared" si="0"/>
        <v>0.4</v>
      </c>
      <c r="N21" s="47" t="s">
        <v>90</v>
      </c>
      <c r="O21" s="47">
        <v>2</v>
      </c>
    </row>
    <row r="22" spans="3:15" ht="15" customHeight="1" x14ac:dyDescent="0.25">
      <c r="C22" s="102" t="s">
        <v>41</v>
      </c>
      <c r="D22" s="103"/>
      <c r="E22" s="103"/>
      <c r="F22" s="103"/>
      <c r="G22" s="103"/>
      <c r="H22" s="103"/>
      <c r="I22" s="103"/>
      <c r="J22" s="104"/>
      <c r="K22" s="53">
        <v>5</v>
      </c>
      <c r="L22" s="45">
        <v>10</v>
      </c>
      <c r="M22" s="50">
        <f t="shared" si="0"/>
        <v>0.5</v>
      </c>
      <c r="N22" s="47" t="s">
        <v>90</v>
      </c>
      <c r="O22" s="47">
        <v>2</v>
      </c>
    </row>
    <row r="23" spans="3:15" ht="15" customHeight="1" x14ac:dyDescent="0.25">
      <c r="C23" s="105" t="s">
        <v>60</v>
      </c>
      <c r="D23" s="106"/>
      <c r="E23" s="106"/>
      <c r="F23" s="106"/>
      <c r="G23" s="106"/>
      <c r="H23" s="106"/>
      <c r="I23" s="106"/>
      <c r="J23" s="107"/>
      <c r="K23" s="57">
        <v>2</v>
      </c>
      <c r="L23" s="45">
        <v>10</v>
      </c>
      <c r="M23" s="50">
        <f t="shared" si="0"/>
        <v>0.2</v>
      </c>
      <c r="N23" s="47" t="s">
        <v>92</v>
      </c>
      <c r="O23" s="47">
        <v>1</v>
      </c>
    </row>
    <row r="24" spans="3:15" ht="15" customHeight="1" x14ac:dyDescent="0.25">
      <c r="C24" s="102" t="s">
        <v>43</v>
      </c>
      <c r="D24" s="103"/>
      <c r="E24" s="103"/>
      <c r="F24" s="103"/>
      <c r="G24" s="103"/>
      <c r="H24" s="103"/>
      <c r="I24" s="103"/>
      <c r="J24" s="104"/>
      <c r="K24" s="53">
        <v>1</v>
      </c>
      <c r="L24" s="45">
        <v>10</v>
      </c>
      <c r="M24" s="50">
        <f t="shared" si="0"/>
        <v>0.1</v>
      </c>
      <c r="N24" s="47" t="s">
        <v>92</v>
      </c>
      <c r="O24" s="47">
        <v>1</v>
      </c>
    </row>
    <row r="25" spans="3:15" ht="15" customHeight="1" x14ac:dyDescent="0.25">
      <c r="C25" s="102" t="s">
        <v>44</v>
      </c>
      <c r="D25" s="103"/>
      <c r="E25" s="103"/>
      <c r="F25" s="103"/>
      <c r="G25" s="103"/>
      <c r="H25" s="103"/>
      <c r="I25" s="103"/>
      <c r="J25" s="104"/>
      <c r="K25" s="57">
        <v>10</v>
      </c>
      <c r="L25" s="45">
        <v>10</v>
      </c>
      <c r="M25" s="50">
        <f t="shared" si="0"/>
        <v>1</v>
      </c>
      <c r="N25" s="45" t="s">
        <v>89</v>
      </c>
      <c r="O25" s="45">
        <v>4</v>
      </c>
    </row>
    <row r="26" spans="3:15" ht="15" customHeight="1" x14ac:dyDescent="0.25">
      <c r="C26" s="102" t="s">
        <v>45</v>
      </c>
      <c r="D26" s="103"/>
      <c r="E26" s="103"/>
      <c r="F26" s="103"/>
      <c r="G26" s="103"/>
      <c r="H26" s="103"/>
      <c r="I26" s="103"/>
      <c r="J26" s="104"/>
      <c r="K26" s="53">
        <v>3</v>
      </c>
      <c r="L26" s="45">
        <v>10</v>
      </c>
      <c r="M26" s="50">
        <f t="shared" si="0"/>
        <v>0.3</v>
      </c>
      <c r="N26" s="47" t="s">
        <v>90</v>
      </c>
      <c r="O26" s="47">
        <v>2</v>
      </c>
    </row>
    <row r="27" spans="3:15" ht="15" customHeight="1" x14ac:dyDescent="0.25">
      <c r="C27" s="102" t="s">
        <v>47</v>
      </c>
      <c r="D27" s="103"/>
      <c r="E27" s="103"/>
      <c r="F27" s="103"/>
      <c r="G27" s="103"/>
      <c r="H27" s="103"/>
      <c r="I27" s="103"/>
      <c r="J27" s="104"/>
      <c r="K27" s="53">
        <v>10</v>
      </c>
      <c r="L27" s="45">
        <v>10</v>
      </c>
      <c r="M27" s="50">
        <f t="shared" si="0"/>
        <v>1</v>
      </c>
      <c r="N27" s="45" t="s">
        <v>89</v>
      </c>
      <c r="O27" s="45">
        <v>4</v>
      </c>
    </row>
    <row r="28" spans="3:15" ht="15" customHeight="1" x14ac:dyDescent="0.25">
      <c r="C28" s="102" t="s">
        <v>48</v>
      </c>
      <c r="D28" s="103"/>
      <c r="E28" s="103"/>
      <c r="F28" s="103"/>
      <c r="G28" s="103"/>
      <c r="H28" s="103"/>
      <c r="I28" s="103"/>
      <c r="J28" s="104"/>
      <c r="K28" s="53">
        <v>3</v>
      </c>
      <c r="L28" s="45">
        <v>10</v>
      </c>
      <c r="M28" s="50">
        <f t="shared" si="0"/>
        <v>0.3</v>
      </c>
      <c r="N28" s="47" t="s">
        <v>90</v>
      </c>
      <c r="O28" s="47">
        <v>2</v>
      </c>
    </row>
    <row r="29" spans="3:15" ht="15" customHeight="1" x14ac:dyDescent="0.25">
      <c r="C29" s="102" t="s">
        <v>54</v>
      </c>
      <c r="D29" s="103"/>
      <c r="E29" s="103"/>
      <c r="F29" s="103"/>
      <c r="G29" s="103"/>
      <c r="H29" s="103"/>
      <c r="I29" s="103"/>
      <c r="J29" s="104"/>
      <c r="K29" s="53">
        <v>10</v>
      </c>
      <c r="L29" s="45">
        <v>10</v>
      </c>
      <c r="M29" s="50">
        <f t="shared" si="0"/>
        <v>1</v>
      </c>
      <c r="N29" s="45" t="s">
        <v>89</v>
      </c>
      <c r="O29" s="45">
        <v>4</v>
      </c>
    </row>
    <row r="30" spans="3:15" ht="15" customHeight="1" x14ac:dyDescent="0.25">
      <c r="C30" s="105" t="s">
        <v>58</v>
      </c>
      <c r="D30" s="106"/>
      <c r="E30" s="106"/>
      <c r="F30" s="106"/>
      <c r="G30" s="106"/>
      <c r="H30" s="106"/>
      <c r="I30" s="106"/>
      <c r="J30" s="107"/>
      <c r="K30" s="57">
        <v>8</v>
      </c>
      <c r="L30" s="45">
        <v>10</v>
      </c>
      <c r="M30" s="50">
        <f t="shared" si="0"/>
        <v>0.8</v>
      </c>
      <c r="N30" s="45" t="s">
        <v>89</v>
      </c>
      <c r="O30" s="45">
        <v>4</v>
      </c>
    </row>
    <row r="31" spans="3:15" ht="15" customHeight="1" x14ac:dyDescent="0.25">
      <c r="C31" s="105" t="s">
        <v>59</v>
      </c>
      <c r="D31" s="106"/>
      <c r="E31" s="106"/>
      <c r="F31" s="106"/>
      <c r="G31" s="106"/>
      <c r="H31" s="106"/>
      <c r="I31" s="106"/>
      <c r="J31" s="107"/>
      <c r="K31" s="53">
        <v>7</v>
      </c>
      <c r="L31" s="45">
        <v>10</v>
      </c>
      <c r="M31" s="50">
        <f t="shared" si="0"/>
        <v>0.7</v>
      </c>
      <c r="N31" s="45" t="s">
        <v>94</v>
      </c>
      <c r="O31" s="45">
        <v>4</v>
      </c>
    </row>
    <row r="32" spans="3:15" x14ac:dyDescent="0.25">
      <c r="C32" s="86" t="s">
        <v>127</v>
      </c>
      <c r="D32" s="87"/>
      <c r="E32" s="87"/>
      <c r="F32" s="87"/>
      <c r="G32" s="87"/>
      <c r="H32" s="87"/>
      <c r="I32" s="87"/>
      <c r="J32" s="88"/>
      <c r="K32" s="53">
        <v>7</v>
      </c>
      <c r="L32" s="45">
        <v>10</v>
      </c>
      <c r="M32" s="50">
        <f t="shared" si="0"/>
        <v>0.7</v>
      </c>
      <c r="N32" s="45" t="s">
        <v>94</v>
      </c>
      <c r="O32" s="45">
        <v>4</v>
      </c>
    </row>
    <row r="33" spans="14:15" x14ac:dyDescent="0.25">
      <c r="N33" s="52"/>
      <c r="O33" s="52"/>
    </row>
    <row r="34" spans="14:15" x14ac:dyDescent="0.25">
      <c r="N34" s="52"/>
      <c r="O34" s="52"/>
    </row>
  </sheetData>
  <mergeCells count="29">
    <mergeCell ref="C28:J28"/>
    <mergeCell ref="C29:J29"/>
    <mergeCell ref="C30:J30"/>
    <mergeCell ref="C31:J31"/>
    <mergeCell ref="C32:J32"/>
    <mergeCell ref="C27:J27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6:J26"/>
    <mergeCell ref="C15:J15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14:J1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zoomScale="90" zoomScaleNormal="90" workbookViewId="0">
      <selection activeCell="M16" sqref="M16"/>
    </sheetView>
  </sheetViews>
  <sheetFormatPr baseColWidth="10" defaultRowHeight="15.75" x14ac:dyDescent="0.25"/>
  <cols>
    <col min="1" max="10" width="11.42578125" style="3"/>
    <col min="11" max="11" width="18.140625" style="3" bestFit="1" customWidth="1"/>
    <col min="12" max="12" width="14.85546875" style="3" bestFit="1" customWidth="1"/>
    <col min="13" max="16384" width="11.42578125" style="3"/>
  </cols>
  <sheetData>
    <row r="3" spans="3:15" x14ac:dyDescent="0.25">
      <c r="C3" s="96" t="s">
        <v>62</v>
      </c>
      <c r="D3" s="96"/>
      <c r="E3" s="96"/>
      <c r="F3" s="96"/>
      <c r="G3" s="96"/>
      <c r="H3" s="96"/>
      <c r="I3" s="96"/>
      <c r="J3" s="96"/>
      <c r="K3" s="48" t="s">
        <v>106</v>
      </c>
      <c r="L3" s="48" t="s">
        <v>107</v>
      </c>
      <c r="N3" s="46" t="s">
        <v>96</v>
      </c>
      <c r="O3" s="45">
        <v>1</v>
      </c>
    </row>
    <row r="4" spans="3:15" ht="15" customHeight="1" x14ac:dyDescent="0.25">
      <c r="C4" s="105" t="s">
        <v>132</v>
      </c>
      <c r="D4" s="106"/>
      <c r="E4" s="106"/>
      <c r="F4" s="106"/>
      <c r="G4" s="106"/>
      <c r="H4" s="106"/>
      <c r="I4" s="106"/>
      <c r="J4" s="107"/>
      <c r="K4" s="45" t="s">
        <v>99</v>
      </c>
      <c r="L4" s="45">
        <v>4</v>
      </c>
      <c r="N4" s="45" t="s">
        <v>97</v>
      </c>
      <c r="O4" s="45">
        <v>2</v>
      </c>
    </row>
    <row r="5" spans="3:15" ht="15" customHeight="1" x14ac:dyDescent="0.25">
      <c r="C5" s="105" t="s">
        <v>133</v>
      </c>
      <c r="D5" s="106"/>
      <c r="E5" s="106"/>
      <c r="F5" s="106"/>
      <c r="G5" s="106"/>
      <c r="H5" s="106"/>
      <c r="I5" s="106"/>
      <c r="J5" s="107"/>
      <c r="K5" s="45" t="s">
        <v>99</v>
      </c>
      <c r="L5" s="45">
        <v>4</v>
      </c>
      <c r="N5" s="45" t="s">
        <v>98</v>
      </c>
      <c r="O5" s="45">
        <v>3</v>
      </c>
    </row>
    <row r="6" spans="3:15" ht="15" customHeight="1" x14ac:dyDescent="0.25">
      <c r="C6" s="102" t="s">
        <v>16</v>
      </c>
      <c r="D6" s="103"/>
      <c r="E6" s="103"/>
      <c r="F6" s="103"/>
      <c r="G6" s="103"/>
      <c r="H6" s="103"/>
      <c r="I6" s="103"/>
      <c r="J6" s="104"/>
      <c r="K6" s="46" t="s">
        <v>100</v>
      </c>
      <c r="L6" s="46">
        <v>8</v>
      </c>
      <c r="N6" s="46" t="s">
        <v>99</v>
      </c>
      <c r="O6" s="46">
        <v>4</v>
      </c>
    </row>
    <row r="7" spans="3:15" ht="15" customHeight="1" x14ac:dyDescent="0.25">
      <c r="C7" s="105" t="s">
        <v>56</v>
      </c>
      <c r="D7" s="106"/>
      <c r="E7" s="106"/>
      <c r="F7" s="106"/>
      <c r="G7" s="106"/>
      <c r="H7" s="106"/>
      <c r="I7" s="106"/>
      <c r="J7" s="107"/>
      <c r="K7" s="45" t="s">
        <v>98</v>
      </c>
      <c r="L7" s="45">
        <v>3</v>
      </c>
      <c r="N7" s="46" t="s">
        <v>100</v>
      </c>
      <c r="O7" s="46">
        <v>8</v>
      </c>
    </row>
    <row r="8" spans="3:15" ht="15" customHeight="1" x14ac:dyDescent="0.25">
      <c r="C8" s="74" t="s">
        <v>26</v>
      </c>
      <c r="D8" s="75"/>
      <c r="E8" s="75"/>
      <c r="F8" s="75"/>
      <c r="G8" s="75"/>
      <c r="H8" s="75"/>
      <c r="I8" s="75"/>
      <c r="J8" s="76"/>
      <c r="K8" s="45" t="s">
        <v>97</v>
      </c>
      <c r="L8" s="45">
        <v>2</v>
      </c>
    </row>
    <row r="9" spans="3:15" ht="15" customHeight="1" x14ac:dyDescent="0.25">
      <c r="C9" s="105" t="s">
        <v>23</v>
      </c>
      <c r="D9" s="106"/>
      <c r="E9" s="106"/>
      <c r="F9" s="106"/>
      <c r="G9" s="106"/>
      <c r="H9" s="106"/>
      <c r="I9" s="106"/>
      <c r="J9" s="107"/>
      <c r="K9" s="45" t="s">
        <v>98</v>
      </c>
      <c r="L9" s="45">
        <v>3</v>
      </c>
    </row>
    <row r="10" spans="3:15" ht="15" customHeight="1" x14ac:dyDescent="0.25">
      <c r="C10" s="74" t="s">
        <v>27</v>
      </c>
      <c r="D10" s="75"/>
      <c r="E10" s="75"/>
      <c r="F10" s="75"/>
      <c r="G10" s="75"/>
      <c r="H10" s="75"/>
      <c r="I10" s="75"/>
      <c r="J10" s="76"/>
      <c r="K10" s="45" t="s">
        <v>100</v>
      </c>
      <c r="L10" s="45">
        <v>8</v>
      </c>
    </row>
    <row r="11" spans="3:15" ht="15" customHeight="1" x14ac:dyDescent="0.25">
      <c r="C11" s="105" t="s">
        <v>34</v>
      </c>
      <c r="D11" s="106"/>
      <c r="E11" s="106"/>
      <c r="F11" s="106"/>
      <c r="G11" s="106"/>
      <c r="H11" s="106"/>
      <c r="I11" s="106"/>
      <c r="J11" s="107"/>
      <c r="K11" s="45" t="s">
        <v>100</v>
      </c>
      <c r="L11" s="45">
        <v>8</v>
      </c>
    </row>
    <row r="12" spans="3:15" ht="15" customHeight="1" x14ac:dyDescent="0.25">
      <c r="C12" s="105" t="s">
        <v>33</v>
      </c>
      <c r="D12" s="106"/>
      <c r="E12" s="106"/>
      <c r="F12" s="106"/>
      <c r="G12" s="106"/>
      <c r="H12" s="106"/>
      <c r="I12" s="106"/>
      <c r="J12" s="107"/>
      <c r="K12" s="45" t="s">
        <v>100</v>
      </c>
      <c r="L12" s="45">
        <v>8</v>
      </c>
    </row>
    <row r="13" spans="3:15" ht="15" customHeight="1" x14ac:dyDescent="0.25">
      <c r="C13" s="102" t="s">
        <v>28</v>
      </c>
      <c r="D13" s="103"/>
      <c r="E13" s="103"/>
      <c r="F13" s="103"/>
      <c r="G13" s="103"/>
      <c r="H13" s="103"/>
      <c r="I13" s="103"/>
      <c r="J13" s="104"/>
      <c r="K13" s="46" t="s">
        <v>96</v>
      </c>
      <c r="L13" s="45">
        <v>1</v>
      </c>
    </row>
    <row r="14" spans="3:15" ht="15" customHeight="1" x14ac:dyDescent="0.25">
      <c r="C14" s="105" t="s">
        <v>29</v>
      </c>
      <c r="D14" s="106"/>
      <c r="E14" s="106"/>
      <c r="F14" s="106"/>
      <c r="G14" s="106"/>
      <c r="H14" s="106"/>
      <c r="I14" s="106"/>
      <c r="J14" s="107"/>
      <c r="K14" s="46" t="s">
        <v>100</v>
      </c>
      <c r="L14" s="46">
        <v>8</v>
      </c>
    </row>
    <row r="15" spans="3:15" ht="15" customHeight="1" x14ac:dyDescent="0.25">
      <c r="C15" s="102" t="s">
        <v>30</v>
      </c>
      <c r="D15" s="103"/>
      <c r="E15" s="103"/>
      <c r="F15" s="103"/>
      <c r="G15" s="103"/>
      <c r="H15" s="103"/>
      <c r="I15" s="103"/>
      <c r="J15" s="104"/>
      <c r="K15" s="46" t="s">
        <v>100</v>
      </c>
      <c r="L15" s="46">
        <v>8</v>
      </c>
    </row>
    <row r="16" spans="3:15" ht="15" customHeight="1" x14ac:dyDescent="0.25">
      <c r="C16" s="108" t="s">
        <v>135</v>
      </c>
      <c r="D16" s="109"/>
      <c r="E16" s="109"/>
      <c r="F16" s="109"/>
      <c r="G16" s="109"/>
      <c r="H16" s="109"/>
      <c r="I16" s="109"/>
      <c r="J16" s="110"/>
      <c r="K16" s="46" t="s">
        <v>100</v>
      </c>
      <c r="L16" s="46">
        <v>8</v>
      </c>
    </row>
    <row r="17" spans="3:12" ht="15" customHeight="1" x14ac:dyDescent="0.25">
      <c r="C17" s="111" t="s">
        <v>31</v>
      </c>
      <c r="D17" s="112"/>
      <c r="E17" s="112"/>
      <c r="F17" s="112"/>
      <c r="G17" s="112"/>
      <c r="H17" s="112"/>
      <c r="I17" s="112"/>
      <c r="J17" s="113"/>
      <c r="K17" s="46" t="s">
        <v>100</v>
      </c>
      <c r="L17" s="46">
        <v>8</v>
      </c>
    </row>
    <row r="18" spans="3:12" ht="15" customHeight="1" x14ac:dyDescent="0.25">
      <c r="C18" s="102" t="s">
        <v>38</v>
      </c>
      <c r="D18" s="103"/>
      <c r="E18" s="103"/>
      <c r="F18" s="103"/>
      <c r="G18" s="103"/>
      <c r="H18" s="103"/>
      <c r="I18" s="103"/>
      <c r="J18" s="104"/>
      <c r="K18" s="46" t="s">
        <v>99</v>
      </c>
      <c r="L18" s="46">
        <v>4</v>
      </c>
    </row>
    <row r="19" spans="3:12" ht="15" customHeight="1" x14ac:dyDescent="0.25">
      <c r="C19" s="102" t="s">
        <v>39</v>
      </c>
      <c r="D19" s="103"/>
      <c r="E19" s="103"/>
      <c r="F19" s="103"/>
      <c r="G19" s="103"/>
      <c r="H19" s="103"/>
      <c r="I19" s="103"/>
      <c r="J19" s="104"/>
      <c r="K19" s="46" t="s">
        <v>100</v>
      </c>
      <c r="L19" s="46">
        <v>8</v>
      </c>
    </row>
    <row r="20" spans="3:12" ht="15" customHeight="1" x14ac:dyDescent="0.25">
      <c r="C20" s="102" t="s">
        <v>40</v>
      </c>
      <c r="D20" s="103"/>
      <c r="E20" s="103"/>
      <c r="F20" s="103"/>
      <c r="G20" s="103"/>
      <c r="H20" s="103"/>
      <c r="I20" s="103"/>
      <c r="J20" s="104"/>
      <c r="K20" s="46" t="s">
        <v>100</v>
      </c>
      <c r="L20" s="46">
        <v>8</v>
      </c>
    </row>
    <row r="21" spans="3:12" ht="15" customHeight="1" x14ac:dyDescent="0.25">
      <c r="C21" s="102" t="s">
        <v>41</v>
      </c>
      <c r="D21" s="103"/>
      <c r="E21" s="103"/>
      <c r="F21" s="103"/>
      <c r="G21" s="103"/>
      <c r="H21" s="103"/>
      <c r="I21" s="103"/>
      <c r="J21" s="104"/>
      <c r="K21" s="46" t="s">
        <v>100</v>
      </c>
      <c r="L21" s="46">
        <v>8</v>
      </c>
    </row>
    <row r="22" spans="3:12" ht="15" customHeight="1" x14ac:dyDescent="0.25">
      <c r="C22" s="105" t="s">
        <v>60</v>
      </c>
      <c r="D22" s="106"/>
      <c r="E22" s="106"/>
      <c r="F22" s="106"/>
      <c r="G22" s="106"/>
      <c r="H22" s="106"/>
      <c r="I22" s="106"/>
      <c r="J22" s="107"/>
      <c r="K22" s="45" t="s">
        <v>97</v>
      </c>
      <c r="L22" s="45">
        <v>2</v>
      </c>
    </row>
    <row r="23" spans="3:12" ht="15" customHeight="1" x14ac:dyDescent="0.25">
      <c r="C23" s="102" t="s">
        <v>43</v>
      </c>
      <c r="D23" s="103"/>
      <c r="E23" s="103"/>
      <c r="F23" s="103"/>
      <c r="G23" s="103"/>
      <c r="H23" s="103"/>
      <c r="I23" s="103"/>
      <c r="J23" s="104"/>
      <c r="K23" s="45" t="s">
        <v>98</v>
      </c>
      <c r="L23" s="45">
        <v>3</v>
      </c>
    </row>
    <row r="24" spans="3:12" ht="15" customHeight="1" x14ac:dyDescent="0.25">
      <c r="C24" s="102" t="s">
        <v>44</v>
      </c>
      <c r="D24" s="103"/>
      <c r="E24" s="103"/>
      <c r="F24" s="103"/>
      <c r="G24" s="103"/>
      <c r="H24" s="103"/>
      <c r="I24" s="103"/>
      <c r="J24" s="104"/>
      <c r="K24" s="45" t="s">
        <v>97</v>
      </c>
      <c r="L24" s="45">
        <v>2</v>
      </c>
    </row>
    <row r="25" spans="3:12" ht="15" customHeight="1" x14ac:dyDescent="0.25">
      <c r="C25" s="102" t="s">
        <v>45</v>
      </c>
      <c r="D25" s="103"/>
      <c r="E25" s="103"/>
      <c r="F25" s="103"/>
      <c r="G25" s="103"/>
      <c r="H25" s="103"/>
      <c r="I25" s="103"/>
      <c r="J25" s="104"/>
      <c r="K25" s="46" t="s">
        <v>99</v>
      </c>
      <c r="L25" s="46">
        <v>4</v>
      </c>
    </row>
    <row r="26" spans="3:12" ht="15" customHeight="1" x14ac:dyDescent="0.25">
      <c r="C26" s="102" t="s">
        <v>47</v>
      </c>
      <c r="D26" s="103"/>
      <c r="E26" s="103"/>
      <c r="F26" s="103"/>
      <c r="G26" s="103"/>
      <c r="H26" s="103"/>
      <c r="I26" s="103"/>
      <c r="J26" s="104"/>
      <c r="K26" s="46" t="s">
        <v>99</v>
      </c>
      <c r="L26" s="46">
        <v>4</v>
      </c>
    </row>
    <row r="27" spans="3:12" ht="15" customHeight="1" x14ac:dyDescent="0.25">
      <c r="C27" s="102" t="s">
        <v>48</v>
      </c>
      <c r="D27" s="103"/>
      <c r="E27" s="103"/>
      <c r="F27" s="103"/>
      <c r="G27" s="103"/>
      <c r="H27" s="103"/>
      <c r="I27" s="103"/>
      <c r="J27" s="104"/>
      <c r="K27" s="46" t="s">
        <v>99</v>
      </c>
      <c r="L27" s="46">
        <v>4</v>
      </c>
    </row>
    <row r="28" spans="3:12" ht="15" customHeight="1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46" t="s">
        <v>99</v>
      </c>
      <c r="L28" s="46">
        <v>4</v>
      </c>
    </row>
    <row r="29" spans="3:12" ht="15" customHeight="1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46" t="s">
        <v>100</v>
      </c>
      <c r="L29" s="46">
        <v>8</v>
      </c>
    </row>
    <row r="30" spans="3:12" ht="15" customHeight="1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46" t="s">
        <v>100</v>
      </c>
      <c r="L30" s="47">
        <v>8</v>
      </c>
    </row>
    <row r="31" spans="3:12" ht="15" customHeight="1" x14ac:dyDescent="0.25">
      <c r="C31" s="71" t="s">
        <v>127</v>
      </c>
      <c r="D31" s="71"/>
      <c r="E31" s="71"/>
      <c r="F31" s="71"/>
      <c r="G31" s="71"/>
      <c r="H31" s="71"/>
      <c r="I31" s="71"/>
      <c r="J31" s="71"/>
      <c r="K31" s="46" t="s">
        <v>100</v>
      </c>
      <c r="L31" s="47">
        <v>8</v>
      </c>
    </row>
  </sheetData>
  <mergeCells count="29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P31"/>
  <sheetViews>
    <sheetView topLeftCell="A2" zoomScale="77" zoomScaleNormal="77" workbookViewId="0">
      <selection activeCell="L23" sqref="L23"/>
    </sheetView>
  </sheetViews>
  <sheetFormatPr baseColWidth="10" defaultRowHeight="15.75" x14ac:dyDescent="0.25"/>
  <cols>
    <col min="1" max="9" width="11.42578125" style="3"/>
    <col min="10" max="10" width="15.85546875" style="3" customWidth="1"/>
    <col min="11" max="11" width="17.5703125" style="3" customWidth="1"/>
    <col min="12" max="12" width="15.140625" style="3" customWidth="1"/>
    <col min="13" max="13" width="11.42578125" style="3"/>
    <col min="14" max="14" width="9" style="3" customWidth="1"/>
    <col min="15" max="15" width="31.42578125" style="3" customWidth="1"/>
    <col min="16" max="16384" width="11.42578125" style="3"/>
  </cols>
  <sheetData>
    <row r="3" spans="3:16" x14ac:dyDescent="0.25">
      <c r="C3" s="96" t="s">
        <v>62</v>
      </c>
      <c r="D3" s="96"/>
      <c r="E3" s="96"/>
      <c r="F3" s="96"/>
      <c r="G3" s="96"/>
      <c r="H3" s="96"/>
      <c r="I3" s="96"/>
      <c r="J3" s="96"/>
      <c r="K3" s="48" t="s">
        <v>106</v>
      </c>
      <c r="L3" s="48" t="s">
        <v>107</v>
      </c>
    </row>
    <row r="4" spans="3:16" ht="15.75" customHeight="1" x14ac:dyDescent="0.25">
      <c r="C4" s="105" t="s">
        <v>132</v>
      </c>
      <c r="D4" s="106"/>
      <c r="E4" s="106"/>
      <c r="F4" s="106"/>
      <c r="G4" s="106"/>
      <c r="H4" s="106"/>
      <c r="I4" s="106"/>
      <c r="J4" s="107"/>
      <c r="K4" s="45" t="s">
        <v>123</v>
      </c>
      <c r="L4" s="45">
        <v>4</v>
      </c>
    </row>
    <row r="5" spans="3:16" x14ac:dyDescent="0.25">
      <c r="C5" s="105" t="s">
        <v>133</v>
      </c>
      <c r="D5" s="106"/>
      <c r="E5" s="106"/>
      <c r="F5" s="106"/>
      <c r="G5" s="106"/>
      <c r="H5" s="106"/>
      <c r="I5" s="106"/>
      <c r="J5" s="107"/>
      <c r="K5" s="45" t="s">
        <v>122</v>
      </c>
      <c r="L5" s="45">
        <v>3</v>
      </c>
      <c r="O5" s="45" t="s">
        <v>108</v>
      </c>
      <c r="P5" s="45">
        <v>1</v>
      </c>
    </row>
    <row r="6" spans="3:16" ht="15" customHeight="1" x14ac:dyDescent="0.25">
      <c r="C6" s="102" t="s">
        <v>16</v>
      </c>
      <c r="D6" s="103"/>
      <c r="E6" s="103"/>
      <c r="F6" s="103"/>
      <c r="G6" s="103"/>
      <c r="H6" s="103"/>
      <c r="I6" s="103"/>
      <c r="J6" s="104"/>
      <c r="K6" s="45" t="s">
        <v>108</v>
      </c>
      <c r="L6" s="45">
        <v>1</v>
      </c>
      <c r="O6" s="45" t="s">
        <v>109</v>
      </c>
      <c r="P6" s="45">
        <v>3</v>
      </c>
    </row>
    <row r="7" spans="3:16" ht="15" customHeight="1" x14ac:dyDescent="0.25">
      <c r="C7" s="105" t="s">
        <v>56</v>
      </c>
      <c r="D7" s="106"/>
      <c r="E7" s="106"/>
      <c r="F7" s="106"/>
      <c r="G7" s="106"/>
      <c r="H7" s="106"/>
      <c r="I7" s="106"/>
      <c r="J7" s="107"/>
      <c r="K7" s="45" t="s">
        <v>123</v>
      </c>
      <c r="L7" s="45">
        <v>4</v>
      </c>
      <c r="O7" s="46" t="s">
        <v>110</v>
      </c>
      <c r="P7" s="46">
        <v>4</v>
      </c>
    </row>
    <row r="8" spans="3:16" x14ac:dyDescent="0.25">
      <c r="C8" s="74" t="s">
        <v>26</v>
      </c>
      <c r="D8" s="75"/>
      <c r="E8" s="75"/>
      <c r="F8" s="75"/>
      <c r="G8" s="75"/>
      <c r="H8" s="75"/>
      <c r="I8" s="75"/>
      <c r="J8" s="76"/>
      <c r="K8" s="45" t="s">
        <v>122</v>
      </c>
      <c r="L8" s="45">
        <v>3</v>
      </c>
    </row>
    <row r="9" spans="3:16" ht="15" customHeight="1" x14ac:dyDescent="0.25">
      <c r="C9" s="105" t="s">
        <v>23</v>
      </c>
      <c r="D9" s="106"/>
      <c r="E9" s="106"/>
      <c r="F9" s="106"/>
      <c r="G9" s="106"/>
      <c r="H9" s="106"/>
      <c r="I9" s="106"/>
      <c r="J9" s="107"/>
      <c r="K9" s="45" t="s">
        <v>123</v>
      </c>
      <c r="L9" s="45">
        <v>4</v>
      </c>
    </row>
    <row r="10" spans="3:16" ht="15" customHeight="1" x14ac:dyDescent="0.25">
      <c r="C10" s="74" t="s">
        <v>27</v>
      </c>
      <c r="D10" s="75"/>
      <c r="E10" s="75"/>
      <c r="F10" s="75"/>
      <c r="G10" s="75"/>
      <c r="H10" s="75"/>
      <c r="I10" s="75"/>
      <c r="J10" s="76"/>
      <c r="K10" s="45" t="s">
        <v>123</v>
      </c>
      <c r="L10" s="45">
        <v>4</v>
      </c>
    </row>
    <row r="11" spans="3:16" ht="15" customHeight="1" x14ac:dyDescent="0.25">
      <c r="C11" s="105" t="s">
        <v>34</v>
      </c>
      <c r="D11" s="106"/>
      <c r="E11" s="106"/>
      <c r="F11" s="106"/>
      <c r="G11" s="106"/>
      <c r="H11" s="106"/>
      <c r="I11" s="106"/>
      <c r="J11" s="107"/>
      <c r="K11" s="45" t="s">
        <v>108</v>
      </c>
      <c r="L11" s="45">
        <v>1</v>
      </c>
    </row>
    <row r="12" spans="3:16" ht="15" customHeight="1" x14ac:dyDescent="0.25">
      <c r="C12" s="105" t="s">
        <v>33</v>
      </c>
      <c r="D12" s="106"/>
      <c r="E12" s="106"/>
      <c r="F12" s="106"/>
      <c r="G12" s="106"/>
      <c r="H12" s="106"/>
      <c r="I12" s="106"/>
      <c r="J12" s="107"/>
      <c r="K12" s="45" t="s">
        <v>122</v>
      </c>
      <c r="L12" s="45">
        <v>3</v>
      </c>
    </row>
    <row r="13" spans="3:16" ht="15" customHeight="1" x14ac:dyDescent="0.25">
      <c r="C13" s="102" t="s">
        <v>28</v>
      </c>
      <c r="D13" s="103"/>
      <c r="E13" s="103"/>
      <c r="F13" s="103"/>
      <c r="G13" s="103"/>
      <c r="H13" s="103"/>
      <c r="I13" s="103"/>
      <c r="J13" s="104"/>
      <c r="K13" s="45" t="s">
        <v>123</v>
      </c>
      <c r="L13" s="45">
        <v>4</v>
      </c>
    </row>
    <row r="14" spans="3:16" x14ac:dyDescent="0.25">
      <c r="C14" s="105" t="s">
        <v>29</v>
      </c>
      <c r="D14" s="106"/>
      <c r="E14" s="106"/>
      <c r="F14" s="106"/>
      <c r="G14" s="106"/>
      <c r="H14" s="106"/>
      <c r="I14" s="106"/>
      <c r="J14" s="107"/>
      <c r="K14" s="45" t="s">
        <v>123</v>
      </c>
      <c r="L14" s="45">
        <v>4</v>
      </c>
    </row>
    <row r="15" spans="3:16" x14ac:dyDescent="0.25">
      <c r="C15" s="102" t="s">
        <v>30</v>
      </c>
      <c r="D15" s="103"/>
      <c r="E15" s="103"/>
      <c r="F15" s="103"/>
      <c r="G15" s="103"/>
      <c r="H15" s="103"/>
      <c r="I15" s="103"/>
      <c r="J15" s="104"/>
      <c r="K15" s="45" t="s">
        <v>123</v>
      </c>
      <c r="L15" s="45">
        <v>4</v>
      </c>
    </row>
    <row r="16" spans="3:16" x14ac:dyDescent="0.25">
      <c r="C16" s="108" t="s">
        <v>135</v>
      </c>
      <c r="D16" s="109"/>
      <c r="E16" s="109"/>
      <c r="F16" s="109"/>
      <c r="G16" s="109"/>
      <c r="H16" s="109"/>
      <c r="I16" s="109"/>
      <c r="J16" s="110"/>
      <c r="K16" s="45" t="s">
        <v>123</v>
      </c>
      <c r="L16" s="45">
        <v>4</v>
      </c>
    </row>
    <row r="17" spans="3:12" ht="15" customHeight="1" x14ac:dyDescent="0.25">
      <c r="C17" s="111" t="s">
        <v>31</v>
      </c>
      <c r="D17" s="112"/>
      <c r="E17" s="112"/>
      <c r="F17" s="112"/>
      <c r="G17" s="112"/>
      <c r="H17" s="112"/>
      <c r="I17" s="112"/>
      <c r="J17" s="113"/>
      <c r="K17" s="45" t="s">
        <v>123</v>
      </c>
      <c r="L17" s="45">
        <v>4</v>
      </c>
    </row>
    <row r="18" spans="3:12" ht="15" customHeight="1" x14ac:dyDescent="0.25">
      <c r="C18" s="102" t="s">
        <v>38</v>
      </c>
      <c r="D18" s="103"/>
      <c r="E18" s="103"/>
      <c r="F18" s="103"/>
      <c r="G18" s="103"/>
      <c r="H18" s="103"/>
      <c r="I18" s="103"/>
      <c r="J18" s="104"/>
      <c r="K18" s="45" t="s">
        <v>123</v>
      </c>
      <c r="L18" s="45">
        <v>4</v>
      </c>
    </row>
    <row r="19" spans="3:12" ht="15" customHeight="1" x14ac:dyDescent="0.25">
      <c r="C19" s="102" t="s">
        <v>39</v>
      </c>
      <c r="D19" s="103"/>
      <c r="E19" s="103"/>
      <c r="F19" s="103"/>
      <c r="G19" s="103"/>
      <c r="H19" s="103"/>
      <c r="I19" s="103"/>
      <c r="J19" s="104"/>
      <c r="K19" s="45" t="s">
        <v>123</v>
      </c>
      <c r="L19" s="45">
        <v>4</v>
      </c>
    </row>
    <row r="20" spans="3:12" ht="15" customHeight="1" x14ac:dyDescent="0.25">
      <c r="C20" s="102" t="s">
        <v>40</v>
      </c>
      <c r="D20" s="103"/>
      <c r="E20" s="103"/>
      <c r="F20" s="103"/>
      <c r="G20" s="103"/>
      <c r="H20" s="103"/>
      <c r="I20" s="103"/>
      <c r="J20" s="104"/>
      <c r="K20" s="45" t="s">
        <v>123</v>
      </c>
      <c r="L20" s="45">
        <v>4</v>
      </c>
    </row>
    <row r="21" spans="3:12" x14ac:dyDescent="0.25">
      <c r="C21" s="102" t="s">
        <v>41</v>
      </c>
      <c r="D21" s="103"/>
      <c r="E21" s="103"/>
      <c r="F21" s="103"/>
      <c r="G21" s="103"/>
      <c r="H21" s="103"/>
      <c r="I21" s="103"/>
      <c r="J21" s="104"/>
      <c r="K21" s="45" t="s">
        <v>123</v>
      </c>
      <c r="L21" s="45">
        <v>4</v>
      </c>
    </row>
    <row r="22" spans="3:12" x14ac:dyDescent="0.25">
      <c r="C22" s="105" t="s">
        <v>60</v>
      </c>
      <c r="D22" s="106"/>
      <c r="E22" s="106"/>
      <c r="F22" s="106"/>
      <c r="G22" s="106"/>
      <c r="H22" s="106"/>
      <c r="I22" s="106"/>
      <c r="J22" s="107"/>
      <c r="K22" s="45" t="s">
        <v>122</v>
      </c>
      <c r="L22" s="45">
        <v>3</v>
      </c>
    </row>
    <row r="23" spans="3:12" x14ac:dyDescent="0.25">
      <c r="C23" s="102" t="s">
        <v>43</v>
      </c>
      <c r="D23" s="103"/>
      <c r="E23" s="103"/>
      <c r="F23" s="103"/>
      <c r="G23" s="103"/>
      <c r="H23" s="103"/>
      <c r="I23" s="103"/>
      <c r="J23" s="104"/>
      <c r="K23" s="45" t="s">
        <v>108</v>
      </c>
      <c r="L23" s="45">
        <v>1</v>
      </c>
    </row>
    <row r="24" spans="3:12" ht="15" customHeight="1" x14ac:dyDescent="0.25">
      <c r="C24" s="102" t="s">
        <v>44</v>
      </c>
      <c r="D24" s="103"/>
      <c r="E24" s="103"/>
      <c r="F24" s="103"/>
      <c r="G24" s="103"/>
      <c r="H24" s="103"/>
      <c r="I24" s="103"/>
      <c r="J24" s="104"/>
      <c r="K24" s="45" t="s">
        <v>122</v>
      </c>
      <c r="L24" s="45">
        <v>3</v>
      </c>
    </row>
    <row r="25" spans="3:12" ht="15" customHeight="1" x14ac:dyDescent="0.25">
      <c r="C25" s="102" t="s">
        <v>45</v>
      </c>
      <c r="D25" s="103"/>
      <c r="E25" s="103"/>
      <c r="F25" s="103"/>
      <c r="G25" s="103"/>
      <c r="H25" s="103"/>
      <c r="I25" s="103"/>
      <c r="J25" s="104"/>
      <c r="K25" s="45" t="s">
        <v>108</v>
      </c>
      <c r="L25" s="45">
        <v>1</v>
      </c>
    </row>
    <row r="26" spans="3:12" ht="15" customHeight="1" x14ac:dyDescent="0.25">
      <c r="C26" s="102" t="s">
        <v>47</v>
      </c>
      <c r="D26" s="103"/>
      <c r="E26" s="103"/>
      <c r="F26" s="103"/>
      <c r="G26" s="103"/>
      <c r="H26" s="103"/>
      <c r="I26" s="103"/>
      <c r="J26" s="104"/>
      <c r="K26" s="45"/>
      <c r="L26" s="45"/>
    </row>
    <row r="27" spans="3:12" ht="15" customHeight="1" x14ac:dyDescent="0.25">
      <c r="C27" s="102" t="s">
        <v>48</v>
      </c>
      <c r="D27" s="103"/>
      <c r="E27" s="103"/>
      <c r="F27" s="103"/>
      <c r="G27" s="103"/>
      <c r="H27" s="103"/>
      <c r="I27" s="103"/>
      <c r="J27" s="104"/>
      <c r="K27" s="45"/>
      <c r="L27" s="45"/>
    </row>
    <row r="28" spans="3:12" ht="15" customHeight="1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45"/>
      <c r="L28" s="45"/>
    </row>
    <row r="29" spans="3:12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45" t="s">
        <v>108</v>
      </c>
      <c r="L29" s="45">
        <v>1</v>
      </c>
    </row>
    <row r="30" spans="3:12" ht="15" customHeight="1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45" t="s">
        <v>108</v>
      </c>
      <c r="L30" s="45">
        <v>1</v>
      </c>
    </row>
    <row r="31" spans="3:12" x14ac:dyDescent="0.25">
      <c r="C31" s="71" t="s">
        <v>127</v>
      </c>
      <c r="D31" s="71"/>
      <c r="E31" s="71"/>
      <c r="F31" s="71"/>
      <c r="G31" s="71"/>
      <c r="H31" s="71"/>
      <c r="I31" s="71"/>
      <c r="J31" s="71"/>
      <c r="K31" s="45" t="s">
        <v>122</v>
      </c>
      <c r="L31" s="45">
        <v>1</v>
      </c>
    </row>
  </sheetData>
  <mergeCells count="29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topLeftCell="A2" zoomScale="80" zoomScaleNormal="80" workbookViewId="0">
      <selection activeCell="A14" sqref="A1:XFD1048576"/>
    </sheetView>
  </sheetViews>
  <sheetFormatPr baseColWidth="10" defaultRowHeight="15.75" x14ac:dyDescent="0.25"/>
  <cols>
    <col min="1" max="9" width="11.42578125" style="3"/>
    <col min="10" max="10" width="25.42578125" style="3" customWidth="1"/>
    <col min="11" max="11" width="22.7109375" style="3" bestFit="1" customWidth="1"/>
    <col min="12" max="12" width="19" style="3" bestFit="1" customWidth="1"/>
    <col min="13" max="13" width="11.42578125" style="3"/>
    <col min="14" max="14" width="23.7109375" style="3" customWidth="1"/>
    <col min="15" max="16384" width="11.42578125" style="3"/>
  </cols>
  <sheetData>
    <row r="3" spans="3:15" x14ac:dyDescent="0.25">
      <c r="C3" s="96" t="s">
        <v>62</v>
      </c>
      <c r="D3" s="96"/>
      <c r="E3" s="96"/>
      <c r="F3" s="96"/>
      <c r="G3" s="96"/>
      <c r="H3" s="96"/>
      <c r="I3" s="96"/>
      <c r="J3" s="96"/>
      <c r="K3" s="48" t="s">
        <v>106</v>
      </c>
      <c r="L3" s="48" t="s">
        <v>107</v>
      </c>
    </row>
    <row r="4" spans="3:15" x14ac:dyDescent="0.25">
      <c r="C4" s="105" t="s">
        <v>132</v>
      </c>
      <c r="D4" s="106"/>
      <c r="E4" s="106"/>
      <c r="F4" s="106"/>
      <c r="G4" s="106"/>
      <c r="H4" s="106"/>
      <c r="I4" s="106"/>
      <c r="J4" s="107"/>
      <c r="K4" s="45" t="s">
        <v>112</v>
      </c>
      <c r="L4" s="45">
        <v>4</v>
      </c>
    </row>
    <row r="5" spans="3:15" x14ac:dyDescent="0.25">
      <c r="C5" s="105" t="s">
        <v>133</v>
      </c>
      <c r="D5" s="106"/>
      <c r="E5" s="106"/>
      <c r="F5" s="106"/>
      <c r="G5" s="106"/>
      <c r="H5" s="106"/>
      <c r="I5" s="106"/>
      <c r="J5" s="107"/>
      <c r="K5" s="45" t="s">
        <v>112</v>
      </c>
      <c r="L5" s="45">
        <v>4</v>
      </c>
    </row>
    <row r="6" spans="3:15" x14ac:dyDescent="0.25">
      <c r="C6" s="102" t="s">
        <v>16</v>
      </c>
      <c r="D6" s="103"/>
      <c r="E6" s="103"/>
      <c r="F6" s="103"/>
      <c r="G6" s="103"/>
      <c r="H6" s="103"/>
      <c r="I6" s="103"/>
      <c r="J6" s="104"/>
      <c r="K6" s="46" t="s">
        <v>112</v>
      </c>
      <c r="L6" s="46">
        <v>4</v>
      </c>
      <c r="N6" s="45" t="s">
        <v>111</v>
      </c>
      <c r="O6" s="45">
        <v>1</v>
      </c>
    </row>
    <row r="7" spans="3:15" x14ac:dyDescent="0.25">
      <c r="C7" s="105" t="s">
        <v>56</v>
      </c>
      <c r="D7" s="106"/>
      <c r="E7" s="106"/>
      <c r="F7" s="106"/>
      <c r="G7" s="106"/>
      <c r="H7" s="106"/>
      <c r="I7" s="106"/>
      <c r="J7" s="107"/>
      <c r="K7" s="45" t="s">
        <v>112</v>
      </c>
      <c r="L7" s="45">
        <v>4</v>
      </c>
      <c r="N7" s="45" t="s">
        <v>113</v>
      </c>
      <c r="O7" s="45">
        <v>2</v>
      </c>
    </row>
    <row r="8" spans="3:15" x14ac:dyDescent="0.25">
      <c r="C8" s="74" t="s">
        <v>26</v>
      </c>
      <c r="D8" s="75"/>
      <c r="E8" s="75"/>
      <c r="F8" s="75"/>
      <c r="G8" s="75"/>
      <c r="H8" s="75"/>
      <c r="I8" s="75"/>
      <c r="J8" s="76"/>
      <c r="K8" s="45" t="s">
        <v>112</v>
      </c>
      <c r="L8" s="45">
        <v>4</v>
      </c>
      <c r="N8" s="46" t="s">
        <v>112</v>
      </c>
      <c r="O8" s="46">
        <v>4</v>
      </c>
    </row>
    <row r="9" spans="3:15" x14ac:dyDescent="0.25">
      <c r="C9" s="105" t="s">
        <v>23</v>
      </c>
      <c r="D9" s="106"/>
      <c r="E9" s="106"/>
      <c r="F9" s="106"/>
      <c r="G9" s="106"/>
      <c r="H9" s="106"/>
      <c r="I9" s="106"/>
      <c r="J9" s="107"/>
      <c r="K9" s="45" t="s">
        <v>112</v>
      </c>
      <c r="L9" s="45">
        <v>4</v>
      </c>
    </row>
    <row r="10" spans="3:15" x14ac:dyDescent="0.25">
      <c r="C10" s="74" t="s">
        <v>27</v>
      </c>
      <c r="D10" s="75"/>
      <c r="E10" s="75"/>
      <c r="F10" s="75"/>
      <c r="G10" s="75"/>
      <c r="H10" s="75"/>
      <c r="I10" s="75"/>
      <c r="J10" s="76"/>
      <c r="K10" s="45" t="s">
        <v>112</v>
      </c>
      <c r="L10" s="45">
        <v>4</v>
      </c>
    </row>
    <row r="11" spans="3:15" x14ac:dyDescent="0.25">
      <c r="C11" s="105" t="s">
        <v>34</v>
      </c>
      <c r="D11" s="106"/>
      <c r="E11" s="106"/>
      <c r="F11" s="106"/>
      <c r="G11" s="106"/>
      <c r="H11" s="106"/>
      <c r="I11" s="106"/>
      <c r="J11" s="107"/>
      <c r="K11" s="45" t="s">
        <v>112</v>
      </c>
      <c r="L11" s="45">
        <v>4</v>
      </c>
    </row>
    <row r="12" spans="3:15" x14ac:dyDescent="0.25">
      <c r="C12" s="105" t="s">
        <v>33</v>
      </c>
      <c r="D12" s="106"/>
      <c r="E12" s="106"/>
      <c r="F12" s="106"/>
      <c r="G12" s="106"/>
      <c r="H12" s="106"/>
      <c r="I12" s="106"/>
      <c r="J12" s="107"/>
      <c r="K12" s="45" t="s">
        <v>112</v>
      </c>
      <c r="L12" s="45">
        <v>4</v>
      </c>
    </row>
    <row r="13" spans="3:15" x14ac:dyDescent="0.25">
      <c r="C13" s="102" t="s">
        <v>28</v>
      </c>
      <c r="D13" s="103"/>
      <c r="E13" s="103"/>
      <c r="F13" s="103"/>
      <c r="G13" s="103"/>
      <c r="H13" s="103"/>
      <c r="I13" s="103"/>
      <c r="J13" s="104"/>
      <c r="K13" s="45" t="s">
        <v>124</v>
      </c>
      <c r="L13" s="45">
        <v>2</v>
      </c>
    </row>
    <row r="14" spans="3:15" x14ac:dyDescent="0.25">
      <c r="C14" s="105" t="s">
        <v>29</v>
      </c>
      <c r="D14" s="106"/>
      <c r="E14" s="106"/>
      <c r="F14" s="106"/>
      <c r="G14" s="106"/>
      <c r="H14" s="106"/>
      <c r="I14" s="106"/>
      <c r="J14" s="107"/>
      <c r="K14" s="45" t="s">
        <v>112</v>
      </c>
      <c r="L14" s="45">
        <v>4</v>
      </c>
    </row>
    <row r="15" spans="3:15" x14ac:dyDescent="0.25">
      <c r="C15" s="102" t="s">
        <v>30</v>
      </c>
      <c r="D15" s="103"/>
      <c r="E15" s="103"/>
      <c r="F15" s="103"/>
      <c r="G15" s="103"/>
      <c r="H15" s="103"/>
      <c r="I15" s="103"/>
      <c r="J15" s="104"/>
      <c r="K15" s="45" t="s">
        <v>112</v>
      </c>
      <c r="L15" s="45">
        <v>4</v>
      </c>
    </row>
    <row r="16" spans="3:15" ht="15" customHeight="1" x14ac:dyDescent="0.25">
      <c r="C16" s="108" t="s">
        <v>135</v>
      </c>
      <c r="D16" s="109"/>
      <c r="E16" s="109"/>
      <c r="F16" s="109"/>
      <c r="G16" s="109"/>
      <c r="H16" s="109"/>
      <c r="I16" s="109"/>
      <c r="J16" s="110"/>
      <c r="K16" s="45" t="s">
        <v>112</v>
      </c>
      <c r="L16" s="45">
        <v>4</v>
      </c>
    </row>
    <row r="17" spans="3:12" x14ac:dyDescent="0.25">
      <c r="C17" s="111" t="s">
        <v>31</v>
      </c>
      <c r="D17" s="112"/>
      <c r="E17" s="112"/>
      <c r="F17" s="112"/>
      <c r="G17" s="112"/>
      <c r="H17" s="112"/>
      <c r="I17" s="112"/>
      <c r="J17" s="113"/>
      <c r="K17" s="45" t="s">
        <v>112</v>
      </c>
      <c r="L17" s="45">
        <v>4</v>
      </c>
    </row>
    <row r="18" spans="3:12" x14ac:dyDescent="0.25">
      <c r="C18" s="102" t="s">
        <v>38</v>
      </c>
      <c r="D18" s="103"/>
      <c r="E18" s="103"/>
      <c r="F18" s="103"/>
      <c r="G18" s="103"/>
      <c r="H18" s="103"/>
      <c r="I18" s="103"/>
      <c r="J18" s="104"/>
      <c r="K18" s="45" t="s">
        <v>112</v>
      </c>
      <c r="L18" s="45">
        <v>4</v>
      </c>
    </row>
    <row r="19" spans="3:12" x14ac:dyDescent="0.25">
      <c r="C19" s="102" t="s">
        <v>39</v>
      </c>
      <c r="D19" s="103"/>
      <c r="E19" s="103"/>
      <c r="F19" s="103"/>
      <c r="G19" s="103"/>
      <c r="H19" s="103"/>
      <c r="I19" s="103"/>
      <c r="J19" s="104"/>
      <c r="K19" s="45" t="s">
        <v>112</v>
      </c>
      <c r="L19" s="45">
        <v>4</v>
      </c>
    </row>
    <row r="20" spans="3:12" x14ac:dyDescent="0.25">
      <c r="C20" s="102" t="s">
        <v>40</v>
      </c>
      <c r="D20" s="103"/>
      <c r="E20" s="103"/>
      <c r="F20" s="103"/>
      <c r="G20" s="103"/>
      <c r="H20" s="103"/>
      <c r="I20" s="103"/>
      <c r="J20" s="104"/>
      <c r="K20" s="45" t="s">
        <v>112</v>
      </c>
      <c r="L20" s="45">
        <v>4</v>
      </c>
    </row>
    <row r="21" spans="3:12" x14ac:dyDescent="0.25">
      <c r="C21" s="102" t="s">
        <v>41</v>
      </c>
      <c r="D21" s="103"/>
      <c r="E21" s="103"/>
      <c r="F21" s="103"/>
      <c r="G21" s="103"/>
      <c r="H21" s="103"/>
      <c r="I21" s="103"/>
      <c r="J21" s="104"/>
      <c r="K21" s="45" t="s">
        <v>112</v>
      </c>
      <c r="L21" s="45">
        <v>4</v>
      </c>
    </row>
    <row r="22" spans="3:12" x14ac:dyDescent="0.25">
      <c r="C22" s="105" t="s">
        <v>60</v>
      </c>
      <c r="D22" s="106"/>
      <c r="E22" s="106"/>
      <c r="F22" s="106"/>
      <c r="G22" s="106"/>
      <c r="H22" s="106"/>
      <c r="I22" s="106"/>
      <c r="J22" s="107"/>
      <c r="K22" s="45" t="s">
        <v>112</v>
      </c>
      <c r="L22" s="45">
        <v>4</v>
      </c>
    </row>
    <row r="23" spans="3:12" x14ac:dyDescent="0.25">
      <c r="C23" s="102" t="s">
        <v>43</v>
      </c>
      <c r="D23" s="103"/>
      <c r="E23" s="103"/>
      <c r="F23" s="103"/>
      <c r="G23" s="103"/>
      <c r="H23" s="103"/>
      <c r="I23" s="103"/>
      <c r="J23" s="104"/>
      <c r="K23" s="45" t="s">
        <v>112</v>
      </c>
      <c r="L23" s="45">
        <v>4</v>
      </c>
    </row>
    <row r="24" spans="3:12" x14ac:dyDescent="0.25">
      <c r="C24" s="102" t="s">
        <v>44</v>
      </c>
      <c r="D24" s="103"/>
      <c r="E24" s="103"/>
      <c r="F24" s="103"/>
      <c r="G24" s="103"/>
      <c r="H24" s="103"/>
      <c r="I24" s="103"/>
      <c r="J24" s="104"/>
      <c r="K24" s="45" t="s">
        <v>112</v>
      </c>
      <c r="L24" s="45">
        <v>4</v>
      </c>
    </row>
    <row r="25" spans="3:12" x14ac:dyDescent="0.25">
      <c r="C25" s="102" t="s">
        <v>45</v>
      </c>
      <c r="D25" s="103"/>
      <c r="E25" s="103"/>
      <c r="F25" s="103"/>
      <c r="G25" s="103"/>
      <c r="H25" s="103"/>
      <c r="I25" s="103"/>
      <c r="J25" s="104"/>
      <c r="K25" s="45" t="s">
        <v>112</v>
      </c>
      <c r="L25" s="45">
        <v>4</v>
      </c>
    </row>
    <row r="26" spans="3:12" x14ac:dyDescent="0.25">
      <c r="C26" s="102" t="s">
        <v>47</v>
      </c>
      <c r="D26" s="103"/>
      <c r="E26" s="103"/>
      <c r="F26" s="103"/>
      <c r="G26" s="103"/>
      <c r="H26" s="103"/>
      <c r="I26" s="103"/>
      <c r="J26" s="104"/>
      <c r="K26" s="45" t="s">
        <v>112</v>
      </c>
      <c r="L26" s="45">
        <v>4</v>
      </c>
    </row>
    <row r="27" spans="3:12" x14ac:dyDescent="0.25">
      <c r="C27" s="102" t="s">
        <v>48</v>
      </c>
      <c r="D27" s="103"/>
      <c r="E27" s="103"/>
      <c r="F27" s="103"/>
      <c r="G27" s="103"/>
      <c r="H27" s="103"/>
      <c r="I27" s="103"/>
      <c r="J27" s="104"/>
      <c r="K27" s="45" t="s">
        <v>112</v>
      </c>
      <c r="L27" s="45">
        <v>4</v>
      </c>
    </row>
    <row r="28" spans="3:12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45" t="s">
        <v>112</v>
      </c>
      <c r="L28" s="45">
        <v>4</v>
      </c>
    </row>
    <row r="29" spans="3:12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45" t="s">
        <v>112</v>
      </c>
      <c r="L29" s="45">
        <v>4</v>
      </c>
    </row>
    <row r="30" spans="3:12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45" t="s">
        <v>112</v>
      </c>
      <c r="L30" s="45">
        <v>4</v>
      </c>
    </row>
    <row r="31" spans="3:12" x14ac:dyDescent="0.25">
      <c r="C31" s="71" t="s">
        <v>127</v>
      </c>
      <c r="D31" s="71"/>
      <c r="E31" s="71"/>
      <c r="F31" s="71"/>
      <c r="G31" s="71"/>
      <c r="H31" s="71"/>
      <c r="I31" s="71"/>
      <c r="J31" s="71"/>
      <c r="K31" s="45" t="s">
        <v>112</v>
      </c>
      <c r="L31" s="45">
        <v>4</v>
      </c>
    </row>
  </sheetData>
  <mergeCells count="29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topLeftCell="B1" zoomScale="90" zoomScaleNormal="90" workbookViewId="0">
      <selection activeCell="L15" sqref="L15"/>
    </sheetView>
  </sheetViews>
  <sheetFormatPr baseColWidth="10" defaultRowHeight="15.75" x14ac:dyDescent="0.25"/>
  <cols>
    <col min="1" max="9" width="11.42578125" style="3"/>
    <col min="10" max="10" width="21.85546875" style="3" customWidth="1"/>
    <col min="11" max="11" width="20" style="3" bestFit="1" customWidth="1"/>
    <col min="12" max="12" width="14.85546875" style="3" bestFit="1" customWidth="1"/>
    <col min="13" max="13" width="11.42578125" style="3"/>
    <col min="14" max="14" width="17.7109375" style="3" customWidth="1"/>
    <col min="15" max="16384" width="11.42578125" style="3"/>
  </cols>
  <sheetData>
    <row r="3" spans="3:15" x14ac:dyDescent="0.25">
      <c r="C3" s="96" t="s">
        <v>62</v>
      </c>
      <c r="D3" s="96"/>
      <c r="E3" s="96"/>
      <c r="F3" s="96"/>
      <c r="G3" s="96"/>
      <c r="H3" s="96"/>
      <c r="I3" s="96"/>
      <c r="J3" s="96"/>
      <c r="K3" s="48" t="s">
        <v>106</v>
      </c>
      <c r="L3" s="48" t="s">
        <v>107</v>
      </c>
    </row>
    <row r="4" spans="3:15" x14ac:dyDescent="0.25">
      <c r="C4" s="105" t="s">
        <v>132</v>
      </c>
      <c r="D4" s="106"/>
      <c r="E4" s="106"/>
      <c r="F4" s="106"/>
      <c r="G4" s="106"/>
      <c r="H4" s="106"/>
      <c r="I4" s="106"/>
      <c r="J4" s="107"/>
      <c r="K4" s="46" t="s">
        <v>115</v>
      </c>
      <c r="L4" s="46">
        <v>4</v>
      </c>
    </row>
    <row r="5" spans="3:15" x14ac:dyDescent="0.25">
      <c r="C5" s="105" t="s">
        <v>133</v>
      </c>
      <c r="D5" s="106"/>
      <c r="E5" s="106"/>
      <c r="F5" s="106"/>
      <c r="G5" s="106"/>
      <c r="H5" s="106"/>
      <c r="I5" s="106"/>
      <c r="J5" s="107"/>
      <c r="K5" s="46" t="s">
        <v>115</v>
      </c>
      <c r="L5" s="46">
        <v>4</v>
      </c>
    </row>
    <row r="6" spans="3:15" x14ac:dyDescent="0.25">
      <c r="C6" s="102" t="s">
        <v>16</v>
      </c>
      <c r="D6" s="103"/>
      <c r="E6" s="103"/>
      <c r="F6" s="103"/>
      <c r="G6" s="103"/>
      <c r="H6" s="103"/>
      <c r="I6" s="103"/>
      <c r="J6" s="104"/>
      <c r="K6" s="45" t="s">
        <v>114</v>
      </c>
      <c r="L6" s="45">
        <v>1</v>
      </c>
      <c r="N6" s="45" t="s">
        <v>116</v>
      </c>
      <c r="O6" s="45" t="s">
        <v>117</v>
      </c>
    </row>
    <row r="7" spans="3:15" x14ac:dyDescent="0.25">
      <c r="C7" s="105" t="s">
        <v>56</v>
      </c>
      <c r="D7" s="106"/>
      <c r="E7" s="106"/>
      <c r="F7" s="106"/>
      <c r="G7" s="106"/>
      <c r="H7" s="106"/>
      <c r="I7" s="106"/>
      <c r="J7" s="107"/>
      <c r="K7" s="46" t="s">
        <v>115</v>
      </c>
      <c r="L7" s="46">
        <v>4</v>
      </c>
      <c r="N7" s="45" t="s">
        <v>114</v>
      </c>
      <c r="O7" s="45">
        <v>1</v>
      </c>
    </row>
    <row r="8" spans="3:15" x14ac:dyDescent="0.25">
      <c r="C8" s="74" t="s">
        <v>26</v>
      </c>
      <c r="D8" s="75"/>
      <c r="E8" s="75"/>
      <c r="F8" s="75"/>
      <c r="G8" s="75"/>
      <c r="H8" s="75"/>
      <c r="I8" s="75"/>
      <c r="J8" s="76"/>
      <c r="K8" s="46" t="s">
        <v>115</v>
      </c>
      <c r="L8" s="46">
        <v>4</v>
      </c>
      <c r="N8" s="46" t="s">
        <v>115</v>
      </c>
      <c r="O8" s="46">
        <v>4</v>
      </c>
    </row>
    <row r="9" spans="3:15" x14ac:dyDescent="0.25">
      <c r="C9" s="105" t="s">
        <v>23</v>
      </c>
      <c r="D9" s="106"/>
      <c r="E9" s="106"/>
      <c r="F9" s="106"/>
      <c r="G9" s="106"/>
      <c r="H9" s="106"/>
      <c r="I9" s="106"/>
      <c r="J9" s="107"/>
      <c r="K9" s="46" t="s">
        <v>115</v>
      </c>
      <c r="L9" s="46">
        <v>4</v>
      </c>
    </row>
    <row r="10" spans="3:15" x14ac:dyDescent="0.25">
      <c r="C10" s="74" t="s">
        <v>27</v>
      </c>
      <c r="D10" s="75"/>
      <c r="E10" s="75"/>
      <c r="F10" s="75"/>
      <c r="G10" s="75"/>
      <c r="H10" s="75"/>
      <c r="I10" s="75"/>
      <c r="J10" s="76"/>
      <c r="K10" s="46" t="s">
        <v>115</v>
      </c>
      <c r="L10" s="46">
        <v>4</v>
      </c>
    </row>
    <row r="11" spans="3:15" x14ac:dyDescent="0.25">
      <c r="C11" s="105" t="s">
        <v>34</v>
      </c>
      <c r="D11" s="106"/>
      <c r="E11" s="106"/>
      <c r="F11" s="106"/>
      <c r="G11" s="106"/>
      <c r="H11" s="106"/>
      <c r="I11" s="106"/>
      <c r="J11" s="107"/>
      <c r="K11" s="45" t="s">
        <v>114</v>
      </c>
      <c r="L11" s="45">
        <v>1</v>
      </c>
    </row>
    <row r="12" spans="3:15" x14ac:dyDescent="0.25">
      <c r="C12" s="105" t="s">
        <v>33</v>
      </c>
      <c r="D12" s="106"/>
      <c r="E12" s="106"/>
      <c r="F12" s="106"/>
      <c r="G12" s="106"/>
      <c r="H12" s="106"/>
      <c r="I12" s="106"/>
      <c r="J12" s="107"/>
      <c r="K12" s="46" t="s">
        <v>115</v>
      </c>
      <c r="L12" s="46">
        <v>4</v>
      </c>
    </row>
    <row r="13" spans="3:15" x14ac:dyDescent="0.25">
      <c r="C13" s="102" t="s">
        <v>28</v>
      </c>
      <c r="D13" s="103"/>
      <c r="E13" s="103"/>
      <c r="F13" s="103"/>
      <c r="G13" s="103"/>
      <c r="H13" s="103"/>
      <c r="I13" s="103"/>
      <c r="J13" s="104"/>
      <c r="K13" s="45" t="s">
        <v>114</v>
      </c>
      <c r="L13" s="45">
        <v>1</v>
      </c>
    </row>
    <row r="14" spans="3:15" x14ac:dyDescent="0.25">
      <c r="C14" s="105" t="s">
        <v>29</v>
      </c>
      <c r="D14" s="106"/>
      <c r="E14" s="106"/>
      <c r="F14" s="106"/>
      <c r="G14" s="106"/>
      <c r="H14" s="106"/>
      <c r="I14" s="106"/>
      <c r="J14" s="107"/>
      <c r="K14" s="45" t="s">
        <v>114</v>
      </c>
      <c r="L14" s="45">
        <v>1</v>
      </c>
    </row>
    <row r="15" spans="3:15" x14ac:dyDescent="0.25">
      <c r="C15" s="102" t="s">
        <v>30</v>
      </c>
      <c r="D15" s="103"/>
      <c r="E15" s="103"/>
      <c r="F15" s="103"/>
      <c r="G15" s="103"/>
      <c r="H15" s="103"/>
      <c r="I15" s="103"/>
      <c r="J15" s="104"/>
      <c r="K15" s="45" t="s">
        <v>114</v>
      </c>
      <c r="L15" s="45">
        <v>1</v>
      </c>
    </row>
    <row r="16" spans="3:15" x14ac:dyDescent="0.25">
      <c r="C16" s="108" t="s">
        <v>135</v>
      </c>
      <c r="D16" s="109"/>
      <c r="E16" s="109"/>
      <c r="F16" s="109"/>
      <c r="G16" s="109"/>
      <c r="H16" s="109"/>
      <c r="I16" s="109"/>
      <c r="J16" s="110"/>
      <c r="K16" s="45" t="s">
        <v>114</v>
      </c>
      <c r="L16" s="45">
        <v>1</v>
      </c>
    </row>
    <row r="17" spans="3:12" x14ac:dyDescent="0.25">
      <c r="C17" s="111" t="s">
        <v>31</v>
      </c>
      <c r="D17" s="112"/>
      <c r="E17" s="112"/>
      <c r="F17" s="112"/>
      <c r="G17" s="112"/>
      <c r="H17" s="112"/>
      <c r="I17" s="112"/>
      <c r="J17" s="113"/>
      <c r="K17" s="45" t="s">
        <v>114</v>
      </c>
      <c r="L17" s="45">
        <v>1</v>
      </c>
    </row>
    <row r="18" spans="3:12" x14ac:dyDescent="0.25">
      <c r="C18" s="102" t="s">
        <v>38</v>
      </c>
      <c r="D18" s="103"/>
      <c r="E18" s="103"/>
      <c r="F18" s="103"/>
      <c r="G18" s="103"/>
      <c r="H18" s="103"/>
      <c r="I18" s="103"/>
      <c r="J18" s="104"/>
      <c r="K18" s="46" t="s">
        <v>115</v>
      </c>
      <c r="L18" s="46">
        <v>4</v>
      </c>
    </row>
    <row r="19" spans="3:12" x14ac:dyDescent="0.25">
      <c r="C19" s="102" t="s">
        <v>39</v>
      </c>
      <c r="D19" s="103"/>
      <c r="E19" s="103"/>
      <c r="F19" s="103"/>
      <c r="G19" s="103"/>
      <c r="H19" s="103"/>
      <c r="I19" s="103"/>
      <c r="J19" s="104"/>
      <c r="K19" s="46" t="s">
        <v>115</v>
      </c>
      <c r="L19" s="46">
        <v>4</v>
      </c>
    </row>
    <row r="20" spans="3:12" x14ac:dyDescent="0.25">
      <c r="C20" s="102" t="s">
        <v>40</v>
      </c>
      <c r="D20" s="103"/>
      <c r="E20" s="103"/>
      <c r="F20" s="103"/>
      <c r="G20" s="103"/>
      <c r="H20" s="103"/>
      <c r="I20" s="103"/>
      <c r="J20" s="104"/>
      <c r="K20" s="46" t="s">
        <v>115</v>
      </c>
      <c r="L20" s="46">
        <v>4</v>
      </c>
    </row>
    <row r="21" spans="3:12" x14ac:dyDescent="0.25">
      <c r="C21" s="102" t="s">
        <v>41</v>
      </c>
      <c r="D21" s="103"/>
      <c r="E21" s="103"/>
      <c r="F21" s="103"/>
      <c r="G21" s="103"/>
      <c r="H21" s="103"/>
      <c r="I21" s="103"/>
      <c r="J21" s="104"/>
      <c r="K21" s="46" t="s">
        <v>115</v>
      </c>
      <c r="L21" s="46">
        <v>4</v>
      </c>
    </row>
    <row r="22" spans="3:12" x14ac:dyDescent="0.25">
      <c r="C22" s="105" t="s">
        <v>60</v>
      </c>
      <c r="D22" s="106"/>
      <c r="E22" s="106"/>
      <c r="F22" s="106"/>
      <c r="G22" s="106"/>
      <c r="H22" s="106"/>
      <c r="I22" s="106"/>
      <c r="J22" s="107"/>
      <c r="K22" s="46" t="s">
        <v>115</v>
      </c>
      <c r="L22" s="46">
        <v>4</v>
      </c>
    </row>
    <row r="23" spans="3:12" x14ac:dyDescent="0.25">
      <c r="C23" s="102" t="s">
        <v>43</v>
      </c>
      <c r="D23" s="103"/>
      <c r="E23" s="103"/>
      <c r="F23" s="103"/>
      <c r="G23" s="103"/>
      <c r="H23" s="103"/>
      <c r="I23" s="103"/>
      <c r="J23" s="104"/>
      <c r="K23" s="46" t="s">
        <v>115</v>
      </c>
      <c r="L23" s="46">
        <v>4</v>
      </c>
    </row>
    <row r="24" spans="3:12" x14ac:dyDescent="0.25">
      <c r="C24" s="102" t="s">
        <v>44</v>
      </c>
      <c r="D24" s="103"/>
      <c r="E24" s="103"/>
      <c r="F24" s="103"/>
      <c r="G24" s="103"/>
      <c r="H24" s="103"/>
      <c r="I24" s="103"/>
      <c r="J24" s="104"/>
      <c r="K24" s="46" t="s">
        <v>115</v>
      </c>
      <c r="L24" s="46">
        <v>4</v>
      </c>
    </row>
    <row r="25" spans="3:12" x14ac:dyDescent="0.25">
      <c r="C25" s="102" t="s">
        <v>45</v>
      </c>
      <c r="D25" s="103"/>
      <c r="E25" s="103"/>
      <c r="F25" s="103"/>
      <c r="G25" s="103"/>
      <c r="H25" s="103"/>
      <c r="I25" s="103"/>
      <c r="J25" s="104"/>
      <c r="K25" s="45"/>
      <c r="L25" s="45"/>
    </row>
    <row r="26" spans="3:12" x14ac:dyDescent="0.25">
      <c r="C26" s="102" t="s">
        <v>47</v>
      </c>
      <c r="D26" s="103"/>
      <c r="E26" s="103"/>
      <c r="F26" s="103"/>
      <c r="G26" s="103"/>
      <c r="H26" s="103"/>
      <c r="I26" s="103"/>
      <c r="J26" s="104"/>
      <c r="K26" s="45"/>
      <c r="L26" s="45"/>
    </row>
    <row r="27" spans="3:12" x14ac:dyDescent="0.25">
      <c r="C27" s="102" t="s">
        <v>48</v>
      </c>
      <c r="D27" s="103"/>
      <c r="E27" s="103"/>
      <c r="F27" s="103"/>
      <c r="G27" s="103"/>
      <c r="H27" s="103"/>
      <c r="I27" s="103"/>
      <c r="J27" s="104"/>
      <c r="K27" s="45"/>
      <c r="L27" s="45"/>
    </row>
    <row r="28" spans="3:12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45"/>
      <c r="L28" s="45"/>
    </row>
    <row r="29" spans="3:12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46" t="s">
        <v>115</v>
      </c>
      <c r="L29" s="46">
        <v>4</v>
      </c>
    </row>
    <row r="30" spans="3:12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46" t="s">
        <v>115</v>
      </c>
      <c r="L30" s="46">
        <v>4</v>
      </c>
    </row>
    <row r="31" spans="3:12" x14ac:dyDescent="0.25">
      <c r="C31" s="71" t="s">
        <v>127</v>
      </c>
      <c r="D31" s="71"/>
      <c r="E31" s="71"/>
      <c r="F31" s="71"/>
      <c r="G31" s="71"/>
      <c r="H31" s="71"/>
      <c r="I31" s="71"/>
      <c r="J31" s="71"/>
      <c r="K31" s="46" t="s">
        <v>115</v>
      </c>
      <c r="L31" s="46">
        <v>4</v>
      </c>
    </row>
  </sheetData>
  <mergeCells count="29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topLeftCell="A4" zoomScale="90" zoomScaleNormal="90" workbookViewId="0">
      <selection activeCell="N23" sqref="A1:XFD1048576"/>
    </sheetView>
  </sheetViews>
  <sheetFormatPr baseColWidth="10" defaultRowHeight="15.75" x14ac:dyDescent="0.25"/>
  <cols>
    <col min="1" max="9" width="11.42578125" style="3"/>
    <col min="10" max="10" width="21.7109375" style="3" customWidth="1"/>
    <col min="11" max="11" width="19.140625" style="3" customWidth="1"/>
    <col min="12" max="12" width="17" style="3" customWidth="1"/>
    <col min="13" max="13" width="11.42578125" style="3"/>
    <col min="14" max="14" width="24.140625" style="3" customWidth="1"/>
    <col min="15" max="16384" width="11.42578125" style="3"/>
  </cols>
  <sheetData>
    <row r="3" spans="3:15" x14ac:dyDescent="0.25">
      <c r="C3" s="96" t="s">
        <v>62</v>
      </c>
      <c r="D3" s="96"/>
      <c r="E3" s="96"/>
      <c r="F3" s="96"/>
      <c r="G3" s="96"/>
      <c r="H3" s="96"/>
      <c r="I3" s="96"/>
      <c r="J3" s="96"/>
      <c r="K3" s="48" t="s">
        <v>106</v>
      </c>
      <c r="L3" s="48" t="s">
        <v>107</v>
      </c>
    </row>
    <row r="4" spans="3:15" x14ac:dyDescent="0.25">
      <c r="C4" s="105" t="s">
        <v>132</v>
      </c>
      <c r="D4" s="106"/>
      <c r="E4" s="106"/>
      <c r="F4" s="106"/>
      <c r="G4" s="106"/>
      <c r="H4" s="106"/>
      <c r="I4" s="106"/>
      <c r="J4" s="107"/>
      <c r="K4" s="45" t="s">
        <v>126</v>
      </c>
      <c r="L4" s="45">
        <v>4</v>
      </c>
    </row>
    <row r="5" spans="3:15" x14ac:dyDescent="0.25">
      <c r="C5" s="105" t="s">
        <v>133</v>
      </c>
      <c r="D5" s="106"/>
      <c r="E5" s="106"/>
      <c r="F5" s="106"/>
      <c r="G5" s="106"/>
      <c r="H5" s="106"/>
      <c r="I5" s="106"/>
      <c r="J5" s="107"/>
      <c r="K5" s="45" t="s">
        <v>126</v>
      </c>
      <c r="L5" s="45">
        <v>4</v>
      </c>
    </row>
    <row r="6" spans="3:15" x14ac:dyDescent="0.25">
      <c r="C6" s="102" t="s">
        <v>16</v>
      </c>
      <c r="D6" s="103"/>
      <c r="E6" s="103"/>
      <c r="F6" s="103"/>
      <c r="G6" s="103"/>
      <c r="H6" s="103"/>
      <c r="I6" s="103"/>
      <c r="J6" s="104"/>
      <c r="K6" s="45" t="s">
        <v>126</v>
      </c>
      <c r="L6" s="45">
        <v>4</v>
      </c>
      <c r="N6" s="45" t="s">
        <v>116</v>
      </c>
      <c r="O6" s="45" t="s">
        <v>117</v>
      </c>
    </row>
    <row r="7" spans="3:15" x14ac:dyDescent="0.25">
      <c r="C7" s="105" t="s">
        <v>56</v>
      </c>
      <c r="D7" s="106"/>
      <c r="E7" s="106"/>
      <c r="F7" s="106"/>
      <c r="G7" s="106"/>
      <c r="H7" s="106"/>
      <c r="I7" s="106"/>
      <c r="J7" s="107"/>
      <c r="K7" s="45" t="s">
        <v>126</v>
      </c>
      <c r="L7" s="45">
        <v>4</v>
      </c>
      <c r="N7" s="45" t="s">
        <v>118</v>
      </c>
      <c r="O7" s="45">
        <v>1</v>
      </c>
    </row>
    <row r="8" spans="3:15" x14ac:dyDescent="0.25">
      <c r="C8" s="74" t="s">
        <v>26</v>
      </c>
      <c r="D8" s="75"/>
      <c r="E8" s="75"/>
      <c r="F8" s="75"/>
      <c r="G8" s="75"/>
      <c r="H8" s="75"/>
      <c r="I8" s="75"/>
      <c r="J8" s="76"/>
      <c r="K8" s="45" t="s">
        <v>126</v>
      </c>
      <c r="L8" s="45">
        <v>4</v>
      </c>
      <c r="N8" s="46" t="s">
        <v>119</v>
      </c>
      <c r="O8" s="46">
        <v>4</v>
      </c>
    </row>
    <row r="9" spans="3:15" x14ac:dyDescent="0.25">
      <c r="C9" s="105" t="s">
        <v>23</v>
      </c>
      <c r="D9" s="106"/>
      <c r="E9" s="106"/>
      <c r="F9" s="106"/>
      <c r="G9" s="106"/>
      <c r="H9" s="106"/>
      <c r="I9" s="106"/>
      <c r="J9" s="107"/>
      <c r="K9" s="45" t="s">
        <v>126</v>
      </c>
      <c r="L9" s="45">
        <v>4</v>
      </c>
    </row>
    <row r="10" spans="3:15" x14ac:dyDescent="0.25">
      <c r="C10" s="74" t="s">
        <v>27</v>
      </c>
      <c r="D10" s="75"/>
      <c r="E10" s="75"/>
      <c r="F10" s="75"/>
      <c r="G10" s="75"/>
      <c r="H10" s="75"/>
      <c r="I10" s="75"/>
      <c r="J10" s="76"/>
      <c r="K10" s="45" t="s">
        <v>126</v>
      </c>
      <c r="L10" s="45">
        <v>4</v>
      </c>
    </row>
    <row r="11" spans="3:15" x14ac:dyDescent="0.25">
      <c r="C11" s="105" t="s">
        <v>34</v>
      </c>
      <c r="D11" s="106"/>
      <c r="E11" s="106"/>
      <c r="F11" s="106"/>
      <c r="G11" s="106"/>
      <c r="H11" s="106"/>
      <c r="I11" s="106"/>
      <c r="J11" s="107"/>
      <c r="K11" s="45" t="s">
        <v>126</v>
      </c>
      <c r="L11" s="45">
        <v>4</v>
      </c>
    </row>
    <row r="12" spans="3:15" x14ac:dyDescent="0.25">
      <c r="C12" s="105" t="s">
        <v>33</v>
      </c>
      <c r="D12" s="106"/>
      <c r="E12" s="106"/>
      <c r="F12" s="106"/>
      <c r="G12" s="106"/>
      <c r="H12" s="106"/>
      <c r="I12" s="106"/>
      <c r="J12" s="107"/>
      <c r="K12" s="45" t="s">
        <v>126</v>
      </c>
      <c r="L12" s="45">
        <v>4</v>
      </c>
    </row>
    <row r="13" spans="3:15" x14ac:dyDescent="0.25">
      <c r="C13" s="102" t="s">
        <v>28</v>
      </c>
      <c r="D13" s="103"/>
      <c r="E13" s="103"/>
      <c r="F13" s="103"/>
      <c r="G13" s="103"/>
      <c r="H13" s="103"/>
      <c r="I13" s="103"/>
      <c r="J13" s="104"/>
      <c r="K13" s="45" t="s">
        <v>125</v>
      </c>
      <c r="L13" s="45">
        <v>1</v>
      </c>
    </row>
    <row r="14" spans="3:15" x14ac:dyDescent="0.25">
      <c r="C14" s="105" t="s">
        <v>29</v>
      </c>
      <c r="D14" s="106"/>
      <c r="E14" s="106"/>
      <c r="F14" s="106"/>
      <c r="G14" s="106"/>
      <c r="H14" s="106"/>
      <c r="I14" s="106"/>
      <c r="J14" s="107"/>
      <c r="K14" s="45" t="s">
        <v>125</v>
      </c>
      <c r="L14" s="45">
        <v>1</v>
      </c>
    </row>
    <row r="15" spans="3:15" x14ac:dyDescent="0.25">
      <c r="C15" s="102" t="s">
        <v>30</v>
      </c>
      <c r="D15" s="103"/>
      <c r="E15" s="103"/>
      <c r="F15" s="103"/>
      <c r="G15" s="103"/>
      <c r="H15" s="103"/>
      <c r="I15" s="103"/>
      <c r="J15" s="104"/>
      <c r="K15" s="45" t="s">
        <v>125</v>
      </c>
      <c r="L15" s="45">
        <v>1</v>
      </c>
    </row>
    <row r="16" spans="3:15" x14ac:dyDescent="0.25">
      <c r="C16" s="108" t="s">
        <v>135</v>
      </c>
      <c r="D16" s="109"/>
      <c r="E16" s="109"/>
      <c r="F16" s="109"/>
      <c r="G16" s="109"/>
      <c r="H16" s="109"/>
      <c r="I16" s="109"/>
      <c r="J16" s="110"/>
      <c r="K16" s="45" t="s">
        <v>126</v>
      </c>
      <c r="L16" s="45">
        <v>4</v>
      </c>
    </row>
    <row r="17" spans="3:12" x14ac:dyDescent="0.25">
      <c r="C17" s="111" t="s">
        <v>31</v>
      </c>
      <c r="D17" s="112"/>
      <c r="E17" s="112"/>
      <c r="F17" s="112"/>
      <c r="G17" s="112"/>
      <c r="H17" s="112"/>
      <c r="I17" s="112"/>
      <c r="J17" s="113"/>
      <c r="K17" s="45" t="s">
        <v>126</v>
      </c>
      <c r="L17" s="45">
        <v>4</v>
      </c>
    </row>
    <row r="18" spans="3:12" x14ac:dyDescent="0.25">
      <c r="C18" s="102" t="s">
        <v>38</v>
      </c>
      <c r="D18" s="103"/>
      <c r="E18" s="103"/>
      <c r="F18" s="103"/>
      <c r="G18" s="103"/>
      <c r="H18" s="103"/>
      <c r="I18" s="103"/>
      <c r="J18" s="104"/>
      <c r="K18" s="45" t="s">
        <v>125</v>
      </c>
      <c r="L18" s="45">
        <v>1</v>
      </c>
    </row>
    <row r="19" spans="3:12" x14ac:dyDescent="0.25">
      <c r="C19" s="102" t="s">
        <v>39</v>
      </c>
      <c r="D19" s="103"/>
      <c r="E19" s="103"/>
      <c r="F19" s="103"/>
      <c r="G19" s="103"/>
      <c r="H19" s="103"/>
      <c r="I19" s="103"/>
      <c r="J19" s="104"/>
      <c r="K19" s="45" t="s">
        <v>125</v>
      </c>
      <c r="L19" s="45">
        <v>1</v>
      </c>
    </row>
    <row r="20" spans="3:12" x14ac:dyDescent="0.25">
      <c r="C20" s="102" t="s">
        <v>40</v>
      </c>
      <c r="D20" s="103"/>
      <c r="E20" s="103"/>
      <c r="F20" s="103"/>
      <c r="G20" s="103"/>
      <c r="H20" s="103"/>
      <c r="I20" s="103"/>
      <c r="J20" s="104"/>
      <c r="K20" s="45" t="s">
        <v>125</v>
      </c>
      <c r="L20" s="45">
        <v>1</v>
      </c>
    </row>
    <row r="21" spans="3:12" x14ac:dyDescent="0.25">
      <c r="C21" s="102" t="s">
        <v>41</v>
      </c>
      <c r="D21" s="103"/>
      <c r="E21" s="103"/>
      <c r="F21" s="103"/>
      <c r="G21" s="103"/>
      <c r="H21" s="103"/>
      <c r="I21" s="103"/>
      <c r="J21" s="104"/>
      <c r="K21" s="45" t="s">
        <v>125</v>
      </c>
      <c r="L21" s="45">
        <v>1</v>
      </c>
    </row>
    <row r="22" spans="3:12" x14ac:dyDescent="0.25">
      <c r="C22" s="105" t="s">
        <v>60</v>
      </c>
      <c r="D22" s="106"/>
      <c r="E22" s="106"/>
      <c r="F22" s="106"/>
      <c r="G22" s="106"/>
      <c r="H22" s="106"/>
      <c r="I22" s="106"/>
      <c r="J22" s="107"/>
      <c r="K22" s="45" t="s">
        <v>125</v>
      </c>
      <c r="L22" s="45">
        <v>1</v>
      </c>
    </row>
    <row r="23" spans="3:12" x14ac:dyDescent="0.25">
      <c r="C23" s="102" t="s">
        <v>43</v>
      </c>
      <c r="D23" s="103"/>
      <c r="E23" s="103"/>
      <c r="F23" s="103"/>
      <c r="G23" s="103"/>
      <c r="H23" s="103"/>
      <c r="I23" s="103"/>
      <c r="J23" s="104"/>
      <c r="K23" s="45" t="s">
        <v>125</v>
      </c>
      <c r="L23" s="45">
        <v>1</v>
      </c>
    </row>
    <row r="24" spans="3:12" x14ac:dyDescent="0.25">
      <c r="C24" s="102" t="s">
        <v>44</v>
      </c>
      <c r="D24" s="103"/>
      <c r="E24" s="103"/>
      <c r="F24" s="103"/>
      <c r="G24" s="103"/>
      <c r="H24" s="103"/>
      <c r="I24" s="103"/>
      <c r="J24" s="104"/>
      <c r="K24" s="45" t="s">
        <v>125</v>
      </c>
      <c r="L24" s="45">
        <v>1</v>
      </c>
    </row>
    <row r="25" spans="3:12" x14ac:dyDescent="0.25">
      <c r="C25" s="102" t="s">
        <v>45</v>
      </c>
      <c r="D25" s="103"/>
      <c r="E25" s="103"/>
      <c r="F25" s="103"/>
      <c r="G25" s="103"/>
      <c r="H25" s="103"/>
      <c r="I25" s="103"/>
      <c r="J25" s="104"/>
      <c r="K25" s="45" t="s">
        <v>126</v>
      </c>
      <c r="L25" s="45">
        <v>4</v>
      </c>
    </row>
    <row r="26" spans="3:12" x14ac:dyDescent="0.25">
      <c r="C26" s="102" t="s">
        <v>47</v>
      </c>
      <c r="D26" s="103"/>
      <c r="E26" s="103"/>
      <c r="F26" s="103"/>
      <c r="G26" s="103"/>
      <c r="H26" s="103"/>
      <c r="I26" s="103"/>
      <c r="J26" s="104"/>
      <c r="K26" s="45" t="s">
        <v>126</v>
      </c>
      <c r="L26" s="45">
        <v>4</v>
      </c>
    </row>
    <row r="27" spans="3:12" x14ac:dyDescent="0.25">
      <c r="C27" s="102" t="s">
        <v>48</v>
      </c>
      <c r="D27" s="103"/>
      <c r="E27" s="103"/>
      <c r="F27" s="103"/>
      <c r="G27" s="103"/>
      <c r="H27" s="103"/>
      <c r="I27" s="103"/>
      <c r="J27" s="104"/>
      <c r="K27" s="45" t="s">
        <v>125</v>
      </c>
      <c r="L27" s="45">
        <v>1</v>
      </c>
    </row>
    <row r="28" spans="3:12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45" t="s">
        <v>126</v>
      </c>
      <c r="L28" s="45">
        <v>4</v>
      </c>
    </row>
    <row r="29" spans="3:12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45" t="s">
        <v>126</v>
      </c>
      <c r="L29" s="45">
        <v>4</v>
      </c>
    </row>
    <row r="30" spans="3:12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45" t="s">
        <v>126</v>
      </c>
      <c r="L30" s="45">
        <v>4</v>
      </c>
    </row>
    <row r="31" spans="3:12" x14ac:dyDescent="0.25">
      <c r="C31" s="71" t="s">
        <v>127</v>
      </c>
      <c r="D31" s="71"/>
      <c r="E31" s="71"/>
      <c r="F31" s="71"/>
      <c r="G31" s="71"/>
      <c r="H31" s="71"/>
      <c r="I31" s="71"/>
      <c r="J31" s="71"/>
      <c r="K31" s="45" t="s">
        <v>126</v>
      </c>
      <c r="L31" s="45">
        <v>4</v>
      </c>
    </row>
  </sheetData>
  <mergeCells count="29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O32"/>
  <sheetViews>
    <sheetView zoomScale="90" zoomScaleNormal="90" workbookViewId="0">
      <selection activeCell="M24" sqref="C4:O32"/>
    </sheetView>
  </sheetViews>
  <sheetFormatPr baseColWidth="10" defaultRowHeight="15" x14ac:dyDescent="0.25"/>
  <cols>
    <col min="10" max="10" width="19.140625" customWidth="1"/>
    <col min="11" max="11" width="18.5703125" customWidth="1"/>
    <col min="12" max="12" width="17.28515625" customWidth="1"/>
    <col min="14" max="14" width="22.85546875" customWidth="1"/>
  </cols>
  <sheetData>
    <row r="4" spans="3:15" ht="15.75" x14ac:dyDescent="0.25">
      <c r="C4" s="96" t="s">
        <v>62</v>
      </c>
      <c r="D4" s="96"/>
      <c r="E4" s="96"/>
      <c r="F4" s="96"/>
      <c r="G4" s="96"/>
      <c r="H4" s="96"/>
      <c r="I4" s="96"/>
      <c r="J4" s="96"/>
      <c r="K4" s="48" t="s">
        <v>106</v>
      </c>
      <c r="L4" s="48" t="s">
        <v>107</v>
      </c>
      <c r="M4" s="3"/>
      <c r="N4" s="3"/>
      <c r="O4" s="3"/>
    </row>
    <row r="5" spans="3:15" ht="15.75" x14ac:dyDescent="0.25">
      <c r="C5" s="81" t="s">
        <v>21</v>
      </c>
      <c r="D5" s="81"/>
      <c r="E5" s="81"/>
      <c r="F5" s="81"/>
      <c r="G5" s="81"/>
      <c r="H5" s="81"/>
      <c r="I5" s="81"/>
      <c r="J5" s="81"/>
      <c r="K5" s="46" t="s">
        <v>121</v>
      </c>
      <c r="L5" s="45">
        <v>8</v>
      </c>
      <c r="M5" s="3"/>
      <c r="N5" s="3"/>
      <c r="O5" s="3"/>
    </row>
    <row r="6" spans="3:15" ht="15.75" x14ac:dyDescent="0.25">
      <c r="C6" s="81" t="s">
        <v>15</v>
      </c>
      <c r="D6" s="81"/>
      <c r="E6" s="81"/>
      <c r="F6" s="81"/>
      <c r="G6" s="81"/>
      <c r="H6" s="81"/>
      <c r="I6" s="81"/>
      <c r="J6" s="81"/>
      <c r="K6" s="46" t="s">
        <v>121</v>
      </c>
      <c r="L6" s="45">
        <v>8</v>
      </c>
      <c r="M6" s="3"/>
      <c r="N6" s="3"/>
      <c r="O6" s="3"/>
    </row>
    <row r="7" spans="3:15" ht="15.75" x14ac:dyDescent="0.25">
      <c r="C7" s="85" t="s">
        <v>16</v>
      </c>
      <c r="D7" s="85"/>
      <c r="E7" s="85"/>
      <c r="F7" s="85"/>
      <c r="G7" s="85"/>
      <c r="H7" s="85"/>
      <c r="I7" s="85"/>
      <c r="J7" s="85"/>
      <c r="K7" s="45" t="s">
        <v>120</v>
      </c>
      <c r="L7" s="45">
        <v>1</v>
      </c>
      <c r="M7" s="3"/>
      <c r="N7" s="45" t="s">
        <v>116</v>
      </c>
      <c r="O7" s="45" t="s">
        <v>117</v>
      </c>
    </row>
    <row r="8" spans="3:15" ht="15.75" x14ac:dyDescent="0.25">
      <c r="C8" s="81" t="s">
        <v>56</v>
      </c>
      <c r="D8" s="81"/>
      <c r="E8" s="81"/>
      <c r="F8" s="81"/>
      <c r="G8" s="81"/>
      <c r="H8" s="81"/>
      <c r="I8" s="81"/>
      <c r="J8" s="81"/>
      <c r="K8" s="45" t="s">
        <v>120</v>
      </c>
      <c r="L8" s="45">
        <v>1</v>
      </c>
      <c r="M8" s="3"/>
      <c r="N8" s="45" t="s">
        <v>120</v>
      </c>
      <c r="O8" s="45">
        <v>1</v>
      </c>
    </row>
    <row r="9" spans="3:15" ht="15.75" x14ac:dyDescent="0.25">
      <c r="C9" s="81" t="s">
        <v>23</v>
      </c>
      <c r="D9" s="81"/>
      <c r="E9" s="81"/>
      <c r="F9" s="81"/>
      <c r="G9" s="81"/>
      <c r="H9" s="81"/>
      <c r="I9" s="81"/>
      <c r="J9" s="81"/>
      <c r="K9" s="45" t="s">
        <v>120</v>
      </c>
      <c r="L9" s="45">
        <v>1</v>
      </c>
      <c r="M9" s="3"/>
      <c r="N9" s="46" t="s">
        <v>109</v>
      </c>
      <c r="O9" s="46">
        <v>6</v>
      </c>
    </row>
    <row r="10" spans="3:15" ht="15.75" x14ac:dyDescent="0.25">
      <c r="C10" s="81" t="s">
        <v>25</v>
      </c>
      <c r="D10" s="81"/>
      <c r="E10" s="81"/>
      <c r="F10" s="81"/>
      <c r="G10" s="81"/>
      <c r="H10" s="81"/>
      <c r="I10" s="81"/>
      <c r="J10" s="81"/>
      <c r="K10" s="45" t="s">
        <v>120</v>
      </c>
      <c r="L10" s="45">
        <v>1</v>
      </c>
      <c r="M10" s="3"/>
      <c r="N10" s="46" t="s">
        <v>121</v>
      </c>
      <c r="O10" s="47">
        <v>8</v>
      </c>
    </row>
    <row r="11" spans="3:15" ht="15.75" x14ac:dyDescent="0.25">
      <c r="C11" s="81" t="s">
        <v>26</v>
      </c>
      <c r="D11" s="81"/>
      <c r="E11" s="81"/>
      <c r="F11" s="81"/>
      <c r="G11" s="81"/>
      <c r="H11" s="81"/>
      <c r="I11" s="81"/>
      <c r="J11" s="81"/>
      <c r="K11" s="45" t="s">
        <v>120</v>
      </c>
      <c r="L11" s="45">
        <v>1</v>
      </c>
      <c r="M11" s="3"/>
      <c r="N11" s="3"/>
      <c r="O11" s="3"/>
    </row>
    <row r="12" spans="3:15" ht="15.75" x14ac:dyDescent="0.25">
      <c r="C12" s="123" t="s">
        <v>27</v>
      </c>
      <c r="D12" s="123"/>
      <c r="E12" s="123"/>
      <c r="F12" s="123"/>
      <c r="G12" s="123"/>
      <c r="H12" s="123"/>
      <c r="I12" s="123"/>
      <c r="J12" s="123"/>
      <c r="K12" s="46" t="s">
        <v>121</v>
      </c>
      <c r="L12" s="45">
        <v>8</v>
      </c>
      <c r="M12" s="3"/>
      <c r="N12" s="3"/>
      <c r="O12" s="3"/>
    </row>
    <row r="13" spans="3:15" ht="15.75" x14ac:dyDescent="0.25">
      <c r="C13" s="81" t="s">
        <v>32</v>
      </c>
      <c r="D13" s="81"/>
      <c r="E13" s="81"/>
      <c r="F13" s="81"/>
      <c r="G13" s="81"/>
      <c r="H13" s="81"/>
      <c r="I13" s="81"/>
      <c r="J13" s="81"/>
      <c r="K13" s="45" t="s">
        <v>120</v>
      </c>
      <c r="L13" s="45">
        <v>1</v>
      </c>
      <c r="M13" s="3"/>
      <c r="N13" s="3"/>
      <c r="O13" s="3"/>
    </row>
    <row r="14" spans="3:15" ht="15.75" x14ac:dyDescent="0.25">
      <c r="C14" s="81" t="s">
        <v>34</v>
      </c>
      <c r="D14" s="81"/>
      <c r="E14" s="81"/>
      <c r="F14" s="81"/>
      <c r="G14" s="81"/>
      <c r="H14" s="81"/>
      <c r="I14" s="81"/>
      <c r="J14" s="81"/>
      <c r="K14" s="45" t="s">
        <v>120</v>
      </c>
      <c r="L14" s="45">
        <v>1</v>
      </c>
      <c r="M14" s="3"/>
      <c r="N14" s="3"/>
      <c r="O14" s="3"/>
    </row>
    <row r="15" spans="3:15" ht="15.75" x14ac:dyDescent="0.25">
      <c r="C15" s="81" t="s">
        <v>33</v>
      </c>
      <c r="D15" s="81"/>
      <c r="E15" s="81"/>
      <c r="F15" s="81"/>
      <c r="G15" s="81"/>
      <c r="H15" s="81"/>
      <c r="I15" s="81"/>
      <c r="J15" s="81"/>
      <c r="K15" s="45" t="s">
        <v>120</v>
      </c>
      <c r="L15" s="45">
        <v>1</v>
      </c>
      <c r="M15" s="3"/>
      <c r="N15" s="3"/>
      <c r="O15" s="3"/>
    </row>
    <row r="16" spans="3:15" ht="15.75" x14ac:dyDescent="0.25">
      <c r="C16" s="85" t="s">
        <v>28</v>
      </c>
      <c r="D16" s="85"/>
      <c r="E16" s="85"/>
      <c r="F16" s="85"/>
      <c r="G16" s="85"/>
      <c r="H16" s="85"/>
      <c r="I16" s="85"/>
      <c r="J16" s="85"/>
      <c r="K16" s="46" t="s">
        <v>121</v>
      </c>
      <c r="L16" s="45">
        <v>8</v>
      </c>
      <c r="M16" s="3"/>
      <c r="N16" s="3"/>
      <c r="O16" s="3"/>
    </row>
    <row r="17" spans="3:15" ht="15.75" x14ac:dyDescent="0.25">
      <c r="C17" s="81" t="s">
        <v>29</v>
      </c>
      <c r="D17" s="81"/>
      <c r="E17" s="81"/>
      <c r="F17" s="81"/>
      <c r="G17" s="81"/>
      <c r="H17" s="81"/>
      <c r="I17" s="81"/>
      <c r="J17" s="81"/>
      <c r="K17" s="45" t="s">
        <v>122</v>
      </c>
      <c r="L17" s="45">
        <v>6</v>
      </c>
      <c r="M17" s="3"/>
      <c r="N17" s="3"/>
      <c r="O17" s="3"/>
    </row>
    <row r="18" spans="3:15" ht="15.75" x14ac:dyDescent="0.25">
      <c r="C18" s="85" t="s">
        <v>30</v>
      </c>
      <c r="D18" s="85"/>
      <c r="E18" s="85"/>
      <c r="F18" s="85"/>
      <c r="G18" s="85"/>
      <c r="H18" s="85"/>
      <c r="I18" s="85"/>
      <c r="J18" s="85"/>
      <c r="K18" s="45" t="s">
        <v>122</v>
      </c>
      <c r="L18" s="45">
        <v>6</v>
      </c>
      <c r="M18" s="3"/>
      <c r="N18" s="3"/>
      <c r="O18" s="3"/>
    </row>
    <row r="19" spans="3:15" ht="15.75" x14ac:dyDescent="0.25">
      <c r="C19" s="99" t="s">
        <v>31</v>
      </c>
      <c r="D19" s="99"/>
      <c r="E19" s="99"/>
      <c r="F19" s="99"/>
      <c r="G19" s="99"/>
      <c r="H19" s="99"/>
      <c r="I19" s="99"/>
      <c r="J19" s="99"/>
      <c r="K19" s="45" t="s">
        <v>120</v>
      </c>
      <c r="L19" s="45">
        <v>1</v>
      </c>
      <c r="M19" s="3"/>
      <c r="N19" s="3"/>
      <c r="O19" s="3"/>
    </row>
    <row r="20" spans="3:15" ht="15.75" x14ac:dyDescent="0.25">
      <c r="C20" s="85" t="s">
        <v>38</v>
      </c>
      <c r="D20" s="85"/>
      <c r="E20" s="85"/>
      <c r="F20" s="85"/>
      <c r="G20" s="85"/>
      <c r="H20" s="85"/>
      <c r="I20" s="85"/>
      <c r="J20" s="85"/>
      <c r="K20" s="46" t="s">
        <v>121</v>
      </c>
      <c r="L20" s="45">
        <v>8</v>
      </c>
      <c r="M20" s="3"/>
      <c r="N20" s="3"/>
      <c r="O20" s="3"/>
    </row>
    <row r="21" spans="3:15" ht="15.75" x14ac:dyDescent="0.25">
      <c r="C21" s="85" t="s">
        <v>39</v>
      </c>
      <c r="D21" s="85"/>
      <c r="E21" s="85"/>
      <c r="F21" s="85"/>
      <c r="G21" s="85"/>
      <c r="H21" s="85"/>
      <c r="I21" s="85"/>
      <c r="J21" s="85"/>
      <c r="K21" s="46" t="s">
        <v>121</v>
      </c>
      <c r="L21" s="45">
        <v>8</v>
      </c>
      <c r="M21" s="3"/>
      <c r="N21" s="3"/>
      <c r="O21" s="3"/>
    </row>
    <row r="22" spans="3:15" ht="15.75" x14ac:dyDescent="0.25">
      <c r="C22" s="85" t="s">
        <v>40</v>
      </c>
      <c r="D22" s="85"/>
      <c r="E22" s="85"/>
      <c r="F22" s="85"/>
      <c r="G22" s="85"/>
      <c r="H22" s="85"/>
      <c r="I22" s="85"/>
      <c r="J22" s="85"/>
      <c r="K22" s="46" t="s">
        <v>121</v>
      </c>
      <c r="L22" s="45">
        <v>8</v>
      </c>
      <c r="M22" s="3"/>
      <c r="N22" s="3"/>
      <c r="O22" s="3"/>
    </row>
    <row r="23" spans="3:15" ht="15.75" x14ac:dyDescent="0.25">
      <c r="C23" s="85" t="s">
        <v>41</v>
      </c>
      <c r="D23" s="85"/>
      <c r="E23" s="85"/>
      <c r="F23" s="85"/>
      <c r="G23" s="85"/>
      <c r="H23" s="85"/>
      <c r="I23" s="85"/>
      <c r="J23" s="85"/>
      <c r="K23" s="46" t="s">
        <v>121</v>
      </c>
      <c r="L23" s="45">
        <v>8</v>
      </c>
      <c r="M23" s="3"/>
      <c r="N23" s="3"/>
      <c r="O23" s="3"/>
    </row>
    <row r="24" spans="3:15" ht="15.75" x14ac:dyDescent="0.25">
      <c r="C24" s="81" t="s">
        <v>60</v>
      </c>
      <c r="D24" s="81"/>
      <c r="E24" s="81"/>
      <c r="F24" s="81"/>
      <c r="G24" s="81"/>
      <c r="H24" s="81"/>
      <c r="I24" s="81"/>
      <c r="J24" s="81"/>
      <c r="K24" s="46" t="s">
        <v>121</v>
      </c>
      <c r="L24" s="45">
        <v>8</v>
      </c>
      <c r="M24" s="3"/>
      <c r="N24" s="3"/>
      <c r="O24" s="3"/>
    </row>
    <row r="25" spans="3:15" ht="15.75" x14ac:dyDescent="0.25">
      <c r="C25" s="85" t="s">
        <v>43</v>
      </c>
      <c r="D25" s="85"/>
      <c r="E25" s="85"/>
      <c r="F25" s="85"/>
      <c r="G25" s="85"/>
      <c r="H25" s="85"/>
      <c r="I25" s="85"/>
      <c r="J25" s="85"/>
      <c r="K25" s="45" t="s">
        <v>120</v>
      </c>
      <c r="L25" s="45">
        <v>1</v>
      </c>
      <c r="M25" s="3"/>
      <c r="N25" s="3"/>
      <c r="O25" s="3"/>
    </row>
    <row r="26" spans="3:15" ht="15.75" x14ac:dyDescent="0.25">
      <c r="C26" s="122" t="s">
        <v>44</v>
      </c>
      <c r="D26" s="122"/>
      <c r="E26" s="122"/>
      <c r="F26" s="122"/>
      <c r="G26" s="122"/>
      <c r="H26" s="122"/>
      <c r="I26" s="122"/>
      <c r="J26" s="122"/>
      <c r="K26" s="45" t="s">
        <v>122</v>
      </c>
      <c r="L26" s="45">
        <v>6</v>
      </c>
      <c r="M26" s="3"/>
      <c r="N26" s="3"/>
      <c r="O26" s="3"/>
    </row>
    <row r="27" spans="3:15" ht="15.75" x14ac:dyDescent="0.25">
      <c r="C27" s="122" t="s">
        <v>45</v>
      </c>
      <c r="D27" s="122"/>
      <c r="E27" s="122"/>
      <c r="F27" s="122"/>
      <c r="G27" s="122"/>
      <c r="H27" s="122"/>
      <c r="I27" s="122"/>
      <c r="J27" s="122"/>
      <c r="K27" s="45" t="s">
        <v>120</v>
      </c>
      <c r="L27" s="45">
        <v>1</v>
      </c>
      <c r="M27" s="3"/>
      <c r="N27" s="3"/>
      <c r="O27" s="3"/>
    </row>
    <row r="28" spans="3:15" ht="15.75" x14ac:dyDescent="0.25">
      <c r="C28" s="122" t="s">
        <v>47</v>
      </c>
      <c r="D28" s="122"/>
      <c r="E28" s="122"/>
      <c r="F28" s="122"/>
      <c r="G28" s="122"/>
      <c r="H28" s="122"/>
      <c r="I28" s="122"/>
      <c r="J28" s="122"/>
      <c r="K28" s="53"/>
      <c r="L28" s="45"/>
      <c r="M28" s="3"/>
      <c r="N28" s="3"/>
      <c r="O28" s="3"/>
    </row>
    <row r="29" spans="3:15" ht="15.75" x14ac:dyDescent="0.25">
      <c r="C29" s="122" t="s">
        <v>48</v>
      </c>
      <c r="D29" s="122"/>
      <c r="E29" s="122"/>
      <c r="F29" s="122"/>
      <c r="G29" s="122"/>
      <c r="H29" s="122"/>
      <c r="I29" s="122"/>
      <c r="J29" s="122"/>
      <c r="K29" s="45"/>
      <c r="L29" s="45"/>
      <c r="M29" s="3"/>
      <c r="N29" s="3"/>
      <c r="O29" s="3"/>
    </row>
    <row r="30" spans="3:15" ht="15.75" x14ac:dyDescent="0.25">
      <c r="C30" s="122" t="s">
        <v>54</v>
      </c>
      <c r="D30" s="122"/>
      <c r="E30" s="122"/>
      <c r="F30" s="122"/>
      <c r="G30" s="122"/>
      <c r="H30" s="122"/>
      <c r="I30" s="122"/>
      <c r="J30" s="122"/>
      <c r="K30" s="45"/>
      <c r="L30" s="45"/>
      <c r="M30" s="3"/>
      <c r="N30" s="3"/>
      <c r="O30" s="3"/>
    </row>
    <row r="31" spans="3:15" ht="15.75" x14ac:dyDescent="0.25">
      <c r="C31" s="81" t="s">
        <v>58</v>
      </c>
      <c r="D31" s="81"/>
      <c r="E31" s="81"/>
      <c r="F31" s="81"/>
      <c r="G31" s="81"/>
      <c r="H31" s="81"/>
      <c r="I31" s="81"/>
      <c r="J31" s="81"/>
      <c r="K31" s="45" t="s">
        <v>120</v>
      </c>
      <c r="L31" s="45">
        <v>1</v>
      </c>
      <c r="M31" s="3"/>
      <c r="N31" s="3"/>
      <c r="O31" s="3"/>
    </row>
    <row r="32" spans="3:15" ht="15.75" x14ac:dyDescent="0.25">
      <c r="C32" s="81" t="s">
        <v>59</v>
      </c>
      <c r="D32" s="81"/>
      <c r="E32" s="81"/>
      <c r="F32" s="81"/>
      <c r="G32" s="81"/>
      <c r="H32" s="81"/>
      <c r="I32" s="81"/>
      <c r="J32" s="81"/>
      <c r="K32" s="45" t="s">
        <v>120</v>
      </c>
      <c r="L32" s="45">
        <v>1</v>
      </c>
      <c r="M32" s="3"/>
      <c r="N32" s="3"/>
      <c r="O32" s="3"/>
    </row>
  </sheetData>
  <mergeCells count="29">
    <mergeCell ref="C15:J15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14:J14"/>
    <mergeCell ref="C27:J27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6:J26"/>
    <mergeCell ref="C28:J28"/>
    <mergeCell ref="C29:J29"/>
    <mergeCell ref="C30:J30"/>
    <mergeCell ref="C31:J31"/>
    <mergeCell ref="C32:J3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topLeftCell="A3" zoomScale="80" zoomScaleNormal="80" workbookViewId="0">
      <selection activeCell="N26" sqref="A1:XFD1048576"/>
    </sheetView>
  </sheetViews>
  <sheetFormatPr baseColWidth="10" defaultRowHeight="15.75" x14ac:dyDescent="0.25"/>
  <cols>
    <col min="1" max="10" width="11.42578125" style="3"/>
    <col min="11" max="11" width="18.140625" style="3" bestFit="1" customWidth="1"/>
    <col min="12" max="12" width="14.85546875" style="3" bestFit="1" customWidth="1"/>
    <col min="13" max="13" width="11.42578125" style="3"/>
    <col min="14" max="14" width="14.7109375" style="3" bestFit="1" customWidth="1"/>
    <col min="15" max="16384" width="11.42578125" style="3"/>
  </cols>
  <sheetData>
    <row r="3" spans="3:15" x14ac:dyDescent="0.25">
      <c r="C3" s="96" t="s">
        <v>62</v>
      </c>
      <c r="D3" s="96"/>
      <c r="E3" s="96"/>
      <c r="F3" s="96"/>
      <c r="G3" s="96"/>
      <c r="H3" s="96"/>
      <c r="I3" s="96"/>
      <c r="J3" s="96"/>
      <c r="K3" s="48" t="s">
        <v>106</v>
      </c>
      <c r="L3" s="48" t="s">
        <v>107</v>
      </c>
      <c r="N3" s="45" t="s">
        <v>137</v>
      </c>
      <c r="O3" s="45">
        <v>8</v>
      </c>
    </row>
    <row r="4" spans="3:15" x14ac:dyDescent="0.25">
      <c r="C4" s="105" t="s">
        <v>132</v>
      </c>
      <c r="D4" s="106"/>
      <c r="E4" s="106"/>
      <c r="F4" s="106"/>
      <c r="G4" s="106"/>
      <c r="H4" s="106"/>
      <c r="I4" s="106"/>
      <c r="J4" s="107"/>
      <c r="K4" s="45" t="s">
        <v>138</v>
      </c>
      <c r="L4" s="45">
        <v>1</v>
      </c>
      <c r="N4" s="45" t="s">
        <v>136</v>
      </c>
      <c r="O4" s="45">
        <v>4</v>
      </c>
    </row>
    <row r="5" spans="3:15" x14ac:dyDescent="0.25">
      <c r="C5" s="105" t="s">
        <v>133</v>
      </c>
      <c r="D5" s="106"/>
      <c r="E5" s="106"/>
      <c r="F5" s="106"/>
      <c r="G5" s="106"/>
      <c r="H5" s="106"/>
      <c r="I5" s="106"/>
      <c r="J5" s="107"/>
      <c r="K5" s="45" t="s">
        <v>137</v>
      </c>
      <c r="L5" s="45">
        <v>8</v>
      </c>
      <c r="N5" s="45" t="s">
        <v>138</v>
      </c>
      <c r="O5" s="45">
        <v>1</v>
      </c>
    </row>
    <row r="6" spans="3:15" x14ac:dyDescent="0.25">
      <c r="C6" s="102" t="s">
        <v>16</v>
      </c>
      <c r="D6" s="103"/>
      <c r="E6" s="103"/>
      <c r="F6" s="103"/>
      <c r="G6" s="103"/>
      <c r="H6" s="103"/>
      <c r="I6" s="103"/>
      <c r="J6" s="104"/>
      <c r="K6" s="45" t="s">
        <v>137</v>
      </c>
      <c r="L6" s="45">
        <v>8</v>
      </c>
    </row>
    <row r="7" spans="3:15" x14ac:dyDescent="0.25">
      <c r="C7" s="105" t="s">
        <v>56</v>
      </c>
      <c r="D7" s="106"/>
      <c r="E7" s="106"/>
      <c r="F7" s="106"/>
      <c r="G7" s="106"/>
      <c r="H7" s="106"/>
      <c r="I7" s="106"/>
      <c r="J7" s="107"/>
      <c r="K7" s="45" t="s">
        <v>138</v>
      </c>
      <c r="L7" s="45">
        <v>1</v>
      </c>
    </row>
    <row r="8" spans="3:15" x14ac:dyDescent="0.25">
      <c r="C8" s="74" t="s">
        <v>26</v>
      </c>
      <c r="D8" s="75"/>
      <c r="E8" s="75"/>
      <c r="F8" s="75"/>
      <c r="G8" s="75"/>
      <c r="H8" s="75"/>
      <c r="I8" s="75"/>
      <c r="J8" s="76"/>
      <c r="K8" s="45" t="s">
        <v>138</v>
      </c>
      <c r="L8" s="45">
        <v>1</v>
      </c>
    </row>
    <row r="9" spans="3:15" x14ac:dyDescent="0.25">
      <c r="C9" s="105" t="s">
        <v>23</v>
      </c>
      <c r="D9" s="106"/>
      <c r="E9" s="106"/>
      <c r="F9" s="106"/>
      <c r="G9" s="106"/>
      <c r="H9" s="106"/>
      <c r="I9" s="106"/>
      <c r="J9" s="107"/>
      <c r="K9" s="45" t="s">
        <v>136</v>
      </c>
      <c r="L9" s="45">
        <v>4</v>
      </c>
    </row>
    <row r="10" spans="3:15" x14ac:dyDescent="0.25">
      <c r="C10" s="74" t="s">
        <v>27</v>
      </c>
      <c r="D10" s="75"/>
      <c r="E10" s="75"/>
      <c r="F10" s="75"/>
      <c r="G10" s="75"/>
      <c r="H10" s="75"/>
      <c r="I10" s="75"/>
      <c r="J10" s="76"/>
      <c r="K10" s="45" t="s">
        <v>137</v>
      </c>
      <c r="L10" s="45">
        <v>8</v>
      </c>
    </row>
    <row r="11" spans="3:15" x14ac:dyDescent="0.25">
      <c r="C11" s="105" t="s">
        <v>34</v>
      </c>
      <c r="D11" s="106"/>
      <c r="E11" s="106"/>
      <c r="F11" s="106"/>
      <c r="G11" s="106"/>
      <c r="H11" s="106"/>
      <c r="I11" s="106"/>
      <c r="J11" s="107"/>
      <c r="K11" s="45" t="s">
        <v>138</v>
      </c>
      <c r="L11" s="45">
        <v>1</v>
      </c>
    </row>
    <row r="12" spans="3:15" x14ac:dyDescent="0.25">
      <c r="C12" s="105" t="s">
        <v>33</v>
      </c>
      <c r="D12" s="106"/>
      <c r="E12" s="106"/>
      <c r="F12" s="106"/>
      <c r="G12" s="106"/>
      <c r="H12" s="106"/>
      <c r="I12" s="106"/>
      <c r="J12" s="107"/>
      <c r="K12" s="45" t="s">
        <v>138</v>
      </c>
      <c r="L12" s="45">
        <v>1</v>
      </c>
    </row>
    <row r="13" spans="3:15" x14ac:dyDescent="0.25">
      <c r="C13" s="102" t="s">
        <v>28</v>
      </c>
      <c r="D13" s="103"/>
      <c r="E13" s="103"/>
      <c r="F13" s="103"/>
      <c r="G13" s="103"/>
      <c r="H13" s="103"/>
      <c r="I13" s="103"/>
      <c r="J13" s="104"/>
      <c r="K13" s="45" t="s">
        <v>136</v>
      </c>
      <c r="L13" s="45">
        <v>4</v>
      </c>
    </row>
    <row r="14" spans="3:15" x14ac:dyDescent="0.25">
      <c r="C14" s="105" t="s">
        <v>29</v>
      </c>
      <c r="D14" s="106"/>
      <c r="E14" s="106"/>
      <c r="F14" s="106"/>
      <c r="G14" s="106"/>
      <c r="H14" s="106"/>
      <c r="I14" s="106"/>
      <c r="J14" s="107"/>
      <c r="K14" s="45" t="s">
        <v>136</v>
      </c>
      <c r="L14" s="45">
        <v>4</v>
      </c>
    </row>
    <row r="15" spans="3:15" x14ac:dyDescent="0.25">
      <c r="C15" s="102" t="s">
        <v>30</v>
      </c>
      <c r="D15" s="103"/>
      <c r="E15" s="103"/>
      <c r="F15" s="103"/>
      <c r="G15" s="103"/>
      <c r="H15" s="103"/>
      <c r="I15" s="103"/>
      <c r="J15" s="104"/>
      <c r="K15" s="45" t="s">
        <v>136</v>
      </c>
      <c r="L15" s="45">
        <v>4</v>
      </c>
    </row>
    <row r="16" spans="3:15" x14ac:dyDescent="0.25">
      <c r="C16" s="108" t="s">
        <v>135</v>
      </c>
      <c r="D16" s="109"/>
      <c r="E16" s="109"/>
      <c r="F16" s="109"/>
      <c r="G16" s="109"/>
      <c r="H16" s="109"/>
      <c r="I16" s="109"/>
      <c r="J16" s="110"/>
      <c r="K16" s="45" t="s">
        <v>138</v>
      </c>
      <c r="L16" s="45">
        <v>1</v>
      </c>
    </row>
    <row r="17" spans="3:12" x14ac:dyDescent="0.25">
      <c r="C17" s="111" t="s">
        <v>129</v>
      </c>
      <c r="D17" s="112"/>
      <c r="E17" s="112"/>
      <c r="F17" s="112"/>
      <c r="G17" s="112"/>
      <c r="H17" s="112"/>
      <c r="I17" s="112"/>
      <c r="J17" s="113"/>
      <c r="K17" s="45" t="s">
        <v>138</v>
      </c>
      <c r="L17" s="45">
        <v>1</v>
      </c>
    </row>
    <row r="18" spans="3:12" x14ac:dyDescent="0.25">
      <c r="C18" s="102" t="s">
        <v>38</v>
      </c>
      <c r="D18" s="103"/>
      <c r="E18" s="103"/>
      <c r="F18" s="103"/>
      <c r="G18" s="103"/>
      <c r="H18" s="103"/>
      <c r="I18" s="103"/>
      <c r="J18" s="104"/>
      <c r="K18" s="45" t="s">
        <v>136</v>
      </c>
      <c r="L18" s="45">
        <v>4</v>
      </c>
    </row>
    <row r="19" spans="3:12" x14ac:dyDescent="0.25">
      <c r="C19" s="102" t="s">
        <v>39</v>
      </c>
      <c r="D19" s="103"/>
      <c r="E19" s="103"/>
      <c r="F19" s="103"/>
      <c r="G19" s="103"/>
      <c r="H19" s="103"/>
      <c r="I19" s="103"/>
      <c r="J19" s="104"/>
      <c r="K19" s="45" t="s">
        <v>136</v>
      </c>
      <c r="L19" s="45">
        <v>4</v>
      </c>
    </row>
    <row r="20" spans="3:12" x14ac:dyDescent="0.25">
      <c r="C20" s="102" t="s">
        <v>40</v>
      </c>
      <c r="D20" s="103"/>
      <c r="E20" s="103"/>
      <c r="F20" s="103"/>
      <c r="G20" s="103"/>
      <c r="H20" s="103"/>
      <c r="I20" s="103"/>
      <c r="J20" s="104"/>
      <c r="K20" s="45" t="s">
        <v>136</v>
      </c>
      <c r="L20" s="45">
        <v>4</v>
      </c>
    </row>
    <row r="21" spans="3:12" x14ac:dyDescent="0.25">
      <c r="C21" s="102" t="s">
        <v>41</v>
      </c>
      <c r="D21" s="103"/>
      <c r="E21" s="103"/>
      <c r="F21" s="103"/>
      <c r="G21" s="103"/>
      <c r="H21" s="103"/>
      <c r="I21" s="103"/>
      <c r="J21" s="104"/>
      <c r="K21" s="45" t="s">
        <v>136</v>
      </c>
      <c r="L21" s="45">
        <v>4</v>
      </c>
    </row>
    <row r="22" spans="3:12" x14ac:dyDescent="0.25">
      <c r="C22" s="105" t="s">
        <v>60</v>
      </c>
      <c r="D22" s="106"/>
      <c r="E22" s="106"/>
      <c r="F22" s="106"/>
      <c r="G22" s="106"/>
      <c r="H22" s="106"/>
      <c r="I22" s="106"/>
      <c r="J22" s="107"/>
      <c r="K22" s="45" t="s">
        <v>136</v>
      </c>
      <c r="L22" s="45">
        <v>4</v>
      </c>
    </row>
    <row r="23" spans="3:12" x14ac:dyDescent="0.25">
      <c r="C23" s="102" t="s">
        <v>43</v>
      </c>
      <c r="D23" s="103"/>
      <c r="E23" s="103"/>
      <c r="F23" s="103"/>
      <c r="G23" s="103"/>
      <c r="H23" s="103"/>
      <c r="I23" s="103"/>
      <c r="J23" s="104"/>
      <c r="K23" s="45" t="s">
        <v>136</v>
      </c>
      <c r="L23" s="45">
        <v>4</v>
      </c>
    </row>
    <row r="24" spans="3:12" x14ac:dyDescent="0.25">
      <c r="C24" s="102" t="s">
        <v>44</v>
      </c>
      <c r="D24" s="103"/>
      <c r="E24" s="103"/>
      <c r="F24" s="103"/>
      <c r="G24" s="103"/>
      <c r="H24" s="103"/>
      <c r="I24" s="103"/>
      <c r="J24" s="104"/>
      <c r="K24" s="45" t="s">
        <v>137</v>
      </c>
      <c r="L24" s="45">
        <v>8</v>
      </c>
    </row>
    <row r="25" spans="3:12" x14ac:dyDescent="0.25">
      <c r="C25" s="102" t="s">
        <v>45</v>
      </c>
      <c r="D25" s="103"/>
      <c r="E25" s="103"/>
      <c r="F25" s="103"/>
      <c r="G25" s="103"/>
      <c r="H25" s="103"/>
      <c r="I25" s="103"/>
      <c r="J25" s="104"/>
      <c r="K25" s="45" t="s">
        <v>137</v>
      </c>
      <c r="L25" s="45">
        <v>8</v>
      </c>
    </row>
    <row r="26" spans="3:12" x14ac:dyDescent="0.25">
      <c r="C26" s="102" t="s">
        <v>47</v>
      </c>
      <c r="D26" s="103"/>
      <c r="E26" s="103"/>
      <c r="F26" s="103"/>
      <c r="G26" s="103"/>
      <c r="H26" s="103"/>
      <c r="I26" s="103"/>
      <c r="J26" s="104"/>
      <c r="K26" s="45" t="s">
        <v>137</v>
      </c>
      <c r="L26" s="45">
        <v>8</v>
      </c>
    </row>
    <row r="27" spans="3:12" x14ac:dyDescent="0.25">
      <c r="C27" s="102" t="s">
        <v>48</v>
      </c>
      <c r="D27" s="103"/>
      <c r="E27" s="103"/>
      <c r="F27" s="103"/>
      <c r="G27" s="103"/>
      <c r="H27" s="103"/>
      <c r="I27" s="103"/>
      <c r="J27" s="104"/>
      <c r="K27" s="45" t="s">
        <v>137</v>
      </c>
      <c r="L27" s="45">
        <v>8</v>
      </c>
    </row>
    <row r="28" spans="3:12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45" t="s">
        <v>137</v>
      </c>
      <c r="L28" s="45">
        <v>8</v>
      </c>
    </row>
    <row r="29" spans="3:12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45" t="s">
        <v>137</v>
      </c>
      <c r="L29" s="45">
        <v>8</v>
      </c>
    </row>
    <row r="30" spans="3:12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45" t="s">
        <v>137</v>
      </c>
      <c r="L30" s="45">
        <v>8</v>
      </c>
    </row>
    <row r="31" spans="3:12" x14ac:dyDescent="0.25">
      <c r="C31" s="71" t="s">
        <v>127</v>
      </c>
      <c r="D31" s="71"/>
      <c r="E31" s="71"/>
      <c r="F31" s="71"/>
      <c r="G31" s="71"/>
      <c r="H31" s="71"/>
      <c r="I31" s="71"/>
      <c r="J31" s="71"/>
      <c r="K31" s="45" t="s">
        <v>137</v>
      </c>
      <c r="L31" s="45">
        <v>8</v>
      </c>
    </row>
  </sheetData>
  <mergeCells count="29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V39"/>
  <sheetViews>
    <sheetView topLeftCell="A13" zoomScale="70" zoomScaleNormal="70" workbookViewId="0">
      <selection activeCell="O45" sqref="O45"/>
    </sheetView>
  </sheetViews>
  <sheetFormatPr baseColWidth="10" defaultRowHeight="15" x14ac:dyDescent="0.25"/>
  <cols>
    <col min="2" max="2" width="17.140625" customWidth="1"/>
    <col min="11" max="11" width="5.28515625" bestFit="1" customWidth="1"/>
    <col min="12" max="12" width="4" bestFit="1" customWidth="1"/>
    <col min="13" max="13" width="5.42578125" bestFit="1" customWidth="1"/>
    <col min="14" max="14" width="5" bestFit="1" customWidth="1"/>
    <col min="15" max="15" width="4" bestFit="1" customWidth="1"/>
    <col min="16" max="16" width="5" bestFit="1" customWidth="1"/>
    <col min="17" max="17" width="4.5703125" bestFit="1" customWidth="1"/>
    <col min="18" max="18" width="5" bestFit="1" customWidth="1"/>
    <col min="19" max="19" width="5.28515625" bestFit="1" customWidth="1"/>
    <col min="20" max="20" width="5" bestFit="1" customWidth="1"/>
    <col min="21" max="21" width="8.85546875" customWidth="1"/>
    <col min="22" max="22" width="33" bestFit="1" customWidth="1"/>
  </cols>
  <sheetData>
    <row r="5" spans="1:22" ht="15.75" x14ac:dyDescent="0.25">
      <c r="A5" s="3"/>
      <c r="B5" s="40" t="s">
        <v>74</v>
      </c>
      <c r="C5" s="72" t="s">
        <v>75</v>
      </c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3"/>
    </row>
    <row r="6" spans="1:22" ht="15.75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ht="15.75" x14ac:dyDescent="0.25">
      <c r="A7" s="3"/>
      <c r="B7" s="96" t="s">
        <v>76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</row>
    <row r="8" spans="1:22" ht="15.75" x14ac:dyDescent="0.25">
      <c r="A8" s="3"/>
      <c r="B8" s="41" t="s">
        <v>61</v>
      </c>
      <c r="C8" s="101" t="s">
        <v>62</v>
      </c>
      <c r="D8" s="101"/>
      <c r="E8" s="101"/>
      <c r="F8" s="101"/>
      <c r="G8" s="101"/>
      <c r="H8" s="101"/>
      <c r="I8" s="101"/>
      <c r="J8" s="101"/>
      <c r="K8" s="41" t="s">
        <v>63</v>
      </c>
      <c r="L8" s="41" t="s">
        <v>64</v>
      </c>
      <c r="M8" s="41" t="s">
        <v>65</v>
      </c>
      <c r="N8" s="41" t="s">
        <v>66</v>
      </c>
      <c r="O8" s="41" t="s">
        <v>67</v>
      </c>
      <c r="P8" s="41" t="s">
        <v>68</v>
      </c>
      <c r="Q8" s="41" t="s">
        <v>69</v>
      </c>
      <c r="R8" s="41" t="s">
        <v>70</v>
      </c>
      <c r="S8" s="41" t="s">
        <v>71</v>
      </c>
      <c r="T8" s="41" t="s">
        <v>72</v>
      </c>
      <c r="U8" s="42" t="s">
        <v>73</v>
      </c>
      <c r="V8" s="43" t="s">
        <v>181</v>
      </c>
    </row>
    <row r="9" spans="1:22" ht="15" customHeight="1" x14ac:dyDescent="0.25">
      <c r="A9" s="3"/>
      <c r="B9" s="72" t="s">
        <v>22</v>
      </c>
      <c r="C9" s="81" t="s">
        <v>132</v>
      </c>
      <c r="D9" s="81"/>
      <c r="E9" s="81"/>
      <c r="F9" s="81"/>
      <c r="G9" s="81"/>
      <c r="H9" s="81"/>
      <c r="I9" s="81"/>
      <c r="J9" s="81"/>
      <c r="K9" s="44" t="s">
        <v>77</v>
      </c>
      <c r="L9" s="45">
        <v>8</v>
      </c>
      <c r="M9" s="45">
        <v>4</v>
      </c>
      <c r="N9" s="45">
        <v>4</v>
      </c>
      <c r="O9" s="45">
        <v>4</v>
      </c>
      <c r="P9" s="46">
        <v>4</v>
      </c>
      <c r="Q9" s="45">
        <v>4</v>
      </c>
      <c r="R9" s="45">
        <v>8</v>
      </c>
      <c r="S9" s="45">
        <v>8</v>
      </c>
      <c r="T9" s="47">
        <f>(3*(L9)+M9+N9+O9+P9+Q9+R9+S9)</f>
        <v>60</v>
      </c>
      <c r="U9" s="47">
        <f>(T9*-1)</f>
        <v>-60</v>
      </c>
      <c r="V9" s="72">
        <f>U9+U10+U11</f>
        <v>-149</v>
      </c>
    </row>
    <row r="10" spans="1:22" ht="15" customHeight="1" x14ac:dyDescent="0.25">
      <c r="A10" s="3"/>
      <c r="B10" s="72"/>
      <c r="C10" s="81" t="s">
        <v>133</v>
      </c>
      <c r="D10" s="81"/>
      <c r="E10" s="81"/>
      <c r="F10" s="81"/>
      <c r="G10" s="81"/>
      <c r="H10" s="81"/>
      <c r="I10" s="81"/>
      <c r="J10" s="81"/>
      <c r="K10" s="44" t="s">
        <v>77</v>
      </c>
      <c r="L10" s="45">
        <v>2</v>
      </c>
      <c r="M10" s="45">
        <v>4</v>
      </c>
      <c r="N10" s="45">
        <v>3</v>
      </c>
      <c r="O10" s="45">
        <v>4</v>
      </c>
      <c r="P10" s="46">
        <v>4</v>
      </c>
      <c r="Q10" s="45">
        <v>4</v>
      </c>
      <c r="R10" s="45">
        <v>8</v>
      </c>
      <c r="S10" s="45">
        <v>8</v>
      </c>
      <c r="T10" s="47">
        <f t="shared" ref="T10:T36" si="0">(3*(L10)+M10+N10+O10+P10+Q10+R10+S10)</f>
        <v>41</v>
      </c>
      <c r="U10" s="47">
        <f t="shared" ref="U10:U30" si="1">(T10*-1)</f>
        <v>-41</v>
      </c>
      <c r="V10" s="72"/>
    </row>
    <row r="11" spans="1:22" ht="15" customHeight="1" x14ac:dyDescent="0.25">
      <c r="A11" s="3"/>
      <c r="B11" s="72"/>
      <c r="C11" s="85" t="s">
        <v>16</v>
      </c>
      <c r="D11" s="85"/>
      <c r="E11" s="85"/>
      <c r="F11" s="85"/>
      <c r="G11" s="85"/>
      <c r="H11" s="85"/>
      <c r="I11" s="85"/>
      <c r="J11" s="85"/>
      <c r="K11" s="44" t="s">
        <v>77</v>
      </c>
      <c r="L11" s="45">
        <v>8</v>
      </c>
      <c r="M11" s="45">
        <v>8</v>
      </c>
      <c r="N11" s="45">
        <v>1</v>
      </c>
      <c r="O11" s="45">
        <v>1</v>
      </c>
      <c r="P11" s="45">
        <v>1</v>
      </c>
      <c r="Q11" s="45">
        <v>4</v>
      </c>
      <c r="R11" s="45">
        <v>8</v>
      </c>
      <c r="S11" s="45">
        <v>1</v>
      </c>
      <c r="T11" s="47">
        <f t="shared" si="0"/>
        <v>48</v>
      </c>
      <c r="U11" s="47">
        <f t="shared" si="1"/>
        <v>-48</v>
      </c>
      <c r="V11" s="72"/>
    </row>
    <row r="12" spans="1:22" ht="15" customHeight="1" x14ac:dyDescent="0.25">
      <c r="A12" s="3"/>
      <c r="B12" s="72" t="s">
        <v>24</v>
      </c>
      <c r="C12" s="81" t="s">
        <v>56</v>
      </c>
      <c r="D12" s="81"/>
      <c r="E12" s="81"/>
      <c r="F12" s="81"/>
      <c r="G12" s="81"/>
      <c r="H12" s="81"/>
      <c r="I12" s="81"/>
      <c r="J12" s="81"/>
      <c r="K12" s="44" t="s">
        <v>77</v>
      </c>
      <c r="L12" s="45">
        <v>1</v>
      </c>
      <c r="M12" s="45">
        <v>3</v>
      </c>
      <c r="N12" s="45">
        <v>4</v>
      </c>
      <c r="O12" s="45">
        <v>4</v>
      </c>
      <c r="P12" s="46">
        <v>4</v>
      </c>
      <c r="Q12" s="45">
        <v>4</v>
      </c>
      <c r="R12" s="45">
        <v>4</v>
      </c>
      <c r="S12" s="45">
        <v>1</v>
      </c>
      <c r="T12" s="47">
        <f t="shared" si="0"/>
        <v>27</v>
      </c>
      <c r="U12" s="47">
        <f t="shared" si="1"/>
        <v>-27</v>
      </c>
      <c r="V12" s="72">
        <f>U12+U13+U14</f>
        <v>-86</v>
      </c>
    </row>
    <row r="13" spans="1:22" ht="15" customHeight="1" x14ac:dyDescent="0.25">
      <c r="A13" s="3"/>
      <c r="B13" s="72"/>
      <c r="C13" s="80" t="s">
        <v>26</v>
      </c>
      <c r="D13" s="80"/>
      <c r="E13" s="80"/>
      <c r="F13" s="80"/>
      <c r="G13" s="80"/>
      <c r="H13" s="80"/>
      <c r="I13" s="80"/>
      <c r="J13" s="80"/>
      <c r="K13" s="44" t="s">
        <v>77</v>
      </c>
      <c r="L13" s="45">
        <v>2</v>
      </c>
      <c r="M13" s="45">
        <v>3</v>
      </c>
      <c r="N13" s="45">
        <v>3</v>
      </c>
      <c r="O13" s="45">
        <v>4</v>
      </c>
      <c r="P13" s="46">
        <v>4</v>
      </c>
      <c r="Q13" s="45">
        <v>4</v>
      </c>
      <c r="R13" s="45">
        <v>4</v>
      </c>
      <c r="S13" s="45">
        <v>1</v>
      </c>
      <c r="T13" s="47">
        <f t="shared" si="0"/>
        <v>29</v>
      </c>
      <c r="U13" s="47">
        <f t="shared" si="1"/>
        <v>-29</v>
      </c>
      <c r="V13" s="72"/>
    </row>
    <row r="14" spans="1:22" ht="15" customHeight="1" x14ac:dyDescent="0.25">
      <c r="A14" s="3"/>
      <c r="B14" s="72"/>
      <c r="C14" s="81" t="s">
        <v>23</v>
      </c>
      <c r="D14" s="81"/>
      <c r="E14" s="81"/>
      <c r="F14" s="81"/>
      <c r="G14" s="81"/>
      <c r="H14" s="81"/>
      <c r="I14" s="81"/>
      <c r="J14" s="81"/>
      <c r="K14" s="44" t="s">
        <v>77</v>
      </c>
      <c r="L14" s="45">
        <v>2</v>
      </c>
      <c r="M14" s="45">
        <v>3</v>
      </c>
      <c r="N14" s="45">
        <v>4</v>
      </c>
      <c r="O14" s="45">
        <v>4</v>
      </c>
      <c r="P14" s="46">
        <v>4</v>
      </c>
      <c r="Q14" s="45">
        <v>4</v>
      </c>
      <c r="R14" s="45">
        <v>4</v>
      </c>
      <c r="S14" s="45">
        <v>1</v>
      </c>
      <c r="T14" s="47">
        <f t="shared" si="0"/>
        <v>30</v>
      </c>
      <c r="U14" s="47">
        <f t="shared" si="1"/>
        <v>-30</v>
      </c>
      <c r="V14" s="72"/>
    </row>
    <row r="15" spans="1:22" ht="15" customHeight="1" x14ac:dyDescent="0.25">
      <c r="A15" s="3"/>
      <c r="B15" s="72" t="s">
        <v>131</v>
      </c>
      <c r="C15" s="80" t="s">
        <v>27</v>
      </c>
      <c r="D15" s="80"/>
      <c r="E15" s="80"/>
      <c r="F15" s="80"/>
      <c r="G15" s="80"/>
      <c r="H15" s="80"/>
      <c r="I15" s="80"/>
      <c r="J15" s="80"/>
      <c r="K15" s="44" t="s">
        <v>77</v>
      </c>
      <c r="L15" s="45">
        <v>1</v>
      </c>
      <c r="M15" s="45">
        <v>8</v>
      </c>
      <c r="N15" s="45">
        <v>4</v>
      </c>
      <c r="O15" s="45">
        <v>4</v>
      </c>
      <c r="P15" s="46">
        <v>4</v>
      </c>
      <c r="Q15" s="45">
        <v>4</v>
      </c>
      <c r="R15" s="45">
        <v>8</v>
      </c>
      <c r="S15" s="45">
        <v>1</v>
      </c>
      <c r="T15" s="47">
        <f t="shared" si="0"/>
        <v>36</v>
      </c>
      <c r="U15" s="47">
        <f t="shared" si="1"/>
        <v>-36</v>
      </c>
      <c r="V15" s="72">
        <f>U15+U16+U17+U18</f>
        <v>-133</v>
      </c>
    </row>
    <row r="16" spans="1:22" ht="15.75" x14ac:dyDescent="0.25">
      <c r="A16" s="3"/>
      <c r="B16" s="72"/>
      <c r="C16" s="81" t="s">
        <v>34</v>
      </c>
      <c r="D16" s="81"/>
      <c r="E16" s="81"/>
      <c r="F16" s="81"/>
      <c r="G16" s="81"/>
      <c r="H16" s="81"/>
      <c r="I16" s="81"/>
      <c r="J16" s="81"/>
      <c r="K16" s="44" t="s">
        <v>77</v>
      </c>
      <c r="L16" s="45">
        <v>4</v>
      </c>
      <c r="M16" s="45">
        <v>8</v>
      </c>
      <c r="N16" s="45">
        <v>1</v>
      </c>
      <c r="O16" s="45">
        <v>2</v>
      </c>
      <c r="P16" s="45">
        <v>1</v>
      </c>
      <c r="Q16" s="45">
        <v>4</v>
      </c>
      <c r="R16" s="45">
        <v>8</v>
      </c>
      <c r="S16" s="45">
        <v>8</v>
      </c>
      <c r="T16" s="47">
        <f t="shared" si="0"/>
        <v>44</v>
      </c>
      <c r="U16" s="47">
        <f t="shared" si="1"/>
        <v>-44</v>
      </c>
      <c r="V16" s="72"/>
    </row>
    <row r="17" spans="1:22" ht="15" customHeight="1" x14ac:dyDescent="0.25">
      <c r="A17" s="3"/>
      <c r="B17" s="72"/>
      <c r="C17" s="81" t="s">
        <v>33</v>
      </c>
      <c r="D17" s="81"/>
      <c r="E17" s="81"/>
      <c r="F17" s="81"/>
      <c r="G17" s="81"/>
      <c r="H17" s="81"/>
      <c r="I17" s="81"/>
      <c r="J17" s="81"/>
      <c r="K17" s="44" t="s">
        <v>77</v>
      </c>
      <c r="L17" s="45">
        <v>2</v>
      </c>
      <c r="M17" s="45">
        <v>9</v>
      </c>
      <c r="N17" s="45">
        <v>3</v>
      </c>
      <c r="O17" s="45">
        <v>4</v>
      </c>
      <c r="P17" s="46">
        <v>4</v>
      </c>
      <c r="Q17" s="45">
        <v>4</v>
      </c>
      <c r="R17" s="45">
        <v>1</v>
      </c>
      <c r="S17" s="45">
        <v>1</v>
      </c>
      <c r="T17" s="47">
        <f t="shared" si="0"/>
        <v>32</v>
      </c>
      <c r="U17" s="47">
        <f t="shared" si="1"/>
        <v>-32</v>
      </c>
      <c r="V17" s="72"/>
    </row>
    <row r="18" spans="1:22" ht="15" customHeight="1" x14ac:dyDescent="0.25">
      <c r="A18" s="3"/>
      <c r="B18" s="72"/>
      <c r="C18" s="85" t="s">
        <v>28</v>
      </c>
      <c r="D18" s="85"/>
      <c r="E18" s="85"/>
      <c r="F18" s="85"/>
      <c r="G18" s="85"/>
      <c r="H18" s="85"/>
      <c r="I18" s="85"/>
      <c r="J18" s="85"/>
      <c r="K18" s="44" t="s">
        <v>77</v>
      </c>
      <c r="L18" s="45">
        <v>1</v>
      </c>
      <c r="M18" s="45">
        <v>1</v>
      </c>
      <c r="N18" s="45">
        <v>4</v>
      </c>
      <c r="O18" s="45">
        <v>2</v>
      </c>
      <c r="P18" s="45">
        <v>1</v>
      </c>
      <c r="Q18" s="45">
        <v>1</v>
      </c>
      <c r="R18" s="45">
        <v>1</v>
      </c>
      <c r="S18" s="45">
        <v>8</v>
      </c>
      <c r="T18" s="47">
        <f t="shared" si="0"/>
        <v>21</v>
      </c>
      <c r="U18" s="47">
        <f t="shared" si="1"/>
        <v>-21</v>
      </c>
      <c r="V18" s="72"/>
    </row>
    <row r="19" spans="1:22" ht="15" customHeight="1" x14ac:dyDescent="0.25">
      <c r="A19" s="3"/>
      <c r="B19" s="72" t="s">
        <v>36</v>
      </c>
      <c r="C19" s="81" t="s">
        <v>29</v>
      </c>
      <c r="D19" s="81"/>
      <c r="E19" s="81"/>
      <c r="F19" s="81"/>
      <c r="G19" s="81"/>
      <c r="H19" s="81"/>
      <c r="I19" s="81"/>
      <c r="J19" s="81"/>
      <c r="K19" s="44" t="s">
        <v>77</v>
      </c>
      <c r="L19" s="47">
        <v>2</v>
      </c>
      <c r="M19" s="46">
        <v>8</v>
      </c>
      <c r="N19" s="45">
        <v>4</v>
      </c>
      <c r="O19" s="45">
        <v>4</v>
      </c>
      <c r="P19" s="45">
        <v>1</v>
      </c>
      <c r="Q19" s="45">
        <v>1</v>
      </c>
      <c r="R19" s="45">
        <v>4</v>
      </c>
      <c r="S19" s="45">
        <v>8</v>
      </c>
      <c r="T19" s="47">
        <f t="shared" si="0"/>
        <v>36</v>
      </c>
      <c r="U19" s="47">
        <f t="shared" si="1"/>
        <v>-36</v>
      </c>
      <c r="V19" s="72">
        <f>U19+U20</f>
        <v>-72</v>
      </c>
    </row>
    <row r="20" spans="1:22" ht="15" customHeight="1" x14ac:dyDescent="0.25">
      <c r="A20" s="3"/>
      <c r="B20" s="72"/>
      <c r="C20" s="85" t="s">
        <v>30</v>
      </c>
      <c r="D20" s="85"/>
      <c r="E20" s="85"/>
      <c r="F20" s="85"/>
      <c r="G20" s="85"/>
      <c r="H20" s="85"/>
      <c r="I20" s="85"/>
      <c r="J20" s="85"/>
      <c r="K20" s="44" t="s">
        <v>77</v>
      </c>
      <c r="L20" s="47">
        <v>2</v>
      </c>
      <c r="M20" s="46">
        <v>8</v>
      </c>
      <c r="N20" s="45">
        <v>4</v>
      </c>
      <c r="O20" s="45">
        <v>4</v>
      </c>
      <c r="P20" s="45">
        <v>1</v>
      </c>
      <c r="Q20" s="45">
        <v>1</v>
      </c>
      <c r="R20" s="45">
        <v>4</v>
      </c>
      <c r="S20" s="45">
        <v>8</v>
      </c>
      <c r="T20" s="47">
        <f t="shared" si="0"/>
        <v>36</v>
      </c>
      <c r="U20" s="47">
        <f t="shared" si="1"/>
        <v>-36</v>
      </c>
      <c r="V20" s="72"/>
    </row>
    <row r="21" spans="1:22" ht="15" customHeight="1" x14ac:dyDescent="0.25">
      <c r="A21" s="3"/>
      <c r="B21" s="100" t="s">
        <v>37</v>
      </c>
      <c r="C21" s="97" t="s">
        <v>135</v>
      </c>
      <c r="D21" s="97"/>
      <c r="E21" s="97"/>
      <c r="F21" s="97"/>
      <c r="G21" s="97"/>
      <c r="H21" s="97"/>
      <c r="I21" s="97"/>
      <c r="J21" s="97"/>
      <c r="K21" s="44" t="s">
        <v>77</v>
      </c>
      <c r="L21" s="47">
        <v>2</v>
      </c>
      <c r="M21" s="46">
        <v>8</v>
      </c>
      <c r="N21" s="45">
        <v>4</v>
      </c>
      <c r="O21" s="45">
        <v>4</v>
      </c>
      <c r="P21" s="45">
        <v>1</v>
      </c>
      <c r="Q21" s="45">
        <v>4</v>
      </c>
      <c r="R21" s="45">
        <v>1</v>
      </c>
      <c r="S21" s="45">
        <v>8</v>
      </c>
      <c r="T21" s="47">
        <f t="shared" si="0"/>
        <v>36</v>
      </c>
      <c r="U21" s="47">
        <f t="shared" si="1"/>
        <v>-36</v>
      </c>
      <c r="V21" s="72">
        <f>U21+U22</f>
        <v>-73</v>
      </c>
    </row>
    <row r="22" spans="1:22" ht="19.5" customHeight="1" x14ac:dyDescent="0.25">
      <c r="A22" s="3"/>
      <c r="B22" s="100"/>
      <c r="C22" s="99" t="s">
        <v>31</v>
      </c>
      <c r="D22" s="99"/>
      <c r="E22" s="99"/>
      <c r="F22" s="99"/>
      <c r="G22" s="99"/>
      <c r="H22" s="99"/>
      <c r="I22" s="99"/>
      <c r="J22" s="99"/>
      <c r="K22" s="44" t="s">
        <v>77</v>
      </c>
      <c r="L22" s="47">
        <v>2</v>
      </c>
      <c r="M22" s="46">
        <v>8</v>
      </c>
      <c r="N22" s="45">
        <v>4</v>
      </c>
      <c r="O22" s="45">
        <v>4</v>
      </c>
      <c r="P22" s="45">
        <v>1</v>
      </c>
      <c r="Q22" s="45">
        <v>4</v>
      </c>
      <c r="R22" s="45">
        <v>4</v>
      </c>
      <c r="S22" s="45">
        <v>6</v>
      </c>
      <c r="T22" s="47">
        <f t="shared" si="0"/>
        <v>37</v>
      </c>
      <c r="U22" s="47">
        <f t="shared" si="1"/>
        <v>-37</v>
      </c>
      <c r="V22" s="72"/>
    </row>
    <row r="23" spans="1:22" ht="15" customHeight="1" x14ac:dyDescent="0.25">
      <c r="A23" s="3"/>
      <c r="B23" s="72" t="s">
        <v>42</v>
      </c>
      <c r="C23" s="85" t="s">
        <v>38</v>
      </c>
      <c r="D23" s="85"/>
      <c r="E23" s="85"/>
      <c r="F23" s="85"/>
      <c r="G23" s="85"/>
      <c r="H23" s="85"/>
      <c r="I23" s="85"/>
      <c r="J23" s="85"/>
      <c r="K23" s="44" t="s">
        <v>77</v>
      </c>
      <c r="L23" s="47">
        <v>2</v>
      </c>
      <c r="M23" s="46">
        <v>4</v>
      </c>
      <c r="N23" s="45">
        <v>4</v>
      </c>
      <c r="O23" s="45">
        <v>4</v>
      </c>
      <c r="P23" s="46">
        <v>4</v>
      </c>
      <c r="Q23" s="45">
        <v>1</v>
      </c>
      <c r="R23" s="45">
        <v>4</v>
      </c>
      <c r="S23" s="45">
        <v>1</v>
      </c>
      <c r="T23" s="47">
        <f t="shared" si="0"/>
        <v>28</v>
      </c>
      <c r="U23" s="47">
        <f t="shared" si="1"/>
        <v>-28</v>
      </c>
      <c r="V23" s="72">
        <f>U23+U24+U25+U26+U27</f>
        <v>-170</v>
      </c>
    </row>
    <row r="24" spans="1:22" ht="15" customHeight="1" x14ac:dyDescent="0.25">
      <c r="A24" s="3"/>
      <c r="B24" s="72"/>
      <c r="C24" s="85" t="s">
        <v>39</v>
      </c>
      <c r="D24" s="85"/>
      <c r="E24" s="85"/>
      <c r="F24" s="85"/>
      <c r="G24" s="85"/>
      <c r="H24" s="85"/>
      <c r="I24" s="85"/>
      <c r="J24" s="85"/>
      <c r="K24" s="44" t="s">
        <v>77</v>
      </c>
      <c r="L24" s="47">
        <v>2</v>
      </c>
      <c r="M24" s="46">
        <v>8</v>
      </c>
      <c r="N24" s="45">
        <v>4</v>
      </c>
      <c r="O24" s="45">
        <v>4</v>
      </c>
      <c r="P24" s="46">
        <v>4</v>
      </c>
      <c r="Q24" s="45">
        <v>1</v>
      </c>
      <c r="R24" s="45">
        <v>4</v>
      </c>
      <c r="S24" s="45">
        <v>8</v>
      </c>
      <c r="T24" s="47">
        <f t="shared" si="0"/>
        <v>39</v>
      </c>
      <c r="U24" s="47">
        <f t="shared" si="1"/>
        <v>-39</v>
      </c>
      <c r="V24" s="72"/>
    </row>
    <row r="25" spans="1:22" ht="15" customHeight="1" x14ac:dyDescent="0.25">
      <c r="A25" s="3"/>
      <c r="B25" s="72"/>
      <c r="C25" s="85" t="s">
        <v>40</v>
      </c>
      <c r="D25" s="85"/>
      <c r="E25" s="85"/>
      <c r="F25" s="85"/>
      <c r="G25" s="85"/>
      <c r="H25" s="85"/>
      <c r="I25" s="85"/>
      <c r="J25" s="85"/>
      <c r="K25" s="44" t="s">
        <v>77</v>
      </c>
      <c r="L25" s="47">
        <v>2</v>
      </c>
      <c r="M25" s="46">
        <v>8</v>
      </c>
      <c r="N25" s="45">
        <v>4</v>
      </c>
      <c r="O25" s="45">
        <v>4</v>
      </c>
      <c r="P25" s="46">
        <v>4</v>
      </c>
      <c r="Q25" s="45">
        <v>1</v>
      </c>
      <c r="R25" s="45">
        <v>4</v>
      </c>
      <c r="S25" s="45">
        <v>8</v>
      </c>
      <c r="T25" s="47">
        <f t="shared" si="0"/>
        <v>39</v>
      </c>
      <c r="U25" s="47">
        <f t="shared" si="1"/>
        <v>-39</v>
      </c>
      <c r="V25" s="72"/>
    </row>
    <row r="26" spans="1:22" ht="15" customHeight="1" x14ac:dyDescent="0.25">
      <c r="A26" s="3"/>
      <c r="B26" s="72"/>
      <c r="C26" s="85" t="s">
        <v>41</v>
      </c>
      <c r="D26" s="85"/>
      <c r="E26" s="85"/>
      <c r="F26" s="85"/>
      <c r="G26" s="85"/>
      <c r="H26" s="85"/>
      <c r="I26" s="85"/>
      <c r="J26" s="85"/>
      <c r="K26" s="44" t="s">
        <v>77</v>
      </c>
      <c r="L26" s="47">
        <v>2</v>
      </c>
      <c r="M26" s="46">
        <v>8</v>
      </c>
      <c r="N26" s="45">
        <v>4</v>
      </c>
      <c r="O26" s="45">
        <v>4</v>
      </c>
      <c r="P26" s="46">
        <v>4</v>
      </c>
      <c r="Q26" s="45">
        <v>1</v>
      </c>
      <c r="R26" s="45">
        <v>4</v>
      </c>
      <c r="S26" s="45">
        <v>1</v>
      </c>
      <c r="T26" s="47">
        <f t="shared" si="0"/>
        <v>32</v>
      </c>
      <c r="U26" s="47">
        <f t="shared" si="1"/>
        <v>-32</v>
      </c>
      <c r="V26" s="72"/>
    </row>
    <row r="27" spans="1:22" ht="15" customHeight="1" x14ac:dyDescent="0.25">
      <c r="A27" s="3"/>
      <c r="B27" s="72"/>
      <c r="C27" s="81" t="s">
        <v>60</v>
      </c>
      <c r="D27" s="81"/>
      <c r="E27" s="81"/>
      <c r="F27" s="81"/>
      <c r="G27" s="81"/>
      <c r="H27" s="81"/>
      <c r="I27" s="81"/>
      <c r="J27" s="81"/>
      <c r="K27" s="44" t="s">
        <v>77</v>
      </c>
      <c r="L27" s="47">
        <v>2</v>
      </c>
      <c r="M27" s="45">
        <v>2</v>
      </c>
      <c r="N27" s="45">
        <v>3</v>
      </c>
      <c r="O27" s="45">
        <v>4</v>
      </c>
      <c r="P27" s="46">
        <v>4</v>
      </c>
      <c r="Q27" s="45">
        <v>1</v>
      </c>
      <c r="R27" s="45">
        <v>4</v>
      </c>
      <c r="S27" s="45">
        <v>8</v>
      </c>
      <c r="T27" s="47">
        <f t="shared" si="0"/>
        <v>32</v>
      </c>
      <c r="U27" s="47">
        <f t="shared" si="1"/>
        <v>-32</v>
      </c>
      <c r="V27" s="72"/>
    </row>
    <row r="28" spans="1:22" ht="15" customHeight="1" x14ac:dyDescent="0.25">
      <c r="A28" s="3"/>
      <c r="B28" s="72" t="s">
        <v>46</v>
      </c>
      <c r="C28" s="85" t="s">
        <v>43</v>
      </c>
      <c r="D28" s="85"/>
      <c r="E28" s="85"/>
      <c r="F28" s="85"/>
      <c r="G28" s="85"/>
      <c r="H28" s="85"/>
      <c r="I28" s="85"/>
      <c r="J28" s="85"/>
      <c r="K28" s="44" t="s">
        <v>77</v>
      </c>
      <c r="L28" s="47">
        <v>1</v>
      </c>
      <c r="M28" s="45">
        <v>3</v>
      </c>
      <c r="N28" s="45">
        <v>1</v>
      </c>
      <c r="O28" s="45">
        <v>4</v>
      </c>
      <c r="P28" s="46">
        <v>4</v>
      </c>
      <c r="Q28" s="45">
        <v>1</v>
      </c>
      <c r="R28" s="45">
        <v>4</v>
      </c>
      <c r="S28" s="45">
        <v>1</v>
      </c>
      <c r="T28" s="47">
        <f t="shared" si="0"/>
        <v>21</v>
      </c>
      <c r="U28" s="47">
        <f t="shared" si="1"/>
        <v>-21</v>
      </c>
      <c r="V28" s="72">
        <f>U28+U29+U30</f>
        <v>-89</v>
      </c>
    </row>
    <row r="29" spans="1:22" ht="15" customHeight="1" x14ac:dyDescent="0.25">
      <c r="A29" s="3"/>
      <c r="B29" s="72"/>
      <c r="C29" s="85" t="s">
        <v>44</v>
      </c>
      <c r="D29" s="85"/>
      <c r="E29" s="85"/>
      <c r="F29" s="85"/>
      <c r="G29" s="85"/>
      <c r="H29" s="85"/>
      <c r="I29" s="85"/>
      <c r="J29" s="85"/>
      <c r="K29" s="44" t="s">
        <v>77</v>
      </c>
      <c r="L29" s="47">
        <v>4</v>
      </c>
      <c r="M29" s="45">
        <v>2</v>
      </c>
      <c r="N29" s="45">
        <v>3</v>
      </c>
      <c r="O29" s="45">
        <v>4</v>
      </c>
      <c r="P29" s="46">
        <v>4</v>
      </c>
      <c r="Q29" s="45">
        <v>1</v>
      </c>
      <c r="R29" s="45">
        <v>8</v>
      </c>
      <c r="S29" s="45">
        <v>1</v>
      </c>
      <c r="T29" s="47">
        <f t="shared" si="0"/>
        <v>35</v>
      </c>
      <c r="U29" s="47">
        <f t="shared" si="1"/>
        <v>-35</v>
      </c>
      <c r="V29" s="72"/>
    </row>
    <row r="30" spans="1:22" ht="16.5" customHeight="1" x14ac:dyDescent="0.25">
      <c r="A30" s="3"/>
      <c r="B30" s="72"/>
      <c r="C30" s="85" t="s">
        <v>45</v>
      </c>
      <c r="D30" s="85"/>
      <c r="E30" s="85"/>
      <c r="F30" s="85"/>
      <c r="G30" s="85"/>
      <c r="H30" s="85"/>
      <c r="I30" s="85"/>
      <c r="J30" s="85"/>
      <c r="K30" s="44" t="s">
        <v>77</v>
      </c>
      <c r="L30" s="47">
        <v>2</v>
      </c>
      <c r="M30" s="46">
        <v>4</v>
      </c>
      <c r="N30" s="45">
        <v>1</v>
      </c>
      <c r="O30" s="45">
        <v>4</v>
      </c>
      <c r="P30" s="45"/>
      <c r="Q30" s="45">
        <v>4</v>
      </c>
      <c r="R30" s="45">
        <v>8</v>
      </c>
      <c r="S30" s="45">
        <v>6</v>
      </c>
      <c r="T30" s="47">
        <f t="shared" si="0"/>
        <v>33</v>
      </c>
      <c r="U30" s="47">
        <f t="shared" si="1"/>
        <v>-33</v>
      </c>
      <c r="V30" s="72"/>
    </row>
    <row r="31" spans="1:22" ht="15" customHeight="1" x14ac:dyDescent="0.25">
      <c r="A31" s="3"/>
      <c r="B31" s="72" t="s">
        <v>49</v>
      </c>
      <c r="C31" s="85" t="s">
        <v>47</v>
      </c>
      <c r="D31" s="85"/>
      <c r="E31" s="85"/>
      <c r="F31" s="85"/>
      <c r="G31" s="85"/>
      <c r="H31" s="85"/>
      <c r="I31" s="85"/>
      <c r="J31" s="85"/>
      <c r="K31" s="44" t="s">
        <v>78</v>
      </c>
      <c r="L31" s="47">
        <v>4</v>
      </c>
      <c r="M31" s="46">
        <v>4</v>
      </c>
      <c r="N31" s="45"/>
      <c r="O31" s="45">
        <v>4</v>
      </c>
      <c r="P31" s="45"/>
      <c r="Q31" s="45">
        <v>4</v>
      </c>
      <c r="R31" s="45">
        <v>8</v>
      </c>
      <c r="S31" s="45">
        <v>1</v>
      </c>
      <c r="T31" s="47">
        <f t="shared" si="0"/>
        <v>33</v>
      </c>
      <c r="U31" s="47">
        <f>T31*1</f>
        <v>33</v>
      </c>
      <c r="V31" s="72">
        <f>U31+U32+U33</f>
        <v>42</v>
      </c>
    </row>
    <row r="32" spans="1:22" ht="15" customHeight="1" x14ac:dyDescent="0.25">
      <c r="A32" s="3"/>
      <c r="B32" s="72"/>
      <c r="C32" s="85" t="s">
        <v>48</v>
      </c>
      <c r="D32" s="85"/>
      <c r="E32" s="85"/>
      <c r="F32" s="85"/>
      <c r="G32" s="85"/>
      <c r="H32" s="85"/>
      <c r="I32" s="85"/>
      <c r="J32" s="85"/>
      <c r="K32" s="44" t="s">
        <v>77</v>
      </c>
      <c r="L32" s="47">
        <v>2</v>
      </c>
      <c r="M32" s="46">
        <v>4</v>
      </c>
      <c r="N32" s="45"/>
      <c r="O32" s="45">
        <v>4</v>
      </c>
      <c r="P32" s="45"/>
      <c r="Q32" s="45">
        <v>1</v>
      </c>
      <c r="R32" s="45">
        <v>8</v>
      </c>
      <c r="S32" s="45"/>
      <c r="T32" s="47">
        <f t="shared" si="0"/>
        <v>23</v>
      </c>
      <c r="U32" s="47">
        <f>T32*-1</f>
        <v>-23</v>
      </c>
      <c r="V32" s="72"/>
    </row>
    <row r="33" spans="1:22" ht="15" customHeight="1" x14ac:dyDescent="0.25">
      <c r="A33" s="3"/>
      <c r="B33" s="72"/>
      <c r="C33" s="85" t="s">
        <v>54</v>
      </c>
      <c r="D33" s="85"/>
      <c r="E33" s="85"/>
      <c r="F33" s="85"/>
      <c r="G33" s="85"/>
      <c r="H33" s="85"/>
      <c r="I33" s="85"/>
      <c r="J33" s="85"/>
      <c r="K33" s="44" t="s">
        <v>78</v>
      </c>
      <c r="L33" s="47">
        <v>4</v>
      </c>
      <c r="M33" s="46">
        <v>4</v>
      </c>
      <c r="N33" s="45"/>
      <c r="O33" s="45">
        <v>4</v>
      </c>
      <c r="P33" s="45"/>
      <c r="Q33" s="45">
        <v>4</v>
      </c>
      <c r="R33" s="45">
        <v>8</v>
      </c>
      <c r="S33" s="45"/>
      <c r="T33" s="47">
        <f t="shared" si="0"/>
        <v>32</v>
      </c>
      <c r="U33" s="47">
        <f>T33*1</f>
        <v>32</v>
      </c>
      <c r="V33" s="72"/>
    </row>
    <row r="34" spans="1:22" ht="15" customHeight="1" x14ac:dyDescent="0.25">
      <c r="A34" s="3"/>
      <c r="B34" s="72" t="s">
        <v>57</v>
      </c>
      <c r="C34" s="81" t="s">
        <v>58</v>
      </c>
      <c r="D34" s="81"/>
      <c r="E34" s="81"/>
      <c r="F34" s="81"/>
      <c r="G34" s="81"/>
      <c r="H34" s="81"/>
      <c r="I34" s="81"/>
      <c r="J34" s="81"/>
      <c r="K34" s="44" t="s">
        <v>77</v>
      </c>
      <c r="L34" s="47">
        <v>4</v>
      </c>
      <c r="M34" s="46">
        <v>4</v>
      </c>
      <c r="N34" s="45">
        <v>1</v>
      </c>
      <c r="O34" s="45">
        <v>4</v>
      </c>
      <c r="P34" s="46">
        <v>4</v>
      </c>
      <c r="Q34" s="45">
        <v>4</v>
      </c>
      <c r="R34" s="45">
        <v>8</v>
      </c>
      <c r="S34" s="45">
        <v>1</v>
      </c>
      <c r="T34" s="47">
        <f t="shared" si="0"/>
        <v>38</v>
      </c>
      <c r="U34" s="47">
        <f>T34*-1</f>
        <v>-38</v>
      </c>
      <c r="V34" s="72">
        <f>U34+U35+U36</f>
        <v>-125</v>
      </c>
    </row>
    <row r="35" spans="1:22" ht="15" customHeight="1" x14ac:dyDescent="0.25">
      <c r="A35" s="3"/>
      <c r="B35" s="72"/>
      <c r="C35" s="81" t="s">
        <v>59</v>
      </c>
      <c r="D35" s="81"/>
      <c r="E35" s="81"/>
      <c r="F35" s="81"/>
      <c r="G35" s="81"/>
      <c r="H35" s="81"/>
      <c r="I35" s="81"/>
      <c r="J35" s="81"/>
      <c r="K35" s="44" t="s">
        <v>77</v>
      </c>
      <c r="L35" s="47">
        <v>1</v>
      </c>
      <c r="M35" s="47">
        <v>8</v>
      </c>
      <c r="N35" s="45">
        <v>1</v>
      </c>
      <c r="O35" s="45">
        <v>4</v>
      </c>
      <c r="P35" s="46">
        <v>4</v>
      </c>
      <c r="Q35" s="45">
        <v>4</v>
      </c>
      <c r="R35" s="45">
        <v>8</v>
      </c>
      <c r="S35" s="45">
        <v>1</v>
      </c>
      <c r="T35" s="47">
        <f t="shared" si="0"/>
        <v>33</v>
      </c>
      <c r="U35" s="47">
        <f t="shared" ref="U35:U36" si="2">T35*-1</f>
        <v>-33</v>
      </c>
      <c r="V35" s="72"/>
    </row>
    <row r="36" spans="1:22" ht="15.75" x14ac:dyDescent="0.25">
      <c r="A36" s="3"/>
      <c r="B36" s="72"/>
      <c r="C36" s="71" t="s">
        <v>127</v>
      </c>
      <c r="D36" s="71"/>
      <c r="E36" s="71"/>
      <c r="F36" s="71"/>
      <c r="G36" s="71"/>
      <c r="H36" s="71"/>
      <c r="I36" s="71"/>
      <c r="J36" s="71"/>
      <c r="K36" s="44" t="s">
        <v>77</v>
      </c>
      <c r="L36" s="47">
        <v>8</v>
      </c>
      <c r="M36" s="47">
        <v>8</v>
      </c>
      <c r="N36" s="45">
        <v>1</v>
      </c>
      <c r="O36" s="45">
        <v>4</v>
      </c>
      <c r="P36" s="46">
        <v>4</v>
      </c>
      <c r="Q36" s="45">
        <v>4</v>
      </c>
      <c r="R36" s="45">
        <v>8</v>
      </c>
      <c r="S36" s="45">
        <v>1</v>
      </c>
      <c r="T36" s="47">
        <f t="shared" si="0"/>
        <v>54</v>
      </c>
      <c r="U36" s="47">
        <f t="shared" si="2"/>
        <v>-54</v>
      </c>
      <c r="V36" s="72"/>
    </row>
    <row r="37" spans="1:22" ht="15.75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</row>
    <row r="38" spans="1:22" ht="15.75" x14ac:dyDescent="0.25">
      <c r="A38" s="3"/>
      <c r="B38" s="98" t="s">
        <v>95</v>
      </c>
      <c r="C38" s="98"/>
      <c r="D38" s="98"/>
      <c r="E38" s="98"/>
      <c r="F38" s="98"/>
      <c r="G38" s="98"/>
      <c r="H38" s="98"/>
      <c r="I38" s="98"/>
      <c r="J38" s="98"/>
      <c r="K38" s="9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</row>
    <row r="39" spans="1:22" ht="15.75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</row>
  </sheetData>
  <mergeCells count="50">
    <mergeCell ref="C26:J26"/>
    <mergeCell ref="C27:J27"/>
    <mergeCell ref="C8:J8"/>
    <mergeCell ref="C15:J15"/>
    <mergeCell ref="C16:J16"/>
    <mergeCell ref="C17:J17"/>
    <mergeCell ref="C18:J18"/>
    <mergeCell ref="C11:J11"/>
    <mergeCell ref="C12:J12"/>
    <mergeCell ref="B19:B20"/>
    <mergeCell ref="C19:J19"/>
    <mergeCell ref="C20:J20"/>
    <mergeCell ref="C5:U5"/>
    <mergeCell ref="C10:J10"/>
    <mergeCell ref="C9:J9"/>
    <mergeCell ref="B9:B11"/>
    <mergeCell ref="B12:B14"/>
    <mergeCell ref="B15:B18"/>
    <mergeCell ref="B38:K38"/>
    <mergeCell ref="C34:J34"/>
    <mergeCell ref="C35:J35"/>
    <mergeCell ref="C22:J22"/>
    <mergeCell ref="B23:B27"/>
    <mergeCell ref="C23:J23"/>
    <mergeCell ref="C24:J24"/>
    <mergeCell ref="C25:J25"/>
    <mergeCell ref="B34:B36"/>
    <mergeCell ref="B31:B33"/>
    <mergeCell ref="C31:J31"/>
    <mergeCell ref="C32:J32"/>
    <mergeCell ref="C33:J33"/>
    <mergeCell ref="B21:B22"/>
    <mergeCell ref="C36:J36"/>
    <mergeCell ref="B28:B30"/>
    <mergeCell ref="V23:V27"/>
    <mergeCell ref="V28:V30"/>
    <mergeCell ref="V31:V33"/>
    <mergeCell ref="V34:V36"/>
    <mergeCell ref="B7:V7"/>
    <mergeCell ref="V9:V11"/>
    <mergeCell ref="V12:V14"/>
    <mergeCell ref="V15:V18"/>
    <mergeCell ref="V19:V20"/>
    <mergeCell ref="V21:V22"/>
    <mergeCell ref="C14:J14"/>
    <mergeCell ref="C13:J13"/>
    <mergeCell ref="C21:J21"/>
    <mergeCell ref="C28:J28"/>
    <mergeCell ref="C29:J29"/>
    <mergeCell ref="C30:J30"/>
  </mergeCells>
  <pageMargins left="0.7" right="0.7" top="0.75" bottom="0.75" header="0.3" footer="0.3"/>
  <pageSetup orientation="portrait" horizontalDpi="4294967293" verticalDpi="4294967293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4:X36"/>
  <sheetViews>
    <sheetView topLeftCell="A6" zoomScale="80" zoomScaleNormal="80" workbookViewId="0">
      <selection activeCell="C23" sqref="C23:L23"/>
    </sheetView>
  </sheetViews>
  <sheetFormatPr baseColWidth="10" defaultRowHeight="15" x14ac:dyDescent="0.25"/>
  <cols>
    <col min="2" max="2" width="15.7109375" customWidth="1"/>
    <col min="6" max="6" width="4.140625" customWidth="1"/>
    <col min="8" max="8" width="3.85546875" customWidth="1"/>
    <col min="9" max="9" width="3.7109375" customWidth="1"/>
    <col min="10" max="10" width="3.85546875" customWidth="1"/>
    <col min="11" max="11" width="2.140625" customWidth="1"/>
    <col min="12" max="12" width="2.42578125" customWidth="1"/>
    <col min="13" max="13" width="5.7109375" customWidth="1"/>
    <col min="14" max="14" width="5.5703125" customWidth="1"/>
    <col min="15" max="15" width="6.42578125" customWidth="1"/>
    <col min="16" max="16" width="7.85546875" customWidth="1"/>
    <col min="17" max="17" width="6.5703125" customWidth="1"/>
    <col min="18" max="18" width="5.5703125" customWidth="1"/>
    <col min="19" max="19" width="6" customWidth="1"/>
    <col min="20" max="20" width="5.7109375" customWidth="1"/>
    <col min="21" max="21" width="6.7109375" customWidth="1"/>
    <col min="22" max="22" width="5.5703125" customWidth="1"/>
    <col min="23" max="23" width="7" customWidth="1"/>
    <col min="24" max="24" width="31.7109375" customWidth="1"/>
  </cols>
  <sheetData>
    <row r="4" spans="1:24" ht="15" customHeight="1" x14ac:dyDescent="0.25"/>
    <row r="5" spans="1:24" ht="15" customHeight="1" x14ac:dyDescent="0.25">
      <c r="A5" s="124" t="s">
        <v>75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</row>
    <row r="6" spans="1:24" ht="15" customHeight="1" x14ac:dyDescent="0.25">
      <c r="A6" s="2"/>
      <c r="B6" s="58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</row>
    <row r="7" spans="1:24" ht="15" customHeight="1" x14ac:dyDescent="0.25">
      <c r="B7" s="125" t="s">
        <v>160</v>
      </c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</row>
    <row r="8" spans="1:24" ht="15.75" x14ac:dyDescent="0.25">
      <c r="B8" s="21" t="s">
        <v>142</v>
      </c>
      <c r="C8" s="114" t="s">
        <v>143</v>
      </c>
      <c r="D8" s="114"/>
      <c r="E8" s="114"/>
      <c r="F8" s="114"/>
      <c r="G8" s="114"/>
      <c r="H8" s="114"/>
      <c r="I8" s="114"/>
      <c r="J8" s="114"/>
      <c r="K8" s="114"/>
      <c r="L8" s="114"/>
      <c r="M8" s="42" t="s">
        <v>63</v>
      </c>
      <c r="N8" s="42" t="s">
        <v>64</v>
      </c>
      <c r="O8" s="42" t="s">
        <v>65</v>
      </c>
      <c r="P8" s="42" t="s">
        <v>66</v>
      </c>
      <c r="Q8" s="42" t="s">
        <v>67</v>
      </c>
      <c r="R8" s="42" t="s">
        <v>68</v>
      </c>
      <c r="S8" s="42" t="s">
        <v>69</v>
      </c>
      <c r="T8" s="42" t="s">
        <v>70</v>
      </c>
      <c r="U8" s="42" t="s">
        <v>71</v>
      </c>
      <c r="V8" s="42" t="s">
        <v>72</v>
      </c>
      <c r="W8" s="42" t="s">
        <v>73</v>
      </c>
      <c r="X8" s="43" t="s">
        <v>182</v>
      </c>
    </row>
    <row r="9" spans="1:24" ht="15" customHeight="1" x14ac:dyDescent="0.25">
      <c r="B9" s="72" t="s">
        <v>22</v>
      </c>
      <c r="C9" s="81" t="s">
        <v>144</v>
      </c>
      <c r="D9" s="81"/>
      <c r="E9" s="81"/>
      <c r="F9" s="81"/>
      <c r="G9" s="81"/>
      <c r="H9" s="81"/>
      <c r="I9" s="81"/>
      <c r="J9" s="81"/>
      <c r="K9" s="81"/>
      <c r="L9" s="81"/>
      <c r="M9" s="47" t="s">
        <v>77</v>
      </c>
      <c r="N9" s="45">
        <v>2</v>
      </c>
      <c r="O9" s="45">
        <v>4</v>
      </c>
      <c r="P9" s="47">
        <v>4</v>
      </c>
      <c r="Q9" s="46">
        <v>4</v>
      </c>
      <c r="R9" s="47">
        <v>4</v>
      </c>
      <c r="S9" s="47">
        <v>4</v>
      </c>
      <c r="T9" s="45">
        <v>1</v>
      </c>
      <c r="U9" s="47">
        <v>8</v>
      </c>
      <c r="V9" s="47">
        <f>(3*N9+O9+P9+Q9+R9+S9+T9+U9)</f>
        <v>35</v>
      </c>
      <c r="W9" s="47">
        <f>-1*V9</f>
        <v>-35</v>
      </c>
      <c r="X9" s="72">
        <f>W9+W10+W11</f>
        <v>-146</v>
      </c>
    </row>
    <row r="10" spans="1:24" ht="15" customHeight="1" x14ac:dyDescent="0.25">
      <c r="B10" s="72"/>
      <c r="C10" s="81" t="s">
        <v>133</v>
      </c>
      <c r="D10" s="81"/>
      <c r="E10" s="81"/>
      <c r="F10" s="81"/>
      <c r="G10" s="81"/>
      <c r="H10" s="81"/>
      <c r="I10" s="81"/>
      <c r="J10" s="81"/>
      <c r="K10" s="81"/>
      <c r="L10" s="81"/>
      <c r="M10" s="47" t="s">
        <v>77</v>
      </c>
      <c r="N10" s="47">
        <v>8</v>
      </c>
      <c r="O10" s="45">
        <v>4</v>
      </c>
      <c r="P10" s="47">
        <v>4</v>
      </c>
      <c r="Q10" s="46">
        <v>4</v>
      </c>
      <c r="R10" s="47">
        <v>4</v>
      </c>
      <c r="S10" s="47">
        <v>4</v>
      </c>
      <c r="T10" s="45">
        <v>8</v>
      </c>
      <c r="U10" s="47">
        <v>8</v>
      </c>
      <c r="V10" s="47">
        <f t="shared" ref="V10:V36" si="0">(3*N10+O10+P10+Q10+R10+S10+T10+U10)</f>
        <v>60</v>
      </c>
      <c r="W10" s="47">
        <f t="shared" ref="W10:W36" si="1">-1*V10</f>
        <v>-60</v>
      </c>
      <c r="X10" s="72"/>
    </row>
    <row r="11" spans="1:24" ht="15.75" x14ac:dyDescent="0.25">
      <c r="B11" s="72"/>
      <c r="C11" s="85" t="s">
        <v>16</v>
      </c>
      <c r="D11" s="85"/>
      <c r="E11" s="85"/>
      <c r="F11" s="85"/>
      <c r="G11" s="85"/>
      <c r="H11" s="85"/>
      <c r="I11" s="85"/>
      <c r="J11" s="85"/>
      <c r="K11" s="85"/>
      <c r="L11" s="85"/>
      <c r="M11" s="47" t="s">
        <v>77</v>
      </c>
      <c r="N11" s="47">
        <v>8</v>
      </c>
      <c r="O11" s="46">
        <v>8</v>
      </c>
      <c r="P11" s="47">
        <v>1</v>
      </c>
      <c r="Q11" s="46">
        <v>4</v>
      </c>
      <c r="R11" s="47">
        <v>1</v>
      </c>
      <c r="S11" s="47">
        <v>4</v>
      </c>
      <c r="T11" s="45">
        <v>8</v>
      </c>
      <c r="U11" s="47">
        <v>1</v>
      </c>
      <c r="V11" s="47">
        <f t="shared" si="0"/>
        <v>51</v>
      </c>
      <c r="W11" s="47">
        <f t="shared" si="1"/>
        <v>-51</v>
      </c>
      <c r="X11" s="72"/>
    </row>
    <row r="12" spans="1:24" ht="15.75" x14ac:dyDescent="0.25">
      <c r="B12" s="72" t="s">
        <v>24</v>
      </c>
      <c r="C12" s="81" t="s">
        <v>56</v>
      </c>
      <c r="D12" s="81"/>
      <c r="E12" s="81"/>
      <c r="F12" s="81"/>
      <c r="G12" s="81"/>
      <c r="H12" s="81"/>
      <c r="I12" s="81"/>
      <c r="J12" s="81"/>
      <c r="K12" s="81"/>
      <c r="L12" s="81"/>
      <c r="M12" s="47" t="s">
        <v>77</v>
      </c>
      <c r="N12" s="47">
        <v>8</v>
      </c>
      <c r="O12" s="45">
        <v>3</v>
      </c>
      <c r="P12" s="47">
        <v>4</v>
      </c>
      <c r="Q12" s="46">
        <v>4</v>
      </c>
      <c r="R12" s="47">
        <v>4</v>
      </c>
      <c r="S12" s="47">
        <v>4</v>
      </c>
      <c r="T12" s="45">
        <v>1</v>
      </c>
      <c r="U12" s="47">
        <v>8</v>
      </c>
      <c r="V12" s="47">
        <f t="shared" si="0"/>
        <v>52</v>
      </c>
      <c r="W12" s="47">
        <f t="shared" si="1"/>
        <v>-52</v>
      </c>
      <c r="X12" s="72">
        <f>W12+W13+W14</f>
        <v>-128</v>
      </c>
    </row>
    <row r="13" spans="1:24" ht="15" customHeight="1" x14ac:dyDescent="0.25">
      <c r="B13" s="72"/>
      <c r="C13" s="126" t="s">
        <v>145</v>
      </c>
      <c r="D13" s="126"/>
      <c r="E13" s="126"/>
      <c r="F13" s="126"/>
      <c r="G13" s="126"/>
      <c r="H13" s="126"/>
      <c r="I13" s="126"/>
      <c r="J13" s="126"/>
      <c r="K13" s="126"/>
      <c r="L13" s="126"/>
      <c r="M13" s="47" t="s">
        <v>77</v>
      </c>
      <c r="N13" s="47">
        <v>2</v>
      </c>
      <c r="O13" s="45">
        <v>2</v>
      </c>
      <c r="P13" s="47">
        <v>4</v>
      </c>
      <c r="Q13" s="46">
        <v>4</v>
      </c>
      <c r="R13" s="47">
        <v>4</v>
      </c>
      <c r="S13" s="47">
        <v>4</v>
      </c>
      <c r="T13" s="45">
        <v>1</v>
      </c>
      <c r="U13" s="47">
        <v>8</v>
      </c>
      <c r="V13" s="47">
        <f t="shared" si="0"/>
        <v>33</v>
      </c>
      <c r="W13" s="47">
        <f t="shared" si="1"/>
        <v>-33</v>
      </c>
      <c r="X13" s="72"/>
    </row>
    <row r="14" spans="1:24" ht="15" customHeight="1" x14ac:dyDescent="0.25">
      <c r="B14" s="72"/>
      <c r="C14" s="123" t="s">
        <v>23</v>
      </c>
      <c r="D14" s="123"/>
      <c r="E14" s="123"/>
      <c r="F14" s="123"/>
      <c r="G14" s="123"/>
      <c r="H14" s="123"/>
      <c r="I14" s="123"/>
      <c r="J14" s="123"/>
      <c r="K14" s="123"/>
      <c r="L14" s="123"/>
      <c r="M14" s="47" t="s">
        <v>77</v>
      </c>
      <c r="N14" s="47">
        <v>4</v>
      </c>
      <c r="O14" s="45">
        <v>3</v>
      </c>
      <c r="P14" s="47">
        <v>4</v>
      </c>
      <c r="Q14" s="46">
        <v>4</v>
      </c>
      <c r="R14" s="47">
        <v>4</v>
      </c>
      <c r="S14" s="47">
        <v>4</v>
      </c>
      <c r="T14" s="45">
        <v>4</v>
      </c>
      <c r="U14" s="47">
        <v>8</v>
      </c>
      <c r="V14" s="47">
        <f t="shared" si="0"/>
        <v>43</v>
      </c>
      <c r="W14" s="47">
        <f t="shared" si="1"/>
        <v>-43</v>
      </c>
      <c r="X14" s="72"/>
    </row>
    <row r="15" spans="1:24" ht="15" customHeight="1" x14ac:dyDescent="0.25">
      <c r="B15" s="72" t="s">
        <v>35</v>
      </c>
      <c r="C15" s="81" t="s">
        <v>27</v>
      </c>
      <c r="D15" s="81"/>
      <c r="E15" s="81"/>
      <c r="F15" s="81"/>
      <c r="G15" s="81"/>
      <c r="H15" s="81"/>
      <c r="I15" s="81"/>
      <c r="J15" s="81"/>
      <c r="K15" s="81"/>
      <c r="L15" s="81"/>
      <c r="M15" s="47" t="s">
        <v>77</v>
      </c>
      <c r="N15" s="47">
        <v>2</v>
      </c>
      <c r="O15" s="45">
        <v>8</v>
      </c>
      <c r="P15" s="47">
        <v>4</v>
      </c>
      <c r="Q15" s="46">
        <v>4</v>
      </c>
      <c r="R15" s="47">
        <v>1</v>
      </c>
      <c r="S15" s="47">
        <v>4</v>
      </c>
      <c r="T15" s="45">
        <v>8</v>
      </c>
      <c r="U15" s="47">
        <v>1</v>
      </c>
      <c r="V15" s="47">
        <f t="shared" si="0"/>
        <v>36</v>
      </c>
      <c r="W15" s="47">
        <f t="shared" si="1"/>
        <v>-36</v>
      </c>
      <c r="X15" s="72">
        <f>W15+W16+W17+W18</f>
        <v>-134</v>
      </c>
    </row>
    <row r="16" spans="1:24" ht="15" customHeight="1" x14ac:dyDescent="0.25">
      <c r="B16" s="72"/>
      <c r="C16" s="81" t="s">
        <v>34</v>
      </c>
      <c r="D16" s="81"/>
      <c r="E16" s="81"/>
      <c r="F16" s="81"/>
      <c r="G16" s="81"/>
      <c r="H16" s="81"/>
      <c r="I16" s="81"/>
      <c r="J16" s="81"/>
      <c r="K16" s="81"/>
      <c r="L16" s="81"/>
      <c r="M16" s="47" t="s">
        <v>77</v>
      </c>
      <c r="N16" s="47">
        <v>2</v>
      </c>
      <c r="O16" s="45">
        <v>8</v>
      </c>
      <c r="P16" s="47">
        <v>3</v>
      </c>
      <c r="Q16" s="46">
        <v>4</v>
      </c>
      <c r="R16" s="47">
        <v>4</v>
      </c>
      <c r="S16" s="47">
        <v>4</v>
      </c>
      <c r="T16" s="45">
        <v>1</v>
      </c>
      <c r="U16" s="47">
        <v>6</v>
      </c>
      <c r="V16" s="47">
        <f t="shared" si="0"/>
        <v>36</v>
      </c>
      <c r="W16" s="47">
        <f t="shared" si="1"/>
        <v>-36</v>
      </c>
      <c r="X16" s="72"/>
    </row>
    <row r="17" spans="2:24" ht="15" customHeight="1" x14ac:dyDescent="0.25">
      <c r="B17" s="72"/>
      <c r="C17" s="81" t="s">
        <v>33</v>
      </c>
      <c r="D17" s="81"/>
      <c r="E17" s="81"/>
      <c r="F17" s="81"/>
      <c r="G17" s="81"/>
      <c r="H17" s="81"/>
      <c r="I17" s="81"/>
      <c r="J17" s="81"/>
      <c r="K17" s="81"/>
      <c r="L17" s="81"/>
      <c r="M17" s="65" t="s">
        <v>77</v>
      </c>
      <c r="N17" s="47">
        <v>2</v>
      </c>
      <c r="O17" s="45">
        <v>8</v>
      </c>
      <c r="P17" s="47">
        <v>4</v>
      </c>
      <c r="Q17" s="46">
        <v>2</v>
      </c>
      <c r="R17" s="47">
        <v>1</v>
      </c>
      <c r="S17" s="47">
        <v>4</v>
      </c>
      <c r="T17" s="45">
        <v>1</v>
      </c>
      <c r="U17" s="47">
        <v>6</v>
      </c>
      <c r="V17" s="47">
        <f t="shared" si="0"/>
        <v>32</v>
      </c>
      <c r="W17" s="47">
        <f t="shared" si="1"/>
        <v>-32</v>
      </c>
      <c r="X17" s="72"/>
    </row>
    <row r="18" spans="2:24" ht="15" customHeight="1" x14ac:dyDescent="0.25">
      <c r="B18" s="72"/>
      <c r="C18" s="85" t="s">
        <v>28</v>
      </c>
      <c r="D18" s="85"/>
      <c r="E18" s="85"/>
      <c r="F18" s="85"/>
      <c r="G18" s="85"/>
      <c r="H18" s="85"/>
      <c r="I18" s="85"/>
      <c r="J18" s="85"/>
      <c r="K18" s="85"/>
      <c r="L18" s="85"/>
      <c r="M18" s="47" t="s">
        <v>77</v>
      </c>
      <c r="N18" s="47">
        <v>2</v>
      </c>
      <c r="O18" s="45">
        <v>1</v>
      </c>
      <c r="P18" s="47">
        <v>4</v>
      </c>
      <c r="Q18" s="46">
        <v>2</v>
      </c>
      <c r="R18" s="47">
        <v>4</v>
      </c>
      <c r="S18" s="47">
        <v>1</v>
      </c>
      <c r="T18" s="45">
        <v>4</v>
      </c>
      <c r="U18" s="47">
        <v>8</v>
      </c>
      <c r="V18" s="47">
        <f t="shared" si="0"/>
        <v>30</v>
      </c>
      <c r="W18" s="47">
        <f t="shared" si="1"/>
        <v>-30</v>
      </c>
      <c r="X18" s="72"/>
    </row>
    <row r="19" spans="2:24" ht="15" customHeight="1" x14ac:dyDescent="0.25">
      <c r="B19" s="72" t="s">
        <v>36</v>
      </c>
      <c r="C19" s="123" t="s">
        <v>29</v>
      </c>
      <c r="D19" s="123"/>
      <c r="E19" s="123"/>
      <c r="F19" s="123"/>
      <c r="G19" s="123"/>
      <c r="H19" s="123"/>
      <c r="I19" s="123"/>
      <c r="J19" s="123"/>
      <c r="K19" s="123"/>
      <c r="L19" s="123"/>
      <c r="M19" s="47" t="s">
        <v>77</v>
      </c>
      <c r="N19" s="47">
        <v>8</v>
      </c>
      <c r="O19" s="46">
        <v>8</v>
      </c>
      <c r="P19" s="47">
        <v>3</v>
      </c>
      <c r="Q19" s="46">
        <v>4</v>
      </c>
      <c r="R19" s="47">
        <v>4</v>
      </c>
      <c r="S19" s="47">
        <v>1</v>
      </c>
      <c r="T19" s="45">
        <v>4</v>
      </c>
      <c r="U19" s="47">
        <v>8</v>
      </c>
      <c r="V19" s="47">
        <f t="shared" si="0"/>
        <v>56</v>
      </c>
      <c r="W19" s="47">
        <f t="shared" si="1"/>
        <v>-56</v>
      </c>
      <c r="X19" s="72">
        <f>W19+W20</f>
        <v>-110</v>
      </c>
    </row>
    <row r="20" spans="2:24" ht="15" customHeight="1" x14ac:dyDescent="0.25">
      <c r="B20" s="72"/>
      <c r="C20" s="97" t="s">
        <v>30</v>
      </c>
      <c r="D20" s="97"/>
      <c r="E20" s="97"/>
      <c r="F20" s="97"/>
      <c r="G20" s="97"/>
      <c r="H20" s="97"/>
      <c r="I20" s="97"/>
      <c r="J20" s="97"/>
      <c r="K20" s="97"/>
      <c r="L20" s="97"/>
      <c r="M20" s="47" t="s">
        <v>77</v>
      </c>
      <c r="N20" s="47">
        <v>8</v>
      </c>
      <c r="O20" s="46">
        <v>8</v>
      </c>
      <c r="P20" s="47">
        <v>1</v>
      </c>
      <c r="Q20" s="46">
        <v>4</v>
      </c>
      <c r="R20" s="47">
        <v>4</v>
      </c>
      <c r="S20" s="47">
        <v>1</v>
      </c>
      <c r="T20" s="45">
        <v>4</v>
      </c>
      <c r="U20" s="47">
        <v>8</v>
      </c>
      <c r="V20" s="47">
        <f t="shared" si="0"/>
        <v>54</v>
      </c>
      <c r="W20" s="47">
        <f t="shared" si="1"/>
        <v>-54</v>
      </c>
      <c r="X20" s="72"/>
    </row>
    <row r="21" spans="2:24" ht="15" customHeight="1" x14ac:dyDescent="0.25">
      <c r="B21" s="100" t="s">
        <v>37</v>
      </c>
      <c r="C21" s="126" t="s">
        <v>146</v>
      </c>
      <c r="D21" s="126"/>
      <c r="E21" s="126"/>
      <c r="F21" s="126"/>
      <c r="G21" s="126"/>
      <c r="H21" s="126"/>
      <c r="I21" s="126"/>
      <c r="J21" s="126"/>
      <c r="K21" s="126"/>
      <c r="L21" s="126"/>
      <c r="M21" s="47" t="s">
        <v>77</v>
      </c>
      <c r="N21" s="47">
        <v>4</v>
      </c>
      <c r="O21" s="46">
        <v>8</v>
      </c>
      <c r="P21" s="47">
        <v>4</v>
      </c>
      <c r="Q21" s="46">
        <v>4</v>
      </c>
      <c r="R21" s="47">
        <v>4</v>
      </c>
      <c r="S21" s="47">
        <v>4</v>
      </c>
      <c r="T21" s="45">
        <v>1</v>
      </c>
      <c r="U21" s="47">
        <v>8</v>
      </c>
      <c r="V21" s="47">
        <f t="shared" si="0"/>
        <v>45</v>
      </c>
      <c r="W21" s="47">
        <f t="shared" si="1"/>
        <v>-45</v>
      </c>
      <c r="X21" s="72">
        <f>W21+W22</f>
        <v>-90</v>
      </c>
    </row>
    <row r="22" spans="2:24" ht="15" customHeight="1" x14ac:dyDescent="0.25">
      <c r="B22" s="100"/>
      <c r="C22" s="123" t="s">
        <v>147</v>
      </c>
      <c r="D22" s="123"/>
      <c r="E22" s="123"/>
      <c r="F22" s="123"/>
      <c r="G22" s="123"/>
      <c r="H22" s="123"/>
      <c r="I22" s="123"/>
      <c r="J22" s="123"/>
      <c r="K22" s="123"/>
      <c r="L22" s="123"/>
      <c r="M22" s="47" t="s">
        <v>77</v>
      </c>
      <c r="N22" s="47">
        <v>4</v>
      </c>
      <c r="O22" s="46">
        <v>8</v>
      </c>
      <c r="P22" s="47">
        <v>4</v>
      </c>
      <c r="Q22" s="46">
        <v>4</v>
      </c>
      <c r="R22" s="47">
        <v>4</v>
      </c>
      <c r="S22" s="47">
        <v>4</v>
      </c>
      <c r="T22" s="45">
        <v>1</v>
      </c>
      <c r="U22" s="47">
        <v>8</v>
      </c>
      <c r="V22" s="47">
        <f t="shared" si="0"/>
        <v>45</v>
      </c>
      <c r="W22" s="47">
        <f t="shared" si="1"/>
        <v>-45</v>
      </c>
      <c r="X22" s="72"/>
    </row>
    <row r="23" spans="2:24" ht="15" customHeight="1" x14ac:dyDescent="0.25">
      <c r="B23" s="72" t="s">
        <v>42</v>
      </c>
      <c r="C23" s="85" t="s">
        <v>38</v>
      </c>
      <c r="D23" s="85"/>
      <c r="E23" s="85"/>
      <c r="F23" s="85"/>
      <c r="G23" s="85"/>
      <c r="H23" s="85"/>
      <c r="I23" s="85"/>
      <c r="J23" s="85"/>
      <c r="K23" s="85"/>
      <c r="L23" s="85"/>
      <c r="M23" s="47" t="s">
        <v>77</v>
      </c>
      <c r="N23" s="47">
        <v>4</v>
      </c>
      <c r="O23" s="46">
        <v>4</v>
      </c>
      <c r="P23" s="47">
        <v>4</v>
      </c>
      <c r="Q23" s="46">
        <v>4</v>
      </c>
      <c r="R23" s="47">
        <v>4</v>
      </c>
      <c r="S23" s="47">
        <v>1</v>
      </c>
      <c r="T23" s="45">
        <v>4</v>
      </c>
      <c r="U23" s="47">
        <v>8</v>
      </c>
      <c r="V23" s="47">
        <f t="shared" si="0"/>
        <v>41</v>
      </c>
      <c r="W23" s="47">
        <f t="shared" si="1"/>
        <v>-41</v>
      </c>
      <c r="X23" s="72">
        <f>W23+W24+W25+W26+W27</f>
        <v>-215</v>
      </c>
    </row>
    <row r="24" spans="2:24" ht="15" customHeight="1" x14ac:dyDescent="0.25">
      <c r="B24" s="72"/>
      <c r="C24" s="85" t="s">
        <v>39</v>
      </c>
      <c r="D24" s="85"/>
      <c r="E24" s="85"/>
      <c r="F24" s="85"/>
      <c r="G24" s="85"/>
      <c r="H24" s="85"/>
      <c r="I24" s="85"/>
      <c r="J24" s="85"/>
      <c r="K24" s="85"/>
      <c r="L24" s="85"/>
      <c r="M24" s="47" t="s">
        <v>77</v>
      </c>
      <c r="N24" s="47">
        <v>4</v>
      </c>
      <c r="O24" s="46">
        <v>8</v>
      </c>
      <c r="P24" s="47">
        <v>4</v>
      </c>
      <c r="Q24" s="46">
        <v>4</v>
      </c>
      <c r="R24" s="47">
        <v>4</v>
      </c>
      <c r="S24" s="47">
        <v>1</v>
      </c>
      <c r="T24" s="45">
        <v>4</v>
      </c>
      <c r="U24" s="47">
        <v>8</v>
      </c>
      <c r="V24" s="47">
        <f t="shared" si="0"/>
        <v>45</v>
      </c>
      <c r="W24" s="47">
        <f t="shared" si="1"/>
        <v>-45</v>
      </c>
      <c r="X24" s="72"/>
    </row>
    <row r="25" spans="2:24" ht="15" customHeight="1" x14ac:dyDescent="0.25">
      <c r="B25" s="72"/>
      <c r="C25" s="85" t="s">
        <v>40</v>
      </c>
      <c r="D25" s="85"/>
      <c r="E25" s="85"/>
      <c r="F25" s="85"/>
      <c r="G25" s="85"/>
      <c r="H25" s="85"/>
      <c r="I25" s="85"/>
      <c r="J25" s="85"/>
      <c r="K25" s="85"/>
      <c r="L25" s="85"/>
      <c r="M25" s="47" t="s">
        <v>77</v>
      </c>
      <c r="N25" s="47">
        <v>4</v>
      </c>
      <c r="O25" s="46">
        <v>8</v>
      </c>
      <c r="P25" s="47">
        <v>4</v>
      </c>
      <c r="Q25" s="46">
        <v>4</v>
      </c>
      <c r="R25" s="47">
        <v>4</v>
      </c>
      <c r="S25" s="47">
        <v>1</v>
      </c>
      <c r="T25" s="45">
        <v>4</v>
      </c>
      <c r="U25" s="47">
        <v>8</v>
      </c>
      <c r="V25" s="47">
        <f t="shared" si="0"/>
        <v>45</v>
      </c>
      <c r="W25" s="47">
        <f t="shared" si="1"/>
        <v>-45</v>
      </c>
      <c r="X25" s="72"/>
    </row>
    <row r="26" spans="2:24" ht="15" customHeight="1" x14ac:dyDescent="0.25">
      <c r="B26" s="72"/>
      <c r="C26" s="85" t="s">
        <v>41</v>
      </c>
      <c r="D26" s="85"/>
      <c r="E26" s="85"/>
      <c r="F26" s="85"/>
      <c r="G26" s="85"/>
      <c r="H26" s="85"/>
      <c r="I26" s="85"/>
      <c r="J26" s="85"/>
      <c r="K26" s="85"/>
      <c r="L26" s="85"/>
      <c r="M26" s="47" t="s">
        <v>77</v>
      </c>
      <c r="N26" s="47">
        <v>4</v>
      </c>
      <c r="O26" s="46">
        <v>8</v>
      </c>
      <c r="P26" s="47">
        <v>4</v>
      </c>
      <c r="Q26" s="46">
        <v>4</v>
      </c>
      <c r="R26" s="47">
        <v>4</v>
      </c>
      <c r="S26" s="47">
        <v>1</v>
      </c>
      <c r="T26" s="45">
        <v>4</v>
      </c>
      <c r="U26" s="47">
        <v>8</v>
      </c>
      <c r="V26" s="47">
        <f t="shared" si="0"/>
        <v>45</v>
      </c>
      <c r="W26" s="47">
        <f t="shared" si="1"/>
        <v>-45</v>
      </c>
      <c r="X26" s="72"/>
    </row>
    <row r="27" spans="2:24" ht="15" customHeight="1" x14ac:dyDescent="0.25">
      <c r="B27" s="72"/>
      <c r="C27" s="81" t="s">
        <v>60</v>
      </c>
      <c r="D27" s="81"/>
      <c r="E27" s="81"/>
      <c r="F27" s="81"/>
      <c r="G27" s="81"/>
      <c r="H27" s="81"/>
      <c r="I27" s="81"/>
      <c r="J27" s="81"/>
      <c r="K27" s="81"/>
      <c r="L27" s="81"/>
      <c r="M27" s="47" t="s">
        <v>77</v>
      </c>
      <c r="N27" s="47">
        <v>4</v>
      </c>
      <c r="O27" s="45">
        <v>2</v>
      </c>
      <c r="P27" s="47">
        <v>4</v>
      </c>
      <c r="Q27" s="46">
        <v>4</v>
      </c>
      <c r="R27" s="47">
        <v>4</v>
      </c>
      <c r="S27" s="47">
        <v>1</v>
      </c>
      <c r="T27" s="45">
        <v>4</v>
      </c>
      <c r="U27" s="47">
        <v>8</v>
      </c>
      <c r="V27" s="47">
        <f t="shared" si="0"/>
        <v>39</v>
      </c>
      <c r="W27" s="47">
        <f t="shared" si="1"/>
        <v>-39</v>
      </c>
      <c r="X27" s="72"/>
    </row>
    <row r="28" spans="2:24" ht="15" customHeight="1" x14ac:dyDescent="0.25">
      <c r="B28" s="72" t="s">
        <v>46</v>
      </c>
      <c r="C28" s="85" t="s">
        <v>43</v>
      </c>
      <c r="D28" s="85"/>
      <c r="E28" s="85"/>
      <c r="F28" s="85"/>
      <c r="G28" s="85"/>
      <c r="H28" s="85"/>
      <c r="I28" s="85"/>
      <c r="J28" s="85"/>
      <c r="K28" s="85"/>
      <c r="L28" s="85"/>
      <c r="M28" s="47" t="s">
        <v>77</v>
      </c>
      <c r="N28" s="47">
        <v>1</v>
      </c>
      <c r="O28" s="45">
        <v>3</v>
      </c>
      <c r="P28" s="47">
        <v>0</v>
      </c>
      <c r="Q28" s="46">
        <v>4</v>
      </c>
      <c r="R28" s="47">
        <v>0</v>
      </c>
      <c r="S28" s="47">
        <v>1</v>
      </c>
      <c r="T28" s="45">
        <v>4</v>
      </c>
      <c r="U28" s="47">
        <v>1</v>
      </c>
      <c r="V28" s="47">
        <f t="shared" si="0"/>
        <v>16</v>
      </c>
      <c r="W28" s="47">
        <f t="shared" si="1"/>
        <v>-16</v>
      </c>
      <c r="X28" s="72">
        <f>W28+W29+W30</f>
        <v>-104</v>
      </c>
    </row>
    <row r="29" spans="2:24" ht="15" customHeight="1" x14ac:dyDescent="0.25">
      <c r="B29" s="72"/>
      <c r="C29" s="85" t="s">
        <v>44</v>
      </c>
      <c r="D29" s="85"/>
      <c r="E29" s="85"/>
      <c r="F29" s="85"/>
      <c r="G29" s="85"/>
      <c r="H29" s="85"/>
      <c r="I29" s="85"/>
      <c r="J29" s="85"/>
      <c r="K29" s="85"/>
      <c r="L29" s="85"/>
      <c r="M29" s="47" t="s">
        <v>77</v>
      </c>
      <c r="N29" s="47">
        <v>8</v>
      </c>
      <c r="O29" s="45">
        <v>2</v>
      </c>
      <c r="P29" s="47">
        <v>4</v>
      </c>
      <c r="Q29" s="46">
        <v>4</v>
      </c>
      <c r="R29" s="47">
        <v>4</v>
      </c>
      <c r="S29" s="47">
        <v>1</v>
      </c>
      <c r="T29" s="45">
        <v>8</v>
      </c>
      <c r="U29" s="47">
        <v>8</v>
      </c>
      <c r="V29" s="47">
        <f t="shared" si="0"/>
        <v>55</v>
      </c>
      <c r="W29" s="47">
        <f t="shared" si="1"/>
        <v>-55</v>
      </c>
      <c r="X29" s="72"/>
    </row>
    <row r="30" spans="2:24" ht="15" customHeight="1" x14ac:dyDescent="0.25">
      <c r="B30" s="72"/>
      <c r="C30" s="85" t="s">
        <v>45</v>
      </c>
      <c r="D30" s="85"/>
      <c r="E30" s="85"/>
      <c r="F30" s="85"/>
      <c r="G30" s="85"/>
      <c r="H30" s="85"/>
      <c r="I30" s="85"/>
      <c r="J30" s="85"/>
      <c r="K30" s="85"/>
      <c r="L30" s="85"/>
      <c r="M30" s="47" t="s">
        <v>77</v>
      </c>
      <c r="N30" s="47">
        <v>2</v>
      </c>
      <c r="O30" s="46">
        <v>4</v>
      </c>
      <c r="P30" s="47">
        <v>1</v>
      </c>
      <c r="Q30" s="46">
        <v>4</v>
      </c>
      <c r="R30" s="47">
        <v>0</v>
      </c>
      <c r="S30" s="47">
        <v>4</v>
      </c>
      <c r="T30" s="45">
        <v>8</v>
      </c>
      <c r="U30" s="47">
        <v>6</v>
      </c>
      <c r="V30" s="47">
        <f t="shared" si="0"/>
        <v>33</v>
      </c>
      <c r="W30" s="47">
        <f t="shared" si="1"/>
        <v>-33</v>
      </c>
      <c r="X30" s="72"/>
    </row>
    <row r="31" spans="2:24" ht="15.75" x14ac:dyDescent="0.25">
      <c r="B31" s="72" t="s">
        <v>49</v>
      </c>
      <c r="C31" s="85" t="s">
        <v>47</v>
      </c>
      <c r="D31" s="85"/>
      <c r="E31" s="85"/>
      <c r="F31" s="85"/>
      <c r="G31" s="85"/>
      <c r="H31" s="85"/>
      <c r="I31" s="85"/>
      <c r="J31" s="85"/>
      <c r="K31" s="85"/>
      <c r="L31" s="85"/>
      <c r="M31" s="47" t="s">
        <v>78</v>
      </c>
      <c r="N31" s="47">
        <v>8</v>
      </c>
      <c r="O31" s="46">
        <v>4</v>
      </c>
      <c r="P31" s="47">
        <v>0</v>
      </c>
      <c r="Q31" s="46">
        <v>4</v>
      </c>
      <c r="R31" s="47">
        <v>1</v>
      </c>
      <c r="S31" s="47">
        <v>1</v>
      </c>
      <c r="T31" s="45">
        <v>8</v>
      </c>
      <c r="U31" s="47">
        <v>0</v>
      </c>
      <c r="V31" s="47">
        <f t="shared" si="0"/>
        <v>42</v>
      </c>
      <c r="W31" s="47">
        <f>1*V31</f>
        <v>42</v>
      </c>
      <c r="X31" s="72">
        <f>W31+W32+W33</f>
        <v>53</v>
      </c>
    </row>
    <row r="32" spans="2:24" ht="15.75" x14ac:dyDescent="0.25">
      <c r="B32" s="72"/>
      <c r="C32" s="85" t="s">
        <v>48</v>
      </c>
      <c r="D32" s="85"/>
      <c r="E32" s="85"/>
      <c r="F32" s="85"/>
      <c r="G32" s="85"/>
      <c r="H32" s="85"/>
      <c r="I32" s="85"/>
      <c r="J32" s="85"/>
      <c r="K32" s="85"/>
      <c r="L32" s="85"/>
      <c r="M32" s="47" t="s">
        <v>77</v>
      </c>
      <c r="N32" s="47">
        <v>2</v>
      </c>
      <c r="O32" s="46">
        <v>4</v>
      </c>
      <c r="P32" s="47">
        <v>1</v>
      </c>
      <c r="Q32" s="46">
        <v>4</v>
      </c>
      <c r="R32" s="47">
        <v>0</v>
      </c>
      <c r="S32" s="47">
        <v>4</v>
      </c>
      <c r="T32" s="45">
        <v>8</v>
      </c>
      <c r="U32" s="47">
        <v>6</v>
      </c>
      <c r="V32" s="47">
        <f t="shared" si="0"/>
        <v>33</v>
      </c>
      <c r="W32" s="47">
        <f t="shared" si="1"/>
        <v>-33</v>
      </c>
      <c r="X32" s="72"/>
    </row>
    <row r="33" spans="2:24" ht="15.75" x14ac:dyDescent="0.25">
      <c r="B33" s="72"/>
      <c r="C33" s="85" t="s">
        <v>54</v>
      </c>
      <c r="D33" s="85"/>
      <c r="E33" s="85"/>
      <c r="F33" s="85"/>
      <c r="G33" s="85"/>
      <c r="H33" s="85"/>
      <c r="I33" s="85"/>
      <c r="J33" s="85"/>
      <c r="K33" s="85"/>
      <c r="L33" s="85"/>
      <c r="M33" s="47" t="s">
        <v>78</v>
      </c>
      <c r="N33" s="47">
        <v>8</v>
      </c>
      <c r="O33" s="46">
        <v>4</v>
      </c>
      <c r="P33" s="47">
        <v>0</v>
      </c>
      <c r="Q33" s="46">
        <v>4</v>
      </c>
      <c r="R33" s="47">
        <v>0</v>
      </c>
      <c r="S33" s="47">
        <v>4</v>
      </c>
      <c r="T33" s="45">
        <v>8</v>
      </c>
      <c r="U33" s="47">
        <v>0</v>
      </c>
      <c r="V33" s="47">
        <f t="shared" si="0"/>
        <v>44</v>
      </c>
      <c r="W33" s="47">
        <f>V33</f>
        <v>44</v>
      </c>
      <c r="X33" s="72"/>
    </row>
    <row r="34" spans="2:24" ht="15.75" x14ac:dyDescent="0.25">
      <c r="B34" s="72" t="s">
        <v>57</v>
      </c>
      <c r="C34" s="81" t="s">
        <v>58</v>
      </c>
      <c r="D34" s="81"/>
      <c r="E34" s="81"/>
      <c r="F34" s="81"/>
      <c r="G34" s="81"/>
      <c r="H34" s="81"/>
      <c r="I34" s="81"/>
      <c r="J34" s="81"/>
      <c r="K34" s="81"/>
      <c r="L34" s="81"/>
      <c r="M34" s="47" t="s">
        <v>77</v>
      </c>
      <c r="N34" s="47">
        <v>4</v>
      </c>
      <c r="O34" s="46">
        <v>8</v>
      </c>
      <c r="P34" s="47">
        <v>1</v>
      </c>
      <c r="Q34" s="46">
        <v>4</v>
      </c>
      <c r="R34" s="47">
        <v>4</v>
      </c>
      <c r="S34" s="47">
        <v>4</v>
      </c>
      <c r="T34" s="45">
        <v>8</v>
      </c>
      <c r="U34" s="47">
        <v>8</v>
      </c>
      <c r="V34" s="47">
        <f t="shared" si="0"/>
        <v>49</v>
      </c>
      <c r="W34" s="47">
        <f t="shared" si="1"/>
        <v>-49</v>
      </c>
      <c r="X34" s="72">
        <f>W34+W35+W36</f>
        <v>-159</v>
      </c>
    </row>
    <row r="35" spans="2:24" ht="15.75" x14ac:dyDescent="0.25">
      <c r="B35" s="72"/>
      <c r="C35" s="81" t="s">
        <v>59</v>
      </c>
      <c r="D35" s="81"/>
      <c r="E35" s="81"/>
      <c r="F35" s="81"/>
      <c r="G35" s="81"/>
      <c r="H35" s="81"/>
      <c r="I35" s="81"/>
      <c r="J35" s="81"/>
      <c r="K35" s="81"/>
      <c r="L35" s="81"/>
      <c r="M35" s="47" t="s">
        <v>77</v>
      </c>
      <c r="N35" s="47">
        <v>8</v>
      </c>
      <c r="O35" s="47">
        <v>8</v>
      </c>
      <c r="P35" s="47">
        <v>4</v>
      </c>
      <c r="Q35" s="46">
        <v>4</v>
      </c>
      <c r="R35" s="47">
        <v>4</v>
      </c>
      <c r="S35" s="47">
        <v>4</v>
      </c>
      <c r="T35" s="45">
        <v>8</v>
      </c>
      <c r="U35" s="47">
        <v>8</v>
      </c>
      <c r="V35" s="47">
        <f t="shared" si="0"/>
        <v>64</v>
      </c>
      <c r="W35" s="47">
        <f t="shared" si="1"/>
        <v>-64</v>
      </c>
      <c r="X35" s="72"/>
    </row>
    <row r="36" spans="2:24" ht="15.75" x14ac:dyDescent="0.25">
      <c r="B36" s="72"/>
      <c r="C36" s="126" t="s">
        <v>148</v>
      </c>
      <c r="D36" s="126"/>
      <c r="E36" s="126"/>
      <c r="F36" s="126"/>
      <c r="G36" s="126"/>
      <c r="H36" s="126"/>
      <c r="I36" s="126"/>
      <c r="J36" s="126"/>
      <c r="K36" s="126"/>
      <c r="L36" s="126"/>
      <c r="M36" s="47" t="s">
        <v>77</v>
      </c>
      <c r="N36" s="47">
        <v>2</v>
      </c>
      <c r="O36" s="47">
        <v>8</v>
      </c>
      <c r="P36" s="47">
        <v>4</v>
      </c>
      <c r="Q36" s="46">
        <v>4</v>
      </c>
      <c r="R36" s="47">
        <v>4</v>
      </c>
      <c r="S36" s="47">
        <v>4</v>
      </c>
      <c r="T36" s="45">
        <v>8</v>
      </c>
      <c r="U36" s="47">
        <v>8</v>
      </c>
      <c r="V36" s="47">
        <f t="shared" si="0"/>
        <v>46</v>
      </c>
      <c r="W36" s="47">
        <f t="shared" si="1"/>
        <v>-46</v>
      </c>
      <c r="X36" s="72"/>
    </row>
  </sheetData>
  <mergeCells count="49">
    <mergeCell ref="B34:B36"/>
    <mergeCell ref="C34:L34"/>
    <mergeCell ref="C35:L35"/>
    <mergeCell ref="C36:L36"/>
    <mergeCell ref="B28:B30"/>
    <mergeCell ref="C28:L28"/>
    <mergeCell ref="C29:L29"/>
    <mergeCell ref="C30:L30"/>
    <mergeCell ref="B31:B33"/>
    <mergeCell ref="C31:L31"/>
    <mergeCell ref="C32:L32"/>
    <mergeCell ref="C33:L33"/>
    <mergeCell ref="B23:B27"/>
    <mergeCell ref="C23:L23"/>
    <mergeCell ref="C24:L24"/>
    <mergeCell ref="C25:L25"/>
    <mergeCell ref="C26:L26"/>
    <mergeCell ref="C27:L27"/>
    <mergeCell ref="B19:B20"/>
    <mergeCell ref="C19:L19"/>
    <mergeCell ref="C20:L20"/>
    <mergeCell ref="B21:B22"/>
    <mergeCell ref="C21:L21"/>
    <mergeCell ref="C22:L22"/>
    <mergeCell ref="B12:B14"/>
    <mergeCell ref="C12:L12"/>
    <mergeCell ref="C13:L13"/>
    <mergeCell ref="C14:L14"/>
    <mergeCell ref="B15:B18"/>
    <mergeCell ref="C15:L15"/>
    <mergeCell ref="C16:L16"/>
    <mergeCell ref="C17:L17"/>
    <mergeCell ref="C18:L18"/>
    <mergeCell ref="A5:S5"/>
    <mergeCell ref="C8:L8"/>
    <mergeCell ref="B9:B11"/>
    <mergeCell ref="C9:L9"/>
    <mergeCell ref="C10:L10"/>
    <mergeCell ref="C11:L11"/>
    <mergeCell ref="B7:X7"/>
    <mergeCell ref="X9:X11"/>
    <mergeCell ref="X28:X30"/>
    <mergeCell ref="X31:X33"/>
    <mergeCell ref="X34:X36"/>
    <mergeCell ref="X12:X14"/>
    <mergeCell ref="X15:X18"/>
    <mergeCell ref="X19:X20"/>
    <mergeCell ref="X21:X22"/>
    <mergeCell ref="X23:X2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V33"/>
  <sheetViews>
    <sheetView topLeftCell="B3" zoomScale="80" zoomScaleNormal="80" workbookViewId="0">
      <selection activeCell="D17" sqref="D17:M17"/>
    </sheetView>
  </sheetViews>
  <sheetFormatPr baseColWidth="10" defaultRowHeight="15.75" x14ac:dyDescent="0.25"/>
  <cols>
    <col min="1" max="5" width="11.42578125" style="3"/>
    <col min="6" max="6" width="0.42578125" style="3" customWidth="1"/>
    <col min="7" max="7" width="10.28515625" style="3" customWidth="1"/>
    <col min="8" max="8" width="11.42578125" style="3" hidden="1" customWidth="1"/>
    <col min="9" max="9" width="11.42578125" style="3"/>
    <col min="10" max="10" width="2.85546875" style="3" customWidth="1"/>
    <col min="11" max="11" width="1.42578125" style="3" customWidth="1"/>
    <col min="12" max="12" width="11.42578125" style="3"/>
    <col min="13" max="13" width="24.85546875" style="3" customWidth="1"/>
    <col min="14" max="14" width="19.140625" style="3" customWidth="1"/>
    <col min="15" max="15" width="15.7109375" style="3" customWidth="1"/>
    <col min="16" max="16" width="17.85546875" style="3" customWidth="1"/>
    <col min="17" max="17" width="16.7109375" style="3" customWidth="1"/>
    <col min="18" max="18" width="15" style="3" customWidth="1"/>
    <col min="19" max="16384" width="11.42578125" style="3"/>
  </cols>
  <sheetData>
    <row r="5" spans="4:22" ht="15" customHeight="1" x14ac:dyDescent="0.25">
      <c r="D5" s="125" t="s">
        <v>149</v>
      </c>
      <c r="E5" s="125"/>
      <c r="F5" s="125"/>
      <c r="G5" s="125"/>
      <c r="H5" s="125"/>
      <c r="I5" s="125"/>
      <c r="J5" s="125"/>
      <c r="K5" s="125"/>
      <c r="L5" s="125"/>
      <c r="M5" s="125"/>
      <c r="N5" s="60" t="s">
        <v>101</v>
      </c>
      <c r="O5" s="60" t="s">
        <v>102</v>
      </c>
      <c r="P5" s="60" t="s">
        <v>103</v>
      </c>
      <c r="Q5" s="60" t="s">
        <v>104</v>
      </c>
      <c r="R5" s="60" t="s">
        <v>105</v>
      </c>
    </row>
    <row r="6" spans="4:22" ht="15" customHeight="1" x14ac:dyDescent="0.25">
      <c r="D6" s="81" t="s">
        <v>144</v>
      </c>
      <c r="E6" s="81"/>
      <c r="F6" s="81"/>
      <c r="G6" s="81"/>
      <c r="H6" s="81"/>
      <c r="I6" s="81"/>
      <c r="J6" s="81"/>
      <c r="K6" s="81"/>
      <c r="L6" s="81"/>
      <c r="M6" s="81"/>
      <c r="N6" s="47">
        <v>5</v>
      </c>
      <c r="O6" s="47">
        <v>10</v>
      </c>
      <c r="P6" s="61">
        <f>N6*100%/O6</f>
        <v>0.5</v>
      </c>
      <c r="Q6" s="47" t="s">
        <v>82</v>
      </c>
      <c r="R6" s="45">
        <v>2</v>
      </c>
      <c r="T6" s="41" t="s">
        <v>79</v>
      </c>
      <c r="U6" s="128" t="s">
        <v>84</v>
      </c>
      <c r="V6" s="129"/>
    </row>
    <row r="7" spans="4:22" ht="15" customHeight="1" x14ac:dyDescent="0.25">
      <c r="D7" s="81" t="s">
        <v>133</v>
      </c>
      <c r="E7" s="81"/>
      <c r="F7" s="81"/>
      <c r="G7" s="81"/>
      <c r="H7" s="81"/>
      <c r="I7" s="81"/>
      <c r="J7" s="81"/>
      <c r="K7" s="81"/>
      <c r="L7" s="81"/>
      <c r="M7" s="81"/>
      <c r="N7" s="47">
        <v>9</v>
      </c>
      <c r="O7" s="47">
        <v>10</v>
      </c>
      <c r="P7" s="61">
        <f t="shared" ref="P7:P33" si="0">N7*100%/O7</f>
        <v>0.9</v>
      </c>
      <c r="Q7" s="47" t="s">
        <v>161</v>
      </c>
      <c r="R7" s="47">
        <v>8</v>
      </c>
      <c r="T7" s="21" t="s">
        <v>80</v>
      </c>
      <c r="U7" s="21" t="s">
        <v>88</v>
      </c>
      <c r="V7" s="45">
        <v>8</v>
      </c>
    </row>
    <row r="8" spans="4:22" ht="15" customHeight="1" x14ac:dyDescent="0.25">
      <c r="D8" s="85" t="s">
        <v>16</v>
      </c>
      <c r="E8" s="85"/>
      <c r="F8" s="85"/>
      <c r="G8" s="85"/>
      <c r="H8" s="85"/>
      <c r="I8" s="85"/>
      <c r="J8" s="85"/>
      <c r="K8" s="85"/>
      <c r="L8" s="85"/>
      <c r="M8" s="85"/>
      <c r="N8" s="47">
        <v>10</v>
      </c>
      <c r="O8" s="47">
        <v>10</v>
      </c>
      <c r="P8" s="61">
        <f t="shared" si="0"/>
        <v>1</v>
      </c>
      <c r="Q8" s="47" t="s">
        <v>161</v>
      </c>
      <c r="R8" s="47">
        <v>8</v>
      </c>
      <c r="T8" s="21" t="s">
        <v>81</v>
      </c>
      <c r="U8" s="21" t="s">
        <v>87</v>
      </c>
      <c r="V8" s="45">
        <v>4</v>
      </c>
    </row>
    <row r="9" spans="4:22" x14ac:dyDescent="0.25">
      <c r="D9" s="81" t="s">
        <v>56</v>
      </c>
      <c r="E9" s="81"/>
      <c r="F9" s="81"/>
      <c r="G9" s="81"/>
      <c r="H9" s="81"/>
      <c r="I9" s="81"/>
      <c r="J9" s="81"/>
      <c r="K9" s="81"/>
      <c r="L9" s="81"/>
      <c r="M9" s="81"/>
      <c r="N9" s="47">
        <v>9</v>
      </c>
      <c r="O9" s="47">
        <v>10</v>
      </c>
      <c r="P9" s="61">
        <f t="shared" si="0"/>
        <v>0.9</v>
      </c>
      <c r="Q9" s="47" t="s">
        <v>161</v>
      </c>
      <c r="R9" s="47">
        <v>8</v>
      </c>
      <c r="T9" s="21" t="s">
        <v>82</v>
      </c>
      <c r="U9" s="21" t="s">
        <v>86</v>
      </c>
      <c r="V9" s="45">
        <v>2</v>
      </c>
    </row>
    <row r="10" spans="4:22" ht="15" customHeight="1" x14ac:dyDescent="0.25">
      <c r="D10" s="126" t="s">
        <v>145</v>
      </c>
      <c r="E10" s="126"/>
      <c r="F10" s="126"/>
      <c r="G10" s="126"/>
      <c r="H10" s="126"/>
      <c r="I10" s="126"/>
      <c r="J10" s="126"/>
      <c r="K10" s="126"/>
      <c r="L10" s="126"/>
      <c r="M10" s="126"/>
      <c r="N10" s="47">
        <v>5</v>
      </c>
      <c r="O10" s="47">
        <v>10</v>
      </c>
      <c r="P10" s="61">
        <f t="shared" si="0"/>
        <v>0.5</v>
      </c>
      <c r="Q10" s="47" t="s">
        <v>82</v>
      </c>
      <c r="R10" s="47">
        <v>2</v>
      </c>
      <c r="T10" s="21" t="s">
        <v>83</v>
      </c>
      <c r="U10" s="21" t="s">
        <v>85</v>
      </c>
      <c r="V10" s="45">
        <v>1</v>
      </c>
    </row>
    <row r="11" spans="4:22" ht="15" customHeight="1" x14ac:dyDescent="0.25">
      <c r="D11" s="123" t="s">
        <v>23</v>
      </c>
      <c r="E11" s="123"/>
      <c r="F11" s="123"/>
      <c r="G11" s="123"/>
      <c r="H11" s="123"/>
      <c r="I11" s="123"/>
      <c r="J11" s="123"/>
      <c r="K11" s="123"/>
      <c r="L11" s="123"/>
      <c r="M11" s="123"/>
      <c r="N11" s="47">
        <v>6</v>
      </c>
      <c r="O11" s="47">
        <v>10</v>
      </c>
      <c r="P11" s="61">
        <f t="shared" si="0"/>
        <v>0.6</v>
      </c>
      <c r="Q11" s="47" t="s">
        <v>81</v>
      </c>
      <c r="R11" s="47">
        <v>4</v>
      </c>
      <c r="U11" s="51" t="s">
        <v>91</v>
      </c>
      <c r="V11" s="45">
        <f>SUM(V6:V10)</f>
        <v>15</v>
      </c>
    </row>
    <row r="12" spans="4:22" x14ac:dyDescent="0.25">
      <c r="D12" s="81" t="s">
        <v>27</v>
      </c>
      <c r="E12" s="81"/>
      <c r="F12" s="81"/>
      <c r="G12" s="81"/>
      <c r="H12" s="81"/>
      <c r="I12" s="81"/>
      <c r="J12" s="81"/>
      <c r="K12" s="81"/>
      <c r="L12" s="81"/>
      <c r="M12" s="81"/>
      <c r="N12" s="47">
        <v>5</v>
      </c>
      <c r="O12" s="47">
        <v>10</v>
      </c>
      <c r="P12" s="61">
        <f t="shared" si="0"/>
        <v>0.5</v>
      </c>
      <c r="Q12" s="47" t="s">
        <v>82</v>
      </c>
      <c r="R12" s="47">
        <v>2</v>
      </c>
    </row>
    <row r="13" spans="4:22" x14ac:dyDescent="0.25">
      <c r="D13" s="81" t="s">
        <v>34</v>
      </c>
      <c r="E13" s="81"/>
      <c r="F13" s="81"/>
      <c r="G13" s="81"/>
      <c r="H13" s="81"/>
      <c r="I13" s="81"/>
      <c r="J13" s="81"/>
      <c r="K13" s="81"/>
      <c r="L13" s="81"/>
      <c r="M13" s="81"/>
      <c r="N13" s="47">
        <v>5</v>
      </c>
      <c r="O13" s="47">
        <v>10</v>
      </c>
      <c r="P13" s="61">
        <f t="shared" si="0"/>
        <v>0.5</v>
      </c>
      <c r="Q13" s="47" t="s">
        <v>82</v>
      </c>
      <c r="R13" s="47">
        <v>2</v>
      </c>
    </row>
    <row r="14" spans="4:22" ht="15" customHeight="1" x14ac:dyDescent="0.25">
      <c r="D14" s="81" t="s">
        <v>33</v>
      </c>
      <c r="E14" s="81"/>
      <c r="F14" s="81"/>
      <c r="G14" s="81"/>
      <c r="H14" s="81"/>
      <c r="I14" s="81"/>
      <c r="J14" s="81"/>
      <c r="K14" s="81"/>
      <c r="L14" s="81"/>
      <c r="M14" s="81"/>
      <c r="N14" s="47">
        <v>4</v>
      </c>
      <c r="O14" s="47">
        <v>10</v>
      </c>
      <c r="P14" s="61">
        <f t="shared" si="0"/>
        <v>0.4</v>
      </c>
      <c r="Q14" s="47" t="s">
        <v>82</v>
      </c>
      <c r="R14" s="47">
        <v>2</v>
      </c>
    </row>
    <row r="15" spans="4:22" ht="15" customHeight="1" x14ac:dyDescent="0.25">
      <c r="D15" s="85" t="s">
        <v>28</v>
      </c>
      <c r="E15" s="85"/>
      <c r="F15" s="85"/>
      <c r="G15" s="85"/>
      <c r="H15" s="85"/>
      <c r="I15" s="85"/>
      <c r="J15" s="85"/>
      <c r="K15" s="85"/>
      <c r="L15" s="85"/>
      <c r="M15" s="85"/>
      <c r="N15" s="47">
        <v>3</v>
      </c>
      <c r="O15" s="47">
        <v>10</v>
      </c>
      <c r="P15" s="61">
        <f t="shared" si="0"/>
        <v>0.3</v>
      </c>
      <c r="Q15" s="47" t="s">
        <v>82</v>
      </c>
      <c r="R15" s="47">
        <v>2</v>
      </c>
    </row>
    <row r="16" spans="4:22" ht="15" customHeight="1" x14ac:dyDescent="0.25">
      <c r="D16" s="123" t="s">
        <v>29</v>
      </c>
      <c r="E16" s="123"/>
      <c r="F16" s="123"/>
      <c r="G16" s="123"/>
      <c r="H16" s="123"/>
      <c r="I16" s="123"/>
      <c r="J16" s="123"/>
      <c r="K16" s="123"/>
      <c r="L16" s="123"/>
      <c r="M16" s="123"/>
      <c r="N16" s="47">
        <v>10</v>
      </c>
      <c r="O16" s="47">
        <v>10</v>
      </c>
      <c r="P16" s="61">
        <f t="shared" si="0"/>
        <v>1</v>
      </c>
      <c r="Q16" s="47" t="s">
        <v>161</v>
      </c>
      <c r="R16" s="47">
        <v>8</v>
      </c>
    </row>
    <row r="17" spans="4:18" x14ac:dyDescent="0.25">
      <c r="D17" s="97" t="s">
        <v>30</v>
      </c>
      <c r="E17" s="97"/>
      <c r="F17" s="97"/>
      <c r="G17" s="97"/>
      <c r="H17" s="97"/>
      <c r="I17" s="97"/>
      <c r="J17" s="97"/>
      <c r="K17" s="97"/>
      <c r="L17" s="97"/>
      <c r="M17" s="97"/>
      <c r="N17" s="47">
        <v>8</v>
      </c>
      <c r="O17" s="47">
        <v>10</v>
      </c>
      <c r="P17" s="61">
        <f t="shared" si="0"/>
        <v>0.8</v>
      </c>
      <c r="Q17" s="47" t="s">
        <v>161</v>
      </c>
      <c r="R17" s="47">
        <v>8</v>
      </c>
    </row>
    <row r="18" spans="4:18" ht="15" customHeight="1" x14ac:dyDescent="0.25">
      <c r="D18" s="126" t="s">
        <v>146</v>
      </c>
      <c r="E18" s="126"/>
      <c r="F18" s="126"/>
      <c r="G18" s="126"/>
      <c r="H18" s="126"/>
      <c r="I18" s="126"/>
      <c r="J18" s="126"/>
      <c r="K18" s="126"/>
      <c r="L18" s="126"/>
      <c r="M18" s="126"/>
      <c r="N18" s="47">
        <v>6</v>
      </c>
      <c r="O18" s="47">
        <v>10</v>
      </c>
      <c r="P18" s="61">
        <f t="shared" si="0"/>
        <v>0.6</v>
      </c>
      <c r="Q18" s="47" t="s">
        <v>81</v>
      </c>
      <c r="R18" s="47">
        <v>4</v>
      </c>
    </row>
    <row r="19" spans="4:18" ht="15" customHeight="1" x14ac:dyDescent="0.25">
      <c r="D19" s="123" t="s">
        <v>147</v>
      </c>
      <c r="E19" s="123"/>
      <c r="F19" s="123"/>
      <c r="G19" s="123"/>
      <c r="H19" s="123"/>
      <c r="I19" s="123"/>
      <c r="J19" s="123"/>
      <c r="K19" s="123"/>
      <c r="L19" s="123"/>
      <c r="M19" s="123"/>
      <c r="N19" s="47">
        <v>7</v>
      </c>
      <c r="O19" s="47">
        <v>10</v>
      </c>
      <c r="P19" s="61">
        <f t="shared" si="0"/>
        <v>0.7</v>
      </c>
      <c r="Q19" s="47" t="s">
        <v>81</v>
      </c>
      <c r="R19" s="47">
        <v>4</v>
      </c>
    </row>
    <row r="20" spans="4:18" ht="15" customHeight="1" x14ac:dyDescent="0.25">
      <c r="D20" s="85" t="s">
        <v>38</v>
      </c>
      <c r="E20" s="85"/>
      <c r="F20" s="85"/>
      <c r="G20" s="85"/>
      <c r="H20" s="85"/>
      <c r="I20" s="85"/>
      <c r="J20" s="85"/>
      <c r="K20" s="85"/>
      <c r="L20" s="85"/>
      <c r="M20" s="85"/>
      <c r="N20" s="47">
        <v>7</v>
      </c>
      <c r="O20" s="47">
        <v>10</v>
      </c>
      <c r="P20" s="61">
        <f t="shared" si="0"/>
        <v>0.7</v>
      </c>
      <c r="Q20" s="47" t="s">
        <v>81</v>
      </c>
      <c r="R20" s="47">
        <v>4</v>
      </c>
    </row>
    <row r="21" spans="4:18" ht="15" customHeight="1" x14ac:dyDescent="0.25">
      <c r="D21" s="85" t="s">
        <v>39</v>
      </c>
      <c r="E21" s="85"/>
      <c r="F21" s="85"/>
      <c r="G21" s="85"/>
      <c r="H21" s="85"/>
      <c r="I21" s="85"/>
      <c r="J21" s="85"/>
      <c r="K21" s="85"/>
      <c r="L21" s="85"/>
      <c r="M21" s="85"/>
      <c r="N21" s="47">
        <v>7</v>
      </c>
      <c r="O21" s="47">
        <v>10</v>
      </c>
      <c r="P21" s="61">
        <f t="shared" si="0"/>
        <v>0.7</v>
      </c>
      <c r="Q21" s="47" t="s">
        <v>81</v>
      </c>
      <c r="R21" s="47">
        <v>4</v>
      </c>
    </row>
    <row r="22" spans="4:18" ht="15" customHeight="1" x14ac:dyDescent="0.25">
      <c r="D22" s="85" t="s">
        <v>40</v>
      </c>
      <c r="E22" s="85"/>
      <c r="F22" s="85"/>
      <c r="G22" s="85"/>
      <c r="H22" s="85"/>
      <c r="I22" s="85"/>
      <c r="J22" s="85"/>
      <c r="K22" s="85"/>
      <c r="L22" s="85"/>
      <c r="M22" s="85"/>
      <c r="N22" s="47">
        <v>6</v>
      </c>
      <c r="O22" s="47">
        <v>10</v>
      </c>
      <c r="P22" s="61">
        <f t="shared" si="0"/>
        <v>0.6</v>
      </c>
      <c r="Q22" s="47" t="s">
        <v>81</v>
      </c>
      <c r="R22" s="47">
        <v>4</v>
      </c>
    </row>
    <row r="23" spans="4:18" ht="15" customHeight="1" x14ac:dyDescent="0.25">
      <c r="D23" s="85" t="s">
        <v>41</v>
      </c>
      <c r="E23" s="85"/>
      <c r="F23" s="85"/>
      <c r="G23" s="85"/>
      <c r="H23" s="85"/>
      <c r="I23" s="85"/>
      <c r="J23" s="85"/>
      <c r="K23" s="85"/>
      <c r="L23" s="85"/>
      <c r="M23" s="85"/>
      <c r="N23" s="47">
        <v>6</v>
      </c>
      <c r="O23" s="47">
        <v>10</v>
      </c>
      <c r="P23" s="61">
        <f t="shared" si="0"/>
        <v>0.6</v>
      </c>
      <c r="Q23" s="47" t="s">
        <v>81</v>
      </c>
      <c r="R23" s="47">
        <v>4</v>
      </c>
    </row>
    <row r="24" spans="4:18" ht="15" customHeight="1" x14ac:dyDescent="0.25">
      <c r="D24" s="81" t="s">
        <v>60</v>
      </c>
      <c r="E24" s="81"/>
      <c r="F24" s="81"/>
      <c r="G24" s="81"/>
      <c r="H24" s="81"/>
      <c r="I24" s="81"/>
      <c r="J24" s="81"/>
      <c r="K24" s="81"/>
      <c r="L24" s="81"/>
      <c r="M24" s="81"/>
      <c r="N24" s="47">
        <v>7</v>
      </c>
      <c r="O24" s="47">
        <v>10</v>
      </c>
      <c r="P24" s="61">
        <f t="shared" si="0"/>
        <v>0.7</v>
      </c>
      <c r="Q24" s="47" t="s">
        <v>81</v>
      </c>
      <c r="R24" s="47">
        <v>4</v>
      </c>
    </row>
    <row r="25" spans="4:18" ht="15" customHeight="1" x14ac:dyDescent="0.25">
      <c r="D25" s="85" t="s">
        <v>43</v>
      </c>
      <c r="E25" s="85"/>
      <c r="F25" s="85"/>
      <c r="G25" s="85"/>
      <c r="H25" s="85"/>
      <c r="I25" s="85"/>
      <c r="J25" s="85"/>
      <c r="K25" s="85"/>
      <c r="L25" s="85"/>
      <c r="M25" s="85"/>
      <c r="N25" s="47">
        <v>0</v>
      </c>
      <c r="O25" s="47">
        <v>10</v>
      </c>
      <c r="P25" s="61">
        <f t="shared" si="0"/>
        <v>0</v>
      </c>
      <c r="Q25" s="47" t="s">
        <v>162</v>
      </c>
      <c r="R25" s="47">
        <v>1</v>
      </c>
    </row>
    <row r="26" spans="4:18" ht="15" customHeight="1" x14ac:dyDescent="0.25">
      <c r="D26" s="85" t="s">
        <v>44</v>
      </c>
      <c r="E26" s="85"/>
      <c r="F26" s="85"/>
      <c r="G26" s="85"/>
      <c r="H26" s="85"/>
      <c r="I26" s="85"/>
      <c r="J26" s="85"/>
      <c r="K26" s="85"/>
      <c r="L26" s="85"/>
      <c r="M26" s="85"/>
      <c r="N26" s="47">
        <v>10</v>
      </c>
      <c r="O26" s="47">
        <v>10</v>
      </c>
      <c r="P26" s="61">
        <f t="shared" si="0"/>
        <v>1</v>
      </c>
      <c r="Q26" s="47" t="s">
        <v>161</v>
      </c>
      <c r="R26" s="47">
        <v>8</v>
      </c>
    </row>
    <row r="27" spans="4:18" ht="15" customHeight="1" x14ac:dyDescent="0.25">
      <c r="D27" s="85" t="s">
        <v>45</v>
      </c>
      <c r="E27" s="85"/>
      <c r="F27" s="85"/>
      <c r="G27" s="85"/>
      <c r="H27" s="85"/>
      <c r="I27" s="85"/>
      <c r="J27" s="85"/>
      <c r="K27" s="85"/>
      <c r="L27" s="85"/>
      <c r="M27" s="85"/>
      <c r="N27" s="47">
        <v>5</v>
      </c>
      <c r="O27" s="47">
        <v>10</v>
      </c>
      <c r="P27" s="61">
        <f t="shared" si="0"/>
        <v>0.5</v>
      </c>
      <c r="Q27" s="47" t="s">
        <v>179</v>
      </c>
      <c r="R27" s="47">
        <v>2</v>
      </c>
    </row>
    <row r="28" spans="4:18" ht="15" customHeight="1" x14ac:dyDescent="0.25">
      <c r="D28" s="85" t="s">
        <v>47</v>
      </c>
      <c r="E28" s="85"/>
      <c r="F28" s="85"/>
      <c r="G28" s="85"/>
      <c r="H28" s="85"/>
      <c r="I28" s="85"/>
      <c r="J28" s="85"/>
      <c r="K28" s="85"/>
      <c r="L28" s="85"/>
      <c r="M28" s="85"/>
      <c r="N28" s="47">
        <v>10</v>
      </c>
      <c r="O28" s="47">
        <v>10</v>
      </c>
      <c r="P28" s="61">
        <f t="shared" si="0"/>
        <v>1</v>
      </c>
      <c r="Q28" s="47" t="s">
        <v>161</v>
      </c>
      <c r="R28" s="47">
        <v>8</v>
      </c>
    </row>
    <row r="29" spans="4:18" ht="15" customHeight="1" x14ac:dyDescent="0.25">
      <c r="D29" s="85" t="s">
        <v>48</v>
      </c>
      <c r="E29" s="85"/>
      <c r="F29" s="85"/>
      <c r="G29" s="85"/>
      <c r="H29" s="85"/>
      <c r="I29" s="85"/>
      <c r="J29" s="85"/>
      <c r="K29" s="85"/>
      <c r="L29" s="85"/>
      <c r="M29" s="85"/>
      <c r="N29" s="47">
        <v>4</v>
      </c>
      <c r="O29" s="47">
        <v>10</v>
      </c>
      <c r="P29" s="61">
        <f t="shared" si="0"/>
        <v>0.4</v>
      </c>
      <c r="Q29" s="47" t="s">
        <v>82</v>
      </c>
      <c r="R29" s="47">
        <v>2</v>
      </c>
    </row>
    <row r="30" spans="4:18" ht="15" customHeight="1" x14ac:dyDescent="0.25">
      <c r="D30" s="85" t="s">
        <v>54</v>
      </c>
      <c r="E30" s="85"/>
      <c r="F30" s="85"/>
      <c r="G30" s="85"/>
      <c r="H30" s="85"/>
      <c r="I30" s="85"/>
      <c r="J30" s="85"/>
      <c r="K30" s="85"/>
      <c r="L30" s="85"/>
      <c r="M30" s="85"/>
      <c r="N30" s="47">
        <v>10</v>
      </c>
      <c r="O30" s="47">
        <v>10</v>
      </c>
      <c r="P30" s="61">
        <f t="shared" si="0"/>
        <v>1</v>
      </c>
      <c r="Q30" s="47" t="s">
        <v>161</v>
      </c>
      <c r="R30" s="47">
        <v>8</v>
      </c>
    </row>
    <row r="31" spans="4:18" ht="15" customHeight="1" x14ac:dyDescent="0.25">
      <c r="D31" s="81" t="s">
        <v>58</v>
      </c>
      <c r="E31" s="81"/>
      <c r="F31" s="81"/>
      <c r="G31" s="81"/>
      <c r="H31" s="81"/>
      <c r="I31" s="81"/>
      <c r="J31" s="81"/>
      <c r="K31" s="81"/>
      <c r="L31" s="81"/>
      <c r="M31" s="81"/>
      <c r="N31" s="47">
        <v>7</v>
      </c>
      <c r="O31" s="47">
        <v>10</v>
      </c>
      <c r="P31" s="61">
        <f t="shared" si="0"/>
        <v>0.7</v>
      </c>
      <c r="Q31" s="47" t="s">
        <v>81</v>
      </c>
      <c r="R31" s="47">
        <v>4</v>
      </c>
    </row>
    <row r="32" spans="4:18" ht="15" customHeight="1" x14ac:dyDescent="0.25">
      <c r="D32" s="81" t="s">
        <v>59</v>
      </c>
      <c r="E32" s="81"/>
      <c r="F32" s="81"/>
      <c r="G32" s="81"/>
      <c r="H32" s="81"/>
      <c r="I32" s="81"/>
      <c r="J32" s="81"/>
      <c r="K32" s="81"/>
      <c r="L32" s="81"/>
      <c r="M32" s="81"/>
      <c r="N32" s="47">
        <v>10</v>
      </c>
      <c r="O32" s="47">
        <v>10</v>
      </c>
      <c r="P32" s="61">
        <f t="shared" si="0"/>
        <v>1</v>
      </c>
      <c r="Q32" s="47" t="s">
        <v>161</v>
      </c>
      <c r="R32" s="47">
        <v>8</v>
      </c>
    </row>
    <row r="33" spans="4:18" x14ac:dyDescent="0.25">
      <c r="D33" s="127" t="s">
        <v>148</v>
      </c>
      <c r="E33" s="127"/>
      <c r="F33" s="127"/>
      <c r="G33" s="127"/>
      <c r="H33" s="127"/>
      <c r="I33" s="127"/>
      <c r="J33" s="127"/>
      <c r="K33" s="127"/>
      <c r="L33" s="127"/>
      <c r="M33" s="127"/>
      <c r="N33" s="47">
        <v>4</v>
      </c>
      <c r="O33" s="47">
        <v>10</v>
      </c>
      <c r="P33" s="61">
        <f t="shared" si="0"/>
        <v>0.4</v>
      </c>
      <c r="Q33" s="47" t="s">
        <v>82</v>
      </c>
      <c r="R33" s="47">
        <v>2</v>
      </c>
    </row>
  </sheetData>
  <mergeCells count="30">
    <mergeCell ref="D19:M19"/>
    <mergeCell ref="D25:M25"/>
    <mergeCell ref="D26:M26"/>
    <mergeCell ref="D27:M27"/>
    <mergeCell ref="D28:M28"/>
    <mergeCell ref="D14:M14"/>
    <mergeCell ref="D15:M15"/>
    <mergeCell ref="D16:M16"/>
    <mergeCell ref="D17:M17"/>
    <mergeCell ref="D18:M18"/>
    <mergeCell ref="D9:M9"/>
    <mergeCell ref="D10:M10"/>
    <mergeCell ref="D11:M11"/>
    <mergeCell ref="D12:M12"/>
    <mergeCell ref="D13:M13"/>
    <mergeCell ref="D5:M5"/>
    <mergeCell ref="D6:M6"/>
    <mergeCell ref="U6:V6"/>
    <mergeCell ref="D7:M7"/>
    <mergeCell ref="D8:M8"/>
    <mergeCell ref="D33:M33"/>
    <mergeCell ref="D20:M20"/>
    <mergeCell ref="D21:M21"/>
    <mergeCell ref="D22:M22"/>
    <mergeCell ref="D23:M23"/>
    <mergeCell ref="D24:M24"/>
    <mergeCell ref="D29:M29"/>
    <mergeCell ref="D30:M30"/>
    <mergeCell ref="D31:M31"/>
    <mergeCell ref="D32:M3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31"/>
  <sheetViews>
    <sheetView zoomScale="80" zoomScaleNormal="80" workbookViewId="0">
      <selection activeCell="U24" sqref="A1:XFD1048576"/>
    </sheetView>
  </sheetViews>
  <sheetFormatPr baseColWidth="10" defaultRowHeight="15.75" x14ac:dyDescent="0.25"/>
  <cols>
    <col min="1" max="1" width="11.42578125" style="3"/>
    <col min="2" max="2" width="9" style="3" customWidth="1"/>
    <col min="3" max="3" width="8.85546875" style="3" customWidth="1"/>
    <col min="4" max="4" width="6.85546875" style="3" customWidth="1"/>
    <col min="5" max="5" width="11.42578125" style="3"/>
    <col min="6" max="6" width="4.42578125" style="3" customWidth="1"/>
    <col min="7" max="7" width="6.42578125" style="3" customWidth="1"/>
    <col min="8" max="8" width="5.5703125" style="3" customWidth="1"/>
    <col min="9" max="9" width="1.140625" style="3" customWidth="1"/>
    <col min="10" max="10" width="6.28515625" style="3" customWidth="1"/>
    <col min="11" max="11" width="5.85546875" style="3" customWidth="1"/>
    <col min="12" max="12" width="16.85546875" style="3" customWidth="1"/>
    <col min="13" max="13" width="13.85546875" style="3" customWidth="1"/>
    <col min="14" max="14" width="11.42578125" style="3"/>
    <col min="15" max="15" width="17.28515625" style="3" customWidth="1"/>
    <col min="16" max="16" width="15.42578125" style="3" customWidth="1"/>
    <col min="17" max="16384" width="11.42578125" style="3"/>
  </cols>
  <sheetData>
    <row r="3" spans="2:16" x14ac:dyDescent="0.25">
      <c r="B3" s="125" t="s">
        <v>149</v>
      </c>
      <c r="C3" s="125"/>
      <c r="D3" s="125"/>
      <c r="E3" s="125"/>
      <c r="F3" s="125"/>
      <c r="G3" s="125"/>
      <c r="H3" s="125"/>
      <c r="I3" s="125"/>
      <c r="J3" s="125"/>
      <c r="K3" s="125"/>
      <c r="L3" s="60" t="s">
        <v>104</v>
      </c>
      <c r="M3" s="60" t="s">
        <v>105</v>
      </c>
    </row>
    <row r="4" spans="2:16" x14ac:dyDescent="0.25">
      <c r="B4" s="81" t="s">
        <v>144</v>
      </c>
      <c r="C4" s="81"/>
      <c r="D4" s="81"/>
      <c r="E4" s="81"/>
      <c r="F4" s="81"/>
      <c r="G4" s="81"/>
      <c r="H4" s="81"/>
      <c r="I4" s="81"/>
      <c r="J4" s="81"/>
      <c r="K4" s="81"/>
      <c r="L4" s="45" t="s">
        <v>99</v>
      </c>
      <c r="M4" s="45">
        <v>4</v>
      </c>
      <c r="O4" s="20" t="s">
        <v>150</v>
      </c>
      <c r="P4" s="20" t="s">
        <v>151</v>
      </c>
    </row>
    <row r="5" spans="2:16" x14ac:dyDescent="0.25">
      <c r="B5" s="81" t="s">
        <v>133</v>
      </c>
      <c r="C5" s="81"/>
      <c r="D5" s="81"/>
      <c r="E5" s="81"/>
      <c r="F5" s="81"/>
      <c r="G5" s="81"/>
      <c r="H5" s="81"/>
      <c r="I5" s="81"/>
      <c r="J5" s="81"/>
      <c r="K5" s="81"/>
      <c r="L5" s="45" t="s">
        <v>99</v>
      </c>
      <c r="M5" s="45">
        <v>4</v>
      </c>
      <c r="O5" s="46" t="s">
        <v>96</v>
      </c>
      <c r="P5" s="45">
        <v>1</v>
      </c>
    </row>
    <row r="6" spans="2:16" x14ac:dyDescent="0.25">
      <c r="B6" s="85" t="s">
        <v>16</v>
      </c>
      <c r="C6" s="85"/>
      <c r="D6" s="85"/>
      <c r="E6" s="85"/>
      <c r="F6" s="85"/>
      <c r="G6" s="85"/>
      <c r="H6" s="85"/>
      <c r="I6" s="85"/>
      <c r="J6" s="85"/>
      <c r="K6" s="85"/>
      <c r="L6" s="46" t="s">
        <v>100</v>
      </c>
      <c r="M6" s="46">
        <v>8</v>
      </c>
      <c r="O6" s="45" t="s">
        <v>97</v>
      </c>
      <c r="P6" s="45">
        <v>2</v>
      </c>
    </row>
    <row r="7" spans="2:16" x14ac:dyDescent="0.25">
      <c r="B7" s="81" t="s">
        <v>56</v>
      </c>
      <c r="C7" s="81"/>
      <c r="D7" s="81"/>
      <c r="E7" s="81"/>
      <c r="F7" s="81"/>
      <c r="G7" s="81"/>
      <c r="H7" s="81"/>
      <c r="I7" s="81"/>
      <c r="J7" s="81"/>
      <c r="K7" s="81"/>
      <c r="L7" s="45" t="s">
        <v>98</v>
      </c>
      <c r="M7" s="45">
        <v>3</v>
      </c>
      <c r="O7" s="45" t="s">
        <v>98</v>
      </c>
      <c r="P7" s="45">
        <v>3</v>
      </c>
    </row>
    <row r="8" spans="2:16" x14ac:dyDescent="0.25">
      <c r="B8" s="126" t="s">
        <v>145</v>
      </c>
      <c r="C8" s="126"/>
      <c r="D8" s="126"/>
      <c r="E8" s="126"/>
      <c r="F8" s="126"/>
      <c r="G8" s="126"/>
      <c r="H8" s="126"/>
      <c r="I8" s="126"/>
      <c r="J8" s="126"/>
      <c r="K8" s="126"/>
      <c r="L8" s="45" t="s">
        <v>97</v>
      </c>
      <c r="M8" s="45">
        <v>2</v>
      </c>
      <c r="O8" s="46" t="s">
        <v>99</v>
      </c>
      <c r="P8" s="46">
        <v>4</v>
      </c>
    </row>
    <row r="9" spans="2:16" x14ac:dyDescent="0.25">
      <c r="B9" s="123" t="s">
        <v>23</v>
      </c>
      <c r="C9" s="123"/>
      <c r="D9" s="123"/>
      <c r="E9" s="123"/>
      <c r="F9" s="123"/>
      <c r="G9" s="123"/>
      <c r="H9" s="123"/>
      <c r="I9" s="123"/>
      <c r="J9" s="123"/>
      <c r="K9" s="123"/>
      <c r="L9" s="45" t="s">
        <v>98</v>
      </c>
      <c r="M9" s="45">
        <v>3</v>
      </c>
      <c r="O9" s="46" t="s">
        <v>100</v>
      </c>
      <c r="P9" s="46">
        <v>8</v>
      </c>
    </row>
    <row r="10" spans="2:16" x14ac:dyDescent="0.25">
      <c r="B10" s="81" t="s">
        <v>27</v>
      </c>
      <c r="C10" s="81"/>
      <c r="D10" s="81"/>
      <c r="E10" s="81"/>
      <c r="F10" s="81"/>
      <c r="G10" s="81"/>
      <c r="H10" s="81"/>
      <c r="I10" s="81"/>
      <c r="J10" s="81"/>
      <c r="K10" s="81"/>
      <c r="L10" s="45" t="s">
        <v>100</v>
      </c>
      <c r="M10" s="45">
        <v>8</v>
      </c>
    </row>
    <row r="11" spans="2:16" x14ac:dyDescent="0.25">
      <c r="B11" s="81" t="s">
        <v>34</v>
      </c>
      <c r="C11" s="81"/>
      <c r="D11" s="81"/>
      <c r="E11" s="81"/>
      <c r="F11" s="81"/>
      <c r="G11" s="81"/>
      <c r="H11" s="81"/>
      <c r="I11" s="81"/>
      <c r="J11" s="81"/>
      <c r="K11" s="81"/>
      <c r="L11" s="45" t="s">
        <v>100</v>
      </c>
      <c r="M11" s="45">
        <v>8</v>
      </c>
    </row>
    <row r="12" spans="2:16" x14ac:dyDescent="0.25">
      <c r="B12" s="81" t="s">
        <v>33</v>
      </c>
      <c r="C12" s="81"/>
      <c r="D12" s="81"/>
      <c r="E12" s="81"/>
      <c r="F12" s="81"/>
      <c r="G12" s="81"/>
      <c r="H12" s="81"/>
      <c r="I12" s="81"/>
      <c r="J12" s="81"/>
      <c r="K12" s="81"/>
      <c r="L12" s="45" t="s">
        <v>100</v>
      </c>
      <c r="M12" s="45">
        <v>8</v>
      </c>
    </row>
    <row r="13" spans="2:16" x14ac:dyDescent="0.25">
      <c r="B13" s="85" t="s">
        <v>28</v>
      </c>
      <c r="C13" s="85"/>
      <c r="D13" s="85"/>
      <c r="E13" s="85"/>
      <c r="F13" s="85"/>
      <c r="G13" s="85"/>
      <c r="H13" s="85"/>
      <c r="I13" s="85"/>
      <c r="J13" s="85"/>
      <c r="K13" s="85"/>
      <c r="L13" s="46" t="s">
        <v>96</v>
      </c>
      <c r="M13" s="45">
        <v>1</v>
      </c>
    </row>
    <row r="14" spans="2:16" x14ac:dyDescent="0.25">
      <c r="B14" s="123" t="s">
        <v>29</v>
      </c>
      <c r="C14" s="123"/>
      <c r="D14" s="123"/>
      <c r="E14" s="123"/>
      <c r="F14" s="123"/>
      <c r="G14" s="123"/>
      <c r="H14" s="123"/>
      <c r="I14" s="123"/>
      <c r="J14" s="123"/>
      <c r="K14" s="123"/>
      <c r="L14" s="46" t="s">
        <v>100</v>
      </c>
      <c r="M14" s="46">
        <v>8</v>
      </c>
    </row>
    <row r="15" spans="2:16" x14ac:dyDescent="0.25">
      <c r="B15" s="97" t="s">
        <v>30</v>
      </c>
      <c r="C15" s="97"/>
      <c r="D15" s="97"/>
      <c r="E15" s="97"/>
      <c r="F15" s="97"/>
      <c r="G15" s="97"/>
      <c r="H15" s="97"/>
      <c r="I15" s="97"/>
      <c r="J15" s="97"/>
      <c r="K15" s="97"/>
      <c r="L15" s="46" t="s">
        <v>100</v>
      </c>
      <c r="M15" s="46">
        <v>8</v>
      </c>
    </row>
    <row r="16" spans="2:16" x14ac:dyDescent="0.25">
      <c r="B16" s="126" t="s">
        <v>146</v>
      </c>
      <c r="C16" s="126"/>
      <c r="D16" s="126"/>
      <c r="E16" s="126"/>
      <c r="F16" s="126"/>
      <c r="G16" s="126"/>
      <c r="H16" s="126"/>
      <c r="I16" s="126"/>
      <c r="J16" s="126"/>
      <c r="K16" s="126"/>
      <c r="L16" s="46" t="s">
        <v>100</v>
      </c>
      <c r="M16" s="46">
        <v>8</v>
      </c>
    </row>
    <row r="17" spans="2:13" x14ac:dyDescent="0.25">
      <c r="B17" s="123" t="s">
        <v>147</v>
      </c>
      <c r="C17" s="123"/>
      <c r="D17" s="123"/>
      <c r="E17" s="123"/>
      <c r="F17" s="123"/>
      <c r="G17" s="123"/>
      <c r="H17" s="123"/>
      <c r="I17" s="123"/>
      <c r="J17" s="123"/>
      <c r="K17" s="123"/>
      <c r="L17" s="46" t="s">
        <v>100</v>
      </c>
      <c r="M17" s="46">
        <v>8</v>
      </c>
    </row>
    <row r="18" spans="2:13" x14ac:dyDescent="0.25">
      <c r="B18" s="85" t="s">
        <v>38</v>
      </c>
      <c r="C18" s="85"/>
      <c r="D18" s="85"/>
      <c r="E18" s="85"/>
      <c r="F18" s="85"/>
      <c r="G18" s="85"/>
      <c r="H18" s="85"/>
      <c r="I18" s="85"/>
      <c r="J18" s="85"/>
      <c r="K18" s="85"/>
      <c r="L18" s="46" t="s">
        <v>99</v>
      </c>
      <c r="M18" s="46">
        <v>4</v>
      </c>
    </row>
    <row r="19" spans="2:13" x14ac:dyDescent="0.25">
      <c r="B19" s="85" t="s">
        <v>39</v>
      </c>
      <c r="C19" s="85"/>
      <c r="D19" s="85"/>
      <c r="E19" s="85"/>
      <c r="F19" s="85"/>
      <c r="G19" s="85"/>
      <c r="H19" s="85"/>
      <c r="I19" s="85"/>
      <c r="J19" s="85"/>
      <c r="K19" s="85"/>
      <c r="L19" s="46" t="s">
        <v>100</v>
      </c>
      <c r="M19" s="46">
        <v>8</v>
      </c>
    </row>
    <row r="20" spans="2:13" x14ac:dyDescent="0.25">
      <c r="B20" s="85" t="s">
        <v>40</v>
      </c>
      <c r="C20" s="85"/>
      <c r="D20" s="85"/>
      <c r="E20" s="85"/>
      <c r="F20" s="85"/>
      <c r="G20" s="85"/>
      <c r="H20" s="85"/>
      <c r="I20" s="85"/>
      <c r="J20" s="85"/>
      <c r="K20" s="85"/>
      <c r="L20" s="46" t="s">
        <v>100</v>
      </c>
      <c r="M20" s="46">
        <v>8</v>
      </c>
    </row>
    <row r="21" spans="2:13" x14ac:dyDescent="0.25">
      <c r="B21" s="85" t="s">
        <v>41</v>
      </c>
      <c r="C21" s="85"/>
      <c r="D21" s="85"/>
      <c r="E21" s="85"/>
      <c r="F21" s="85"/>
      <c r="G21" s="85"/>
      <c r="H21" s="85"/>
      <c r="I21" s="85"/>
      <c r="J21" s="85"/>
      <c r="K21" s="85"/>
      <c r="L21" s="46" t="s">
        <v>100</v>
      </c>
      <c r="M21" s="46">
        <v>8</v>
      </c>
    </row>
    <row r="22" spans="2:13" x14ac:dyDescent="0.25">
      <c r="B22" s="81" t="s">
        <v>60</v>
      </c>
      <c r="C22" s="81"/>
      <c r="D22" s="81"/>
      <c r="E22" s="81"/>
      <c r="F22" s="81"/>
      <c r="G22" s="81"/>
      <c r="H22" s="81"/>
      <c r="I22" s="81"/>
      <c r="J22" s="81"/>
      <c r="K22" s="81"/>
      <c r="L22" s="45" t="s">
        <v>97</v>
      </c>
      <c r="M22" s="45">
        <v>2</v>
      </c>
    </row>
    <row r="23" spans="2:13" x14ac:dyDescent="0.25">
      <c r="B23" s="85" t="s">
        <v>43</v>
      </c>
      <c r="C23" s="85"/>
      <c r="D23" s="85"/>
      <c r="E23" s="85"/>
      <c r="F23" s="85"/>
      <c r="G23" s="85"/>
      <c r="H23" s="85"/>
      <c r="I23" s="85"/>
      <c r="J23" s="85"/>
      <c r="K23" s="85"/>
      <c r="L23" s="45" t="s">
        <v>98</v>
      </c>
      <c r="M23" s="45">
        <v>3</v>
      </c>
    </row>
    <row r="24" spans="2:13" x14ac:dyDescent="0.25">
      <c r="B24" s="85" t="s">
        <v>44</v>
      </c>
      <c r="C24" s="85"/>
      <c r="D24" s="85"/>
      <c r="E24" s="85"/>
      <c r="F24" s="85"/>
      <c r="G24" s="85"/>
      <c r="H24" s="85"/>
      <c r="I24" s="85"/>
      <c r="J24" s="85"/>
      <c r="K24" s="85"/>
      <c r="L24" s="45" t="s">
        <v>97</v>
      </c>
      <c r="M24" s="45">
        <v>2</v>
      </c>
    </row>
    <row r="25" spans="2:13" x14ac:dyDescent="0.25">
      <c r="B25" s="85" t="s">
        <v>45</v>
      </c>
      <c r="C25" s="85"/>
      <c r="D25" s="85"/>
      <c r="E25" s="85"/>
      <c r="F25" s="85"/>
      <c r="G25" s="85"/>
      <c r="H25" s="85"/>
      <c r="I25" s="85"/>
      <c r="J25" s="85"/>
      <c r="K25" s="85"/>
      <c r="L25" s="46" t="s">
        <v>99</v>
      </c>
      <c r="M25" s="46">
        <v>4</v>
      </c>
    </row>
    <row r="26" spans="2:13" x14ac:dyDescent="0.25">
      <c r="B26" s="85" t="s">
        <v>47</v>
      </c>
      <c r="C26" s="85"/>
      <c r="D26" s="85"/>
      <c r="E26" s="85"/>
      <c r="F26" s="85"/>
      <c r="G26" s="85"/>
      <c r="H26" s="85"/>
      <c r="I26" s="85"/>
      <c r="J26" s="85"/>
      <c r="K26" s="85"/>
      <c r="L26" s="46" t="s">
        <v>99</v>
      </c>
      <c r="M26" s="46">
        <v>4</v>
      </c>
    </row>
    <row r="27" spans="2:13" x14ac:dyDescent="0.25">
      <c r="B27" s="85" t="s">
        <v>48</v>
      </c>
      <c r="C27" s="85"/>
      <c r="D27" s="85"/>
      <c r="E27" s="85"/>
      <c r="F27" s="85"/>
      <c r="G27" s="85"/>
      <c r="H27" s="85"/>
      <c r="I27" s="85"/>
      <c r="J27" s="85"/>
      <c r="K27" s="85"/>
      <c r="L27" s="46" t="s">
        <v>99</v>
      </c>
      <c r="M27" s="46">
        <v>4</v>
      </c>
    </row>
    <row r="28" spans="2:13" x14ac:dyDescent="0.25">
      <c r="B28" s="85" t="s">
        <v>54</v>
      </c>
      <c r="C28" s="85"/>
      <c r="D28" s="85"/>
      <c r="E28" s="85"/>
      <c r="F28" s="85"/>
      <c r="G28" s="85"/>
      <c r="H28" s="85"/>
      <c r="I28" s="85"/>
      <c r="J28" s="85"/>
      <c r="K28" s="85"/>
      <c r="L28" s="46" t="s">
        <v>99</v>
      </c>
      <c r="M28" s="46">
        <v>4</v>
      </c>
    </row>
    <row r="29" spans="2:13" x14ac:dyDescent="0.25">
      <c r="B29" s="81" t="s">
        <v>58</v>
      </c>
      <c r="C29" s="81"/>
      <c r="D29" s="81"/>
      <c r="E29" s="81"/>
      <c r="F29" s="81"/>
      <c r="G29" s="81"/>
      <c r="H29" s="81"/>
      <c r="I29" s="81"/>
      <c r="J29" s="81"/>
      <c r="K29" s="81"/>
      <c r="L29" s="46" t="s">
        <v>100</v>
      </c>
      <c r="M29" s="46">
        <v>8</v>
      </c>
    </row>
    <row r="30" spans="2:13" x14ac:dyDescent="0.25">
      <c r="B30" s="81" t="s">
        <v>59</v>
      </c>
      <c r="C30" s="81"/>
      <c r="D30" s="81"/>
      <c r="E30" s="81"/>
      <c r="F30" s="81"/>
      <c r="G30" s="81"/>
      <c r="H30" s="81"/>
      <c r="I30" s="81"/>
      <c r="J30" s="81"/>
      <c r="K30" s="81"/>
      <c r="L30" s="46" t="s">
        <v>100</v>
      </c>
      <c r="M30" s="47">
        <v>8</v>
      </c>
    </row>
    <row r="31" spans="2:13" x14ac:dyDescent="0.25">
      <c r="B31" s="127" t="s">
        <v>148</v>
      </c>
      <c r="C31" s="127"/>
      <c r="D31" s="127"/>
      <c r="E31" s="127"/>
      <c r="F31" s="127"/>
      <c r="G31" s="127"/>
      <c r="H31" s="127"/>
      <c r="I31" s="127"/>
      <c r="J31" s="127"/>
      <c r="K31" s="127"/>
      <c r="L31" s="46" t="s">
        <v>100</v>
      </c>
      <c r="M31" s="47">
        <v>8</v>
      </c>
    </row>
  </sheetData>
  <mergeCells count="29">
    <mergeCell ref="B27:K27"/>
    <mergeCell ref="B28:K28"/>
    <mergeCell ref="B29:K29"/>
    <mergeCell ref="B30:K30"/>
    <mergeCell ref="B31:K31"/>
    <mergeCell ref="B26:K26"/>
    <mergeCell ref="B15:K15"/>
    <mergeCell ref="B16:K16"/>
    <mergeCell ref="B17:K17"/>
    <mergeCell ref="B18:K18"/>
    <mergeCell ref="B19:K19"/>
    <mergeCell ref="B20:K20"/>
    <mergeCell ref="B21:K21"/>
    <mergeCell ref="B22:K22"/>
    <mergeCell ref="B23:K23"/>
    <mergeCell ref="B24:K24"/>
    <mergeCell ref="B25:K25"/>
    <mergeCell ref="B14:K14"/>
    <mergeCell ref="B3:K3"/>
    <mergeCell ref="B4:K4"/>
    <mergeCell ref="B5:K5"/>
    <mergeCell ref="B6:K6"/>
    <mergeCell ref="B7:K7"/>
    <mergeCell ref="B8:K8"/>
    <mergeCell ref="B9:K9"/>
    <mergeCell ref="B10:K10"/>
    <mergeCell ref="B11:K11"/>
    <mergeCell ref="B12:K12"/>
    <mergeCell ref="B13:K1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31"/>
  <sheetViews>
    <sheetView zoomScale="90" zoomScaleNormal="90" workbookViewId="0">
      <selection activeCell="O21" sqref="O21"/>
    </sheetView>
  </sheetViews>
  <sheetFormatPr baseColWidth="10" defaultRowHeight="15.75" x14ac:dyDescent="0.25"/>
  <cols>
    <col min="1" max="1" width="11.42578125" style="3"/>
    <col min="2" max="2" width="8.140625" style="3" customWidth="1"/>
    <col min="3" max="3" width="7" style="3" customWidth="1"/>
    <col min="4" max="4" width="11.42578125" style="3"/>
    <col min="5" max="5" width="8.42578125" style="3" customWidth="1"/>
    <col min="6" max="6" width="7.5703125" style="3" customWidth="1"/>
    <col min="7" max="7" width="11.42578125" style="3"/>
    <col min="8" max="8" width="2.42578125" style="3" customWidth="1"/>
    <col min="9" max="9" width="8" style="3" customWidth="1"/>
    <col min="10" max="10" width="0.5703125" style="3" customWidth="1"/>
    <col min="11" max="11" width="11.42578125" style="3" hidden="1" customWidth="1"/>
    <col min="12" max="12" width="25" style="3" customWidth="1"/>
    <col min="13" max="13" width="16.42578125" style="3" customWidth="1"/>
    <col min="14" max="14" width="11.42578125" style="3"/>
    <col min="15" max="15" width="22" style="3" customWidth="1"/>
    <col min="16" max="16384" width="11.42578125" style="3"/>
  </cols>
  <sheetData>
    <row r="3" spans="2:17" x14ac:dyDescent="0.25">
      <c r="B3" s="125" t="s">
        <v>149</v>
      </c>
      <c r="C3" s="125"/>
      <c r="D3" s="125"/>
      <c r="E3" s="125"/>
      <c r="F3" s="125"/>
      <c r="G3" s="125"/>
      <c r="H3" s="125"/>
      <c r="I3" s="125"/>
      <c r="J3" s="125"/>
      <c r="K3" s="125"/>
      <c r="L3" s="60" t="s">
        <v>104</v>
      </c>
      <c r="M3" s="60" t="s">
        <v>105</v>
      </c>
    </row>
    <row r="4" spans="2:17" x14ac:dyDescent="0.25">
      <c r="B4" s="81" t="s">
        <v>144</v>
      </c>
      <c r="C4" s="81"/>
      <c r="D4" s="81"/>
      <c r="E4" s="81"/>
      <c r="F4" s="81"/>
      <c r="G4" s="81"/>
      <c r="H4" s="81"/>
      <c r="I4" s="81"/>
      <c r="J4" s="81"/>
      <c r="K4" s="81"/>
      <c r="L4" s="47" t="s">
        <v>163</v>
      </c>
      <c r="M4" s="47">
        <v>4</v>
      </c>
      <c r="O4" s="20" t="s">
        <v>152</v>
      </c>
      <c r="P4" s="20" t="s">
        <v>153</v>
      </c>
      <c r="Q4" s="52"/>
    </row>
    <row r="5" spans="2:17" x14ac:dyDescent="0.25">
      <c r="B5" s="81" t="s">
        <v>133</v>
      </c>
      <c r="C5" s="81"/>
      <c r="D5" s="81"/>
      <c r="E5" s="81"/>
      <c r="F5" s="81"/>
      <c r="G5" s="81"/>
      <c r="H5" s="81"/>
      <c r="I5" s="81"/>
      <c r="J5" s="81"/>
      <c r="K5" s="81"/>
      <c r="L5" s="47" t="s">
        <v>163</v>
      </c>
      <c r="M5" s="47">
        <v>4</v>
      </c>
      <c r="O5" s="62" t="s">
        <v>108</v>
      </c>
      <c r="P5" s="45">
        <v>1</v>
      </c>
    </row>
    <row r="6" spans="2:17" x14ac:dyDescent="0.25">
      <c r="B6" s="85" t="s">
        <v>16</v>
      </c>
      <c r="C6" s="85"/>
      <c r="D6" s="85"/>
      <c r="E6" s="85"/>
      <c r="F6" s="85"/>
      <c r="G6" s="85"/>
      <c r="H6" s="85"/>
      <c r="I6" s="85"/>
      <c r="J6" s="85"/>
      <c r="K6" s="85"/>
      <c r="L6" s="47" t="s">
        <v>164</v>
      </c>
      <c r="M6" s="47">
        <v>1</v>
      </c>
      <c r="O6" s="62" t="s">
        <v>109</v>
      </c>
      <c r="P6" s="45">
        <v>3</v>
      </c>
    </row>
    <row r="7" spans="2:17" x14ac:dyDescent="0.25">
      <c r="B7" s="81" t="s">
        <v>56</v>
      </c>
      <c r="C7" s="81"/>
      <c r="D7" s="81"/>
      <c r="E7" s="81"/>
      <c r="F7" s="81"/>
      <c r="G7" s="81"/>
      <c r="H7" s="81"/>
      <c r="I7" s="81"/>
      <c r="J7" s="81"/>
      <c r="K7" s="81"/>
      <c r="L7" s="47" t="s">
        <v>163</v>
      </c>
      <c r="M7" s="47">
        <v>4</v>
      </c>
      <c r="O7" s="63" t="s">
        <v>110</v>
      </c>
      <c r="P7" s="46">
        <v>4</v>
      </c>
    </row>
    <row r="8" spans="2:17" x14ac:dyDescent="0.25">
      <c r="B8" s="126" t="s">
        <v>145</v>
      </c>
      <c r="C8" s="126"/>
      <c r="D8" s="126"/>
      <c r="E8" s="126"/>
      <c r="F8" s="126"/>
      <c r="G8" s="126"/>
      <c r="H8" s="126"/>
      <c r="I8" s="126"/>
      <c r="J8" s="126"/>
      <c r="K8" s="126"/>
      <c r="L8" s="47" t="s">
        <v>163</v>
      </c>
      <c r="M8" s="47">
        <v>4</v>
      </c>
    </row>
    <row r="9" spans="2:17" x14ac:dyDescent="0.25">
      <c r="B9" s="123" t="s">
        <v>23</v>
      </c>
      <c r="C9" s="123"/>
      <c r="D9" s="123"/>
      <c r="E9" s="123"/>
      <c r="F9" s="123"/>
      <c r="G9" s="123"/>
      <c r="H9" s="123"/>
      <c r="I9" s="123"/>
      <c r="J9" s="123"/>
      <c r="K9" s="123"/>
      <c r="L9" s="47" t="s">
        <v>163</v>
      </c>
      <c r="M9" s="47">
        <v>4</v>
      </c>
    </row>
    <row r="10" spans="2:17" x14ac:dyDescent="0.25">
      <c r="B10" s="81" t="s">
        <v>27</v>
      </c>
      <c r="C10" s="81"/>
      <c r="D10" s="81"/>
      <c r="E10" s="81"/>
      <c r="F10" s="81"/>
      <c r="G10" s="81"/>
      <c r="H10" s="81"/>
      <c r="I10" s="81"/>
      <c r="J10" s="81"/>
      <c r="K10" s="81"/>
      <c r="L10" s="47" t="s">
        <v>163</v>
      </c>
      <c r="M10" s="47">
        <v>4</v>
      </c>
    </row>
    <row r="11" spans="2:17" x14ac:dyDescent="0.25">
      <c r="B11" s="81" t="s">
        <v>34</v>
      </c>
      <c r="C11" s="81"/>
      <c r="D11" s="81"/>
      <c r="E11" s="81"/>
      <c r="F11" s="81"/>
      <c r="G11" s="81"/>
      <c r="H11" s="81"/>
      <c r="I11" s="81"/>
      <c r="J11" s="81"/>
      <c r="K11" s="81"/>
      <c r="L11" s="47" t="s">
        <v>165</v>
      </c>
      <c r="M11" s="47">
        <v>3</v>
      </c>
    </row>
    <row r="12" spans="2:17" x14ac:dyDescent="0.25">
      <c r="B12" s="81" t="s">
        <v>33</v>
      </c>
      <c r="C12" s="81"/>
      <c r="D12" s="81"/>
      <c r="E12" s="81"/>
      <c r="F12" s="81"/>
      <c r="G12" s="81"/>
      <c r="H12" s="81"/>
      <c r="I12" s="81"/>
      <c r="J12" s="81"/>
      <c r="K12" s="81"/>
      <c r="L12" s="47" t="s">
        <v>163</v>
      </c>
      <c r="M12" s="47">
        <v>4</v>
      </c>
    </row>
    <row r="13" spans="2:17" x14ac:dyDescent="0.25">
      <c r="B13" s="85" t="s">
        <v>28</v>
      </c>
      <c r="C13" s="85"/>
      <c r="D13" s="85"/>
      <c r="E13" s="85"/>
      <c r="F13" s="85"/>
      <c r="G13" s="85"/>
      <c r="H13" s="85"/>
      <c r="I13" s="85"/>
      <c r="J13" s="85"/>
      <c r="K13" s="85"/>
      <c r="L13" s="47" t="s">
        <v>163</v>
      </c>
      <c r="M13" s="47">
        <v>4</v>
      </c>
    </row>
    <row r="14" spans="2:17" x14ac:dyDescent="0.25">
      <c r="B14" s="123" t="s">
        <v>29</v>
      </c>
      <c r="C14" s="123"/>
      <c r="D14" s="123"/>
      <c r="E14" s="123"/>
      <c r="F14" s="123"/>
      <c r="G14" s="123"/>
      <c r="H14" s="123"/>
      <c r="I14" s="123"/>
      <c r="J14" s="123"/>
      <c r="K14" s="123"/>
      <c r="L14" s="47" t="s">
        <v>165</v>
      </c>
      <c r="M14" s="47">
        <v>3</v>
      </c>
    </row>
    <row r="15" spans="2:17" x14ac:dyDescent="0.25">
      <c r="B15" s="97" t="s">
        <v>30</v>
      </c>
      <c r="C15" s="97"/>
      <c r="D15" s="97"/>
      <c r="E15" s="97"/>
      <c r="F15" s="97"/>
      <c r="G15" s="97"/>
      <c r="H15" s="97"/>
      <c r="I15" s="97"/>
      <c r="J15" s="97"/>
      <c r="K15" s="97"/>
      <c r="L15" s="47" t="s">
        <v>165</v>
      </c>
      <c r="M15" s="47">
        <v>1</v>
      </c>
    </row>
    <row r="16" spans="2:17" x14ac:dyDescent="0.25">
      <c r="B16" s="126" t="s">
        <v>146</v>
      </c>
      <c r="C16" s="126"/>
      <c r="D16" s="126"/>
      <c r="E16" s="126"/>
      <c r="F16" s="126"/>
      <c r="G16" s="126"/>
      <c r="H16" s="126"/>
      <c r="I16" s="126"/>
      <c r="J16" s="126"/>
      <c r="K16" s="126"/>
      <c r="L16" s="47" t="s">
        <v>163</v>
      </c>
      <c r="M16" s="47">
        <v>4</v>
      </c>
    </row>
    <row r="17" spans="2:13" x14ac:dyDescent="0.25">
      <c r="B17" s="123" t="s">
        <v>147</v>
      </c>
      <c r="C17" s="123"/>
      <c r="D17" s="123"/>
      <c r="E17" s="123"/>
      <c r="F17" s="123"/>
      <c r="G17" s="123"/>
      <c r="H17" s="123"/>
      <c r="I17" s="123"/>
      <c r="J17" s="123"/>
      <c r="K17" s="123"/>
      <c r="L17" s="47" t="s">
        <v>163</v>
      </c>
      <c r="M17" s="47">
        <v>4</v>
      </c>
    </row>
    <row r="18" spans="2:13" x14ac:dyDescent="0.25">
      <c r="B18" s="85" t="s">
        <v>38</v>
      </c>
      <c r="C18" s="85"/>
      <c r="D18" s="85"/>
      <c r="E18" s="85"/>
      <c r="F18" s="85"/>
      <c r="G18" s="85"/>
      <c r="H18" s="85"/>
      <c r="I18" s="85"/>
      <c r="J18" s="85"/>
      <c r="K18" s="85"/>
      <c r="L18" s="47" t="s">
        <v>163</v>
      </c>
      <c r="M18" s="47">
        <v>4</v>
      </c>
    </row>
    <row r="19" spans="2:13" x14ac:dyDescent="0.25">
      <c r="B19" s="85" t="s">
        <v>39</v>
      </c>
      <c r="C19" s="85"/>
      <c r="D19" s="85"/>
      <c r="E19" s="85"/>
      <c r="F19" s="85"/>
      <c r="G19" s="85"/>
      <c r="H19" s="85"/>
      <c r="I19" s="85"/>
      <c r="J19" s="85"/>
      <c r="K19" s="85"/>
      <c r="L19" s="47" t="s">
        <v>163</v>
      </c>
      <c r="M19" s="47">
        <v>4</v>
      </c>
    </row>
    <row r="20" spans="2:13" x14ac:dyDescent="0.25">
      <c r="B20" s="85" t="s">
        <v>40</v>
      </c>
      <c r="C20" s="85"/>
      <c r="D20" s="85"/>
      <c r="E20" s="85"/>
      <c r="F20" s="85"/>
      <c r="G20" s="85"/>
      <c r="H20" s="85"/>
      <c r="I20" s="85"/>
      <c r="J20" s="85"/>
      <c r="K20" s="85"/>
      <c r="L20" s="47" t="s">
        <v>163</v>
      </c>
      <c r="M20" s="47">
        <v>4</v>
      </c>
    </row>
    <row r="21" spans="2:13" x14ac:dyDescent="0.25">
      <c r="B21" s="85" t="s">
        <v>41</v>
      </c>
      <c r="C21" s="85"/>
      <c r="D21" s="85"/>
      <c r="E21" s="85"/>
      <c r="F21" s="85"/>
      <c r="G21" s="85"/>
      <c r="H21" s="85"/>
      <c r="I21" s="85"/>
      <c r="J21" s="85"/>
      <c r="K21" s="85"/>
      <c r="L21" s="47" t="s">
        <v>163</v>
      </c>
      <c r="M21" s="47">
        <v>4</v>
      </c>
    </row>
    <row r="22" spans="2:13" x14ac:dyDescent="0.25">
      <c r="B22" s="81" t="s">
        <v>60</v>
      </c>
      <c r="C22" s="81"/>
      <c r="D22" s="81"/>
      <c r="E22" s="81"/>
      <c r="F22" s="81"/>
      <c r="G22" s="81"/>
      <c r="H22" s="81"/>
      <c r="I22" s="81"/>
      <c r="J22" s="81"/>
      <c r="K22" s="81"/>
      <c r="L22" s="47" t="s">
        <v>163</v>
      </c>
      <c r="M22" s="47">
        <v>4</v>
      </c>
    </row>
    <row r="23" spans="2:13" x14ac:dyDescent="0.25">
      <c r="B23" s="85" t="s">
        <v>43</v>
      </c>
      <c r="C23" s="85"/>
      <c r="D23" s="85"/>
      <c r="E23" s="85"/>
      <c r="F23" s="85"/>
      <c r="G23" s="85"/>
      <c r="H23" s="85"/>
      <c r="I23" s="85"/>
      <c r="J23" s="85"/>
      <c r="K23" s="85"/>
      <c r="L23" s="47" t="s">
        <v>166</v>
      </c>
      <c r="M23" s="47">
        <v>0</v>
      </c>
    </row>
    <row r="24" spans="2:13" x14ac:dyDescent="0.25">
      <c r="B24" s="85" t="s">
        <v>44</v>
      </c>
      <c r="C24" s="85"/>
      <c r="D24" s="85"/>
      <c r="E24" s="85"/>
      <c r="F24" s="85"/>
      <c r="G24" s="85"/>
      <c r="H24" s="85"/>
      <c r="I24" s="85"/>
      <c r="J24" s="85"/>
      <c r="K24" s="85"/>
      <c r="L24" s="47" t="s">
        <v>163</v>
      </c>
      <c r="M24" s="47">
        <v>4</v>
      </c>
    </row>
    <row r="25" spans="2:13" x14ac:dyDescent="0.25">
      <c r="B25" s="85" t="s">
        <v>45</v>
      </c>
      <c r="C25" s="85"/>
      <c r="D25" s="85"/>
      <c r="E25" s="85"/>
      <c r="F25" s="85"/>
      <c r="G25" s="85"/>
      <c r="H25" s="85"/>
      <c r="I25" s="85"/>
      <c r="J25" s="85"/>
      <c r="K25" s="85"/>
      <c r="L25" s="47" t="s">
        <v>164</v>
      </c>
      <c r="M25" s="47">
        <v>1</v>
      </c>
    </row>
    <row r="26" spans="2:13" x14ac:dyDescent="0.25">
      <c r="B26" s="85" t="s">
        <v>47</v>
      </c>
      <c r="C26" s="85"/>
      <c r="D26" s="85"/>
      <c r="E26" s="85"/>
      <c r="F26" s="85"/>
      <c r="G26" s="85"/>
      <c r="H26" s="85"/>
      <c r="I26" s="85"/>
      <c r="J26" s="85"/>
      <c r="K26" s="85"/>
      <c r="L26" s="47" t="s">
        <v>166</v>
      </c>
      <c r="M26" s="47">
        <v>0</v>
      </c>
    </row>
    <row r="27" spans="2:13" x14ac:dyDescent="0.25">
      <c r="B27" s="85" t="s">
        <v>48</v>
      </c>
      <c r="C27" s="85"/>
      <c r="D27" s="85"/>
      <c r="E27" s="85"/>
      <c r="F27" s="85"/>
      <c r="G27" s="85"/>
      <c r="H27" s="85"/>
      <c r="I27" s="85"/>
      <c r="J27" s="85"/>
      <c r="K27" s="85"/>
      <c r="L27" s="47" t="s">
        <v>164</v>
      </c>
      <c r="M27" s="47">
        <v>1</v>
      </c>
    </row>
    <row r="28" spans="2:13" x14ac:dyDescent="0.25">
      <c r="B28" s="85" t="s">
        <v>54</v>
      </c>
      <c r="C28" s="85"/>
      <c r="D28" s="85"/>
      <c r="E28" s="85"/>
      <c r="F28" s="85"/>
      <c r="G28" s="85"/>
      <c r="H28" s="85"/>
      <c r="I28" s="85"/>
      <c r="J28" s="85"/>
      <c r="K28" s="85"/>
      <c r="L28" s="47" t="s">
        <v>166</v>
      </c>
      <c r="M28" s="47">
        <v>0</v>
      </c>
    </row>
    <row r="29" spans="2:13" x14ac:dyDescent="0.25">
      <c r="B29" s="81" t="s">
        <v>58</v>
      </c>
      <c r="C29" s="81"/>
      <c r="D29" s="81"/>
      <c r="E29" s="81"/>
      <c r="F29" s="81"/>
      <c r="G29" s="81"/>
      <c r="H29" s="81"/>
      <c r="I29" s="81"/>
      <c r="J29" s="81"/>
      <c r="K29" s="81"/>
      <c r="L29" s="47" t="s">
        <v>164</v>
      </c>
      <c r="M29" s="47">
        <v>1</v>
      </c>
    </row>
    <row r="30" spans="2:13" x14ac:dyDescent="0.25">
      <c r="B30" s="81" t="s">
        <v>59</v>
      </c>
      <c r="C30" s="81"/>
      <c r="D30" s="81"/>
      <c r="E30" s="81"/>
      <c r="F30" s="81"/>
      <c r="G30" s="81"/>
      <c r="H30" s="81"/>
      <c r="I30" s="81"/>
      <c r="J30" s="81"/>
      <c r="K30" s="81"/>
      <c r="L30" s="47" t="s">
        <v>163</v>
      </c>
      <c r="M30" s="47">
        <v>4</v>
      </c>
    </row>
    <row r="31" spans="2:13" x14ac:dyDescent="0.25">
      <c r="B31" s="127" t="s">
        <v>148</v>
      </c>
      <c r="C31" s="127"/>
      <c r="D31" s="127"/>
      <c r="E31" s="127"/>
      <c r="F31" s="127"/>
      <c r="G31" s="127"/>
      <c r="H31" s="127"/>
      <c r="I31" s="127"/>
      <c r="J31" s="127"/>
      <c r="K31" s="127"/>
      <c r="L31" s="47" t="s">
        <v>163</v>
      </c>
      <c r="M31" s="47">
        <v>4</v>
      </c>
    </row>
  </sheetData>
  <mergeCells count="29">
    <mergeCell ref="B27:K27"/>
    <mergeCell ref="B28:K28"/>
    <mergeCell ref="B29:K29"/>
    <mergeCell ref="B30:K30"/>
    <mergeCell ref="B31:K31"/>
    <mergeCell ref="B26:K26"/>
    <mergeCell ref="B15:K15"/>
    <mergeCell ref="B16:K16"/>
    <mergeCell ref="B17:K17"/>
    <mergeCell ref="B18:K18"/>
    <mergeCell ref="B19:K19"/>
    <mergeCell ref="B20:K20"/>
    <mergeCell ref="B21:K21"/>
    <mergeCell ref="B22:K22"/>
    <mergeCell ref="B23:K23"/>
    <mergeCell ref="B24:K24"/>
    <mergeCell ref="B25:K25"/>
    <mergeCell ref="B14:K14"/>
    <mergeCell ref="B3:K3"/>
    <mergeCell ref="B4:K4"/>
    <mergeCell ref="B5:K5"/>
    <mergeCell ref="B6:K6"/>
    <mergeCell ref="B7:K7"/>
    <mergeCell ref="B8:K8"/>
    <mergeCell ref="B9:K9"/>
    <mergeCell ref="B10:K10"/>
    <mergeCell ref="B11:K11"/>
    <mergeCell ref="B12:K12"/>
    <mergeCell ref="B13:K1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31"/>
  <sheetViews>
    <sheetView zoomScale="90" zoomScaleNormal="90" workbookViewId="0">
      <selection activeCell="O15" sqref="A1:XFD1048576"/>
    </sheetView>
  </sheetViews>
  <sheetFormatPr baseColWidth="10" defaultRowHeight="15.75" x14ac:dyDescent="0.25"/>
  <cols>
    <col min="1" max="6" width="11.42578125" style="3"/>
    <col min="7" max="7" width="2.7109375" style="3" customWidth="1"/>
    <col min="8" max="8" width="7.28515625" style="3" customWidth="1"/>
    <col min="9" max="9" width="11.42578125" style="3"/>
    <col min="10" max="10" width="1.85546875" style="3" customWidth="1"/>
    <col min="11" max="11" width="11.42578125" style="3" hidden="1" customWidth="1"/>
    <col min="12" max="12" width="22.5703125" style="3" customWidth="1"/>
    <col min="13" max="13" width="17.28515625" style="3" customWidth="1"/>
    <col min="14" max="14" width="11.42578125" style="3"/>
    <col min="15" max="15" width="25.42578125" style="3" customWidth="1"/>
    <col min="16" max="16" width="13.7109375" style="3" customWidth="1"/>
    <col min="17" max="16384" width="11.42578125" style="3"/>
  </cols>
  <sheetData>
    <row r="3" spans="2:16" x14ac:dyDescent="0.25">
      <c r="B3" s="130" t="s">
        <v>149</v>
      </c>
      <c r="C3" s="130"/>
      <c r="D3" s="130"/>
      <c r="E3" s="130"/>
      <c r="F3" s="130"/>
      <c r="G3" s="130"/>
      <c r="H3" s="130"/>
      <c r="I3" s="130"/>
      <c r="J3" s="130"/>
      <c r="K3" s="130"/>
      <c r="L3" s="60" t="s">
        <v>104</v>
      </c>
      <c r="M3" s="60" t="s">
        <v>105</v>
      </c>
    </row>
    <row r="4" spans="2:16" x14ac:dyDescent="0.25">
      <c r="B4" s="81" t="s">
        <v>144</v>
      </c>
      <c r="C4" s="81"/>
      <c r="D4" s="81"/>
      <c r="E4" s="81"/>
      <c r="F4" s="81"/>
      <c r="G4" s="81"/>
      <c r="H4" s="81"/>
      <c r="I4" s="81"/>
      <c r="J4" s="81"/>
      <c r="K4" s="81"/>
      <c r="L4" s="46" t="s">
        <v>112</v>
      </c>
      <c r="M4" s="46">
        <v>4</v>
      </c>
    </row>
    <row r="5" spans="2:16" x14ac:dyDescent="0.25">
      <c r="B5" s="81" t="s">
        <v>133</v>
      </c>
      <c r="C5" s="81"/>
      <c r="D5" s="81"/>
      <c r="E5" s="81"/>
      <c r="F5" s="81"/>
      <c r="G5" s="81"/>
      <c r="H5" s="81"/>
      <c r="I5" s="81"/>
      <c r="J5" s="81"/>
      <c r="K5" s="81"/>
      <c r="L5" s="46" t="s">
        <v>112</v>
      </c>
      <c r="M5" s="46">
        <v>4</v>
      </c>
      <c r="O5" s="20" t="s">
        <v>106</v>
      </c>
      <c r="P5" s="20" t="s">
        <v>154</v>
      </c>
    </row>
    <row r="6" spans="2:16" x14ac:dyDescent="0.25">
      <c r="B6" s="85" t="s">
        <v>16</v>
      </c>
      <c r="C6" s="85"/>
      <c r="D6" s="85"/>
      <c r="E6" s="85"/>
      <c r="F6" s="85"/>
      <c r="G6" s="85"/>
      <c r="H6" s="85"/>
      <c r="I6" s="85"/>
      <c r="J6" s="85"/>
      <c r="K6" s="85"/>
      <c r="L6" s="46" t="s">
        <v>112</v>
      </c>
      <c r="M6" s="46">
        <v>4</v>
      </c>
      <c r="O6" s="62" t="s">
        <v>111</v>
      </c>
      <c r="P6" s="45">
        <v>1</v>
      </c>
    </row>
    <row r="7" spans="2:16" x14ac:dyDescent="0.25">
      <c r="B7" s="81" t="s">
        <v>56</v>
      </c>
      <c r="C7" s="81"/>
      <c r="D7" s="81"/>
      <c r="E7" s="81"/>
      <c r="F7" s="81"/>
      <c r="G7" s="81"/>
      <c r="H7" s="81"/>
      <c r="I7" s="81"/>
      <c r="J7" s="81"/>
      <c r="K7" s="81"/>
      <c r="L7" s="46" t="s">
        <v>112</v>
      </c>
      <c r="M7" s="46">
        <v>4</v>
      </c>
      <c r="O7" s="62" t="s">
        <v>113</v>
      </c>
      <c r="P7" s="45">
        <v>2</v>
      </c>
    </row>
    <row r="8" spans="2:16" x14ac:dyDescent="0.25">
      <c r="B8" s="126" t="s">
        <v>145</v>
      </c>
      <c r="C8" s="126"/>
      <c r="D8" s="126"/>
      <c r="E8" s="126"/>
      <c r="F8" s="126"/>
      <c r="G8" s="126"/>
      <c r="H8" s="126"/>
      <c r="I8" s="126"/>
      <c r="J8" s="126"/>
      <c r="K8" s="126"/>
      <c r="L8" s="46" t="s">
        <v>112</v>
      </c>
      <c r="M8" s="46">
        <v>4</v>
      </c>
      <c r="O8" s="63" t="s">
        <v>112</v>
      </c>
      <c r="P8" s="46">
        <v>4</v>
      </c>
    </row>
    <row r="9" spans="2:16" x14ac:dyDescent="0.25">
      <c r="B9" s="123" t="s">
        <v>23</v>
      </c>
      <c r="C9" s="123"/>
      <c r="D9" s="123"/>
      <c r="E9" s="123"/>
      <c r="F9" s="123"/>
      <c r="G9" s="123"/>
      <c r="H9" s="123"/>
      <c r="I9" s="123"/>
      <c r="J9" s="123"/>
      <c r="K9" s="123"/>
      <c r="L9" s="46" t="s">
        <v>112</v>
      </c>
      <c r="M9" s="46">
        <v>4</v>
      </c>
    </row>
    <row r="10" spans="2:16" x14ac:dyDescent="0.25">
      <c r="B10" s="81" t="s">
        <v>27</v>
      </c>
      <c r="C10" s="81"/>
      <c r="D10" s="81"/>
      <c r="E10" s="81"/>
      <c r="F10" s="81"/>
      <c r="G10" s="81"/>
      <c r="H10" s="81"/>
      <c r="I10" s="81"/>
      <c r="J10" s="81"/>
      <c r="K10" s="81"/>
      <c r="L10" s="46" t="s">
        <v>112</v>
      </c>
      <c r="M10" s="46">
        <v>4</v>
      </c>
    </row>
    <row r="11" spans="2:16" x14ac:dyDescent="0.25">
      <c r="B11" s="81" t="s">
        <v>34</v>
      </c>
      <c r="C11" s="81"/>
      <c r="D11" s="81"/>
      <c r="E11" s="81"/>
      <c r="F11" s="81"/>
      <c r="G11" s="81"/>
      <c r="H11" s="81"/>
      <c r="I11" s="81"/>
      <c r="J11" s="81"/>
      <c r="K11" s="81"/>
      <c r="L11" s="46" t="s">
        <v>112</v>
      </c>
      <c r="M11" s="46">
        <v>4</v>
      </c>
    </row>
    <row r="12" spans="2:16" x14ac:dyDescent="0.25">
      <c r="B12" s="81" t="s">
        <v>33</v>
      </c>
      <c r="C12" s="81"/>
      <c r="D12" s="81"/>
      <c r="E12" s="81"/>
      <c r="F12" s="81"/>
      <c r="G12" s="81"/>
      <c r="H12" s="81"/>
      <c r="I12" s="81"/>
      <c r="J12" s="81"/>
      <c r="K12" s="81"/>
      <c r="L12" s="46" t="s">
        <v>167</v>
      </c>
      <c r="M12" s="46">
        <v>2</v>
      </c>
    </row>
    <row r="13" spans="2:16" x14ac:dyDescent="0.25">
      <c r="B13" s="85" t="s">
        <v>28</v>
      </c>
      <c r="C13" s="85"/>
      <c r="D13" s="85"/>
      <c r="E13" s="85"/>
      <c r="F13" s="85"/>
      <c r="G13" s="85"/>
      <c r="H13" s="85"/>
      <c r="I13" s="85"/>
      <c r="J13" s="85"/>
      <c r="K13" s="85"/>
      <c r="L13" s="46" t="s">
        <v>167</v>
      </c>
      <c r="M13" s="46">
        <v>2</v>
      </c>
    </row>
    <row r="14" spans="2:16" x14ac:dyDescent="0.25">
      <c r="B14" s="123" t="s">
        <v>29</v>
      </c>
      <c r="C14" s="123"/>
      <c r="D14" s="123"/>
      <c r="E14" s="123"/>
      <c r="F14" s="123"/>
      <c r="G14" s="123"/>
      <c r="H14" s="123"/>
      <c r="I14" s="123"/>
      <c r="J14" s="123"/>
      <c r="K14" s="123"/>
      <c r="L14" s="46" t="s">
        <v>112</v>
      </c>
      <c r="M14" s="46">
        <v>4</v>
      </c>
    </row>
    <row r="15" spans="2:16" x14ac:dyDescent="0.25">
      <c r="B15" s="97" t="s">
        <v>30</v>
      </c>
      <c r="C15" s="97"/>
      <c r="D15" s="97"/>
      <c r="E15" s="97"/>
      <c r="F15" s="97"/>
      <c r="G15" s="97"/>
      <c r="H15" s="97"/>
      <c r="I15" s="97"/>
      <c r="J15" s="97"/>
      <c r="K15" s="97"/>
      <c r="L15" s="46" t="s">
        <v>112</v>
      </c>
      <c r="M15" s="46">
        <v>4</v>
      </c>
    </row>
    <row r="16" spans="2:16" x14ac:dyDescent="0.25">
      <c r="B16" s="126" t="s">
        <v>146</v>
      </c>
      <c r="C16" s="126"/>
      <c r="D16" s="126"/>
      <c r="E16" s="126"/>
      <c r="F16" s="126"/>
      <c r="G16" s="126"/>
      <c r="H16" s="126"/>
      <c r="I16" s="126"/>
      <c r="J16" s="126"/>
      <c r="K16" s="126"/>
      <c r="L16" s="46" t="s">
        <v>112</v>
      </c>
      <c r="M16" s="46">
        <v>4</v>
      </c>
    </row>
    <row r="17" spans="2:13" x14ac:dyDescent="0.25">
      <c r="B17" s="123" t="s">
        <v>147</v>
      </c>
      <c r="C17" s="123"/>
      <c r="D17" s="123"/>
      <c r="E17" s="123"/>
      <c r="F17" s="123"/>
      <c r="G17" s="123"/>
      <c r="H17" s="123"/>
      <c r="I17" s="123"/>
      <c r="J17" s="123"/>
      <c r="K17" s="123"/>
      <c r="L17" s="46" t="s">
        <v>112</v>
      </c>
      <c r="M17" s="46">
        <v>4</v>
      </c>
    </row>
    <row r="18" spans="2:13" x14ac:dyDescent="0.25">
      <c r="B18" s="85" t="s">
        <v>38</v>
      </c>
      <c r="C18" s="85"/>
      <c r="D18" s="85"/>
      <c r="E18" s="85"/>
      <c r="F18" s="85"/>
      <c r="G18" s="85"/>
      <c r="H18" s="85"/>
      <c r="I18" s="85"/>
      <c r="J18" s="85"/>
      <c r="K18" s="85"/>
      <c r="L18" s="46" t="s">
        <v>112</v>
      </c>
      <c r="M18" s="46">
        <v>4</v>
      </c>
    </row>
    <row r="19" spans="2:13" x14ac:dyDescent="0.25">
      <c r="B19" s="85" t="s">
        <v>39</v>
      </c>
      <c r="C19" s="85"/>
      <c r="D19" s="85"/>
      <c r="E19" s="85"/>
      <c r="F19" s="85"/>
      <c r="G19" s="85"/>
      <c r="H19" s="85"/>
      <c r="I19" s="85"/>
      <c r="J19" s="85"/>
      <c r="K19" s="85"/>
      <c r="L19" s="46" t="s">
        <v>112</v>
      </c>
      <c r="M19" s="46">
        <v>4</v>
      </c>
    </row>
    <row r="20" spans="2:13" x14ac:dyDescent="0.25">
      <c r="B20" s="85" t="s">
        <v>40</v>
      </c>
      <c r="C20" s="85"/>
      <c r="D20" s="85"/>
      <c r="E20" s="85"/>
      <c r="F20" s="85"/>
      <c r="G20" s="85"/>
      <c r="H20" s="85"/>
      <c r="I20" s="85"/>
      <c r="J20" s="85"/>
      <c r="K20" s="85"/>
      <c r="L20" s="46" t="s">
        <v>112</v>
      </c>
      <c r="M20" s="46">
        <v>4</v>
      </c>
    </row>
    <row r="21" spans="2:13" x14ac:dyDescent="0.25">
      <c r="B21" s="85" t="s">
        <v>41</v>
      </c>
      <c r="C21" s="85"/>
      <c r="D21" s="85"/>
      <c r="E21" s="85"/>
      <c r="F21" s="85"/>
      <c r="G21" s="85"/>
      <c r="H21" s="85"/>
      <c r="I21" s="85"/>
      <c r="J21" s="85"/>
      <c r="K21" s="85"/>
      <c r="L21" s="46" t="s">
        <v>112</v>
      </c>
      <c r="M21" s="46">
        <v>4</v>
      </c>
    </row>
    <row r="22" spans="2:13" x14ac:dyDescent="0.25">
      <c r="B22" s="81" t="s">
        <v>60</v>
      </c>
      <c r="C22" s="81"/>
      <c r="D22" s="81"/>
      <c r="E22" s="81"/>
      <c r="F22" s="81"/>
      <c r="G22" s="81"/>
      <c r="H22" s="81"/>
      <c r="I22" s="81"/>
      <c r="J22" s="81"/>
      <c r="K22" s="81"/>
      <c r="L22" s="46" t="s">
        <v>112</v>
      </c>
      <c r="M22" s="46">
        <v>4</v>
      </c>
    </row>
    <row r="23" spans="2:13" x14ac:dyDescent="0.25">
      <c r="B23" s="85" t="s">
        <v>43</v>
      </c>
      <c r="C23" s="85"/>
      <c r="D23" s="85"/>
      <c r="E23" s="85"/>
      <c r="F23" s="85"/>
      <c r="G23" s="85"/>
      <c r="H23" s="85"/>
      <c r="I23" s="85"/>
      <c r="J23" s="85"/>
      <c r="K23" s="85"/>
      <c r="L23" s="46" t="s">
        <v>112</v>
      </c>
      <c r="M23" s="46">
        <v>4</v>
      </c>
    </row>
    <row r="24" spans="2:13" x14ac:dyDescent="0.25">
      <c r="B24" s="85" t="s">
        <v>44</v>
      </c>
      <c r="C24" s="85"/>
      <c r="D24" s="85"/>
      <c r="E24" s="85"/>
      <c r="F24" s="85"/>
      <c r="G24" s="85"/>
      <c r="H24" s="85"/>
      <c r="I24" s="85"/>
      <c r="J24" s="85"/>
      <c r="K24" s="85"/>
      <c r="L24" s="46" t="s">
        <v>112</v>
      </c>
      <c r="M24" s="46">
        <v>4</v>
      </c>
    </row>
    <row r="25" spans="2:13" x14ac:dyDescent="0.25">
      <c r="B25" s="85" t="s">
        <v>45</v>
      </c>
      <c r="C25" s="85"/>
      <c r="D25" s="85"/>
      <c r="E25" s="85"/>
      <c r="F25" s="85"/>
      <c r="G25" s="85"/>
      <c r="H25" s="85"/>
      <c r="I25" s="85"/>
      <c r="J25" s="85"/>
      <c r="K25" s="85"/>
      <c r="L25" s="46" t="s">
        <v>112</v>
      </c>
      <c r="M25" s="46">
        <v>4</v>
      </c>
    </row>
    <row r="26" spans="2:13" x14ac:dyDescent="0.25">
      <c r="B26" s="85" t="s">
        <v>47</v>
      </c>
      <c r="C26" s="85"/>
      <c r="D26" s="85"/>
      <c r="E26" s="85"/>
      <c r="F26" s="85"/>
      <c r="G26" s="85"/>
      <c r="H26" s="85"/>
      <c r="I26" s="85"/>
      <c r="J26" s="85"/>
      <c r="K26" s="85"/>
      <c r="L26" s="46" t="s">
        <v>112</v>
      </c>
      <c r="M26" s="46">
        <v>4</v>
      </c>
    </row>
    <row r="27" spans="2:13" x14ac:dyDescent="0.25">
      <c r="B27" s="85" t="s">
        <v>48</v>
      </c>
      <c r="C27" s="85"/>
      <c r="D27" s="85"/>
      <c r="E27" s="85"/>
      <c r="F27" s="85"/>
      <c r="G27" s="85"/>
      <c r="H27" s="85"/>
      <c r="I27" s="85"/>
      <c r="J27" s="85"/>
      <c r="K27" s="85"/>
      <c r="L27" s="46" t="s">
        <v>112</v>
      </c>
      <c r="M27" s="46">
        <v>4</v>
      </c>
    </row>
    <row r="28" spans="2:13" x14ac:dyDescent="0.25">
      <c r="B28" s="85" t="s">
        <v>54</v>
      </c>
      <c r="C28" s="85"/>
      <c r="D28" s="85"/>
      <c r="E28" s="85"/>
      <c r="F28" s="85"/>
      <c r="G28" s="85"/>
      <c r="H28" s="85"/>
      <c r="I28" s="85"/>
      <c r="J28" s="85"/>
      <c r="K28" s="85"/>
      <c r="L28" s="46" t="s">
        <v>112</v>
      </c>
      <c r="M28" s="46">
        <v>4</v>
      </c>
    </row>
    <row r="29" spans="2:13" x14ac:dyDescent="0.25">
      <c r="B29" s="81" t="s">
        <v>58</v>
      </c>
      <c r="C29" s="81"/>
      <c r="D29" s="81"/>
      <c r="E29" s="81"/>
      <c r="F29" s="81"/>
      <c r="G29" s="81"/>
      <c r="H29" s="81"/>
      <c r="I29" s="81"/>
      <c r="J29" s="81"/>
      <c r="K29" s="81"/>
      <c r="L29" s="46" t="s">
        <v>112</v>
      </c>
      <c r="M29" s="46">
        <v>4</v>
      </c>
    </row>
    <row r="30" spans="2:13" x14ac:dyDescent="0.25">
      <c r="B30" s="81" t="s">
        <v>59</v>
      </c>
      <c r="C30" s="81"/>
      <c r="D30" s="81"/>
      <c r="E30" s="81"/>
      <c r="F30" s="81"/>
      <c r="G30" s="81"/>
      <c r="H30" s="81"/>
      <c r="I30" s="81"/>
      <c r="J30" s="81"/>
      <c r="K30" s="81"/>
      <c r="L30" s="46" t="s">
        <v>112</v>
      </c>
      <c r="M30" s="46">
        <v>4</v>
      </c>
    </row>
    <row r="31" spans="2:13" x14ac:dyDescent="0.25">
      <c r="B31" s="127" t="s">
        <v>148</v>
      </c>
      <c r="C31" s="127"/>
      <c r="D31" s="127"/>
      <c r="E31" s="127"/>
      <c r="F31" s="127"/>
      <c r="G31" s="127"/>
      <c r="H31" s="127"/>
      <c r="I31" s="127"/>
      <c r="J31" s="127"/>
      <c r="K31" s="127"/>
      <c r="L31" s="46" t="s">
        <v>112</v>
      </c>
      <c r="M31" s="46">
        <v>4</v>
      </c>
    </row>
  </sheetData>
  <mergeCells count="29">
    <mergeCell ref="B27:K27"/>
    <mergeCell ref="B28:K28"/>
    <mergeCell ref="B29:K29"/>
    <mergeCell ref="B30:K30"/>
    <mergeCell ref="B31:K31"/>
    <mergeCell ref="B26:K26"/>
    <mergeCell ref="B15:K15"/>
    <mergeCell ref="B16:K16"/>
    <mergeCell ref="B17:K17"/>
    <mergeCell ref="B18:K18"/>
    <mergeCell ref="B19:K19"/>
    <mergeCell ref="B20:K20"/>
    <mergeCell ref="B21:K21"/>
    <mergeCell ref="B22:K22"/>
    <mergeCell ref="B23:K23"/>
    <mergeCell ref="B24:K24"/>
    <mergeCell ref="B25:K25"/>
    <mergeCell ref="B14:K14"/>
    <mergeCell ref="B3:K3"/>
    <mergeCell ref="B4:K4"/>
    <mergeCell ref="B5:K5"/>
    <mergeCell ref="B6:K6"/>
    <mergeCell ref="B7:K7"/>
    <mergeCell ref="B8:K8"/>
    <mergeCell ref="B9:K9"/>
    <mergeCell ref="B10:K10"/>
    <mergeCell ref="B11:K11"/>
    <mergeCell ref="B12:K12"/>
    <mergeCell ref="B13:K1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31"/>
  <sheetViews>
    <sheetView zoomScale="90" zoomScaleNormal="90" workbookViewId="0">
      <selection activeCell="Q18" sqref="A1:XFD1048576"/>
    </sheetView>
  </sheetViews>
  <sheetFormatPr baseColWidth="10" defaultRowHeight="15.75" x14ac:dyDescent="0.25"/>
  <cols>
    <col min="1" max="4" width="11.42578125" style="3"/>
    <col min="5" max="5" width="8" style="3" customWidth="1"/>
    <col min="6" max="6" width="11.42578125" style="3"/>
    <col min="7" max="7" width="8.7109375" style="3" customWidth="1"/>
    <col min="8" max="8" width="8.5703125" style="3" customWidth="1"/>
    <col min="9" max="9" width="2.85546875" style="3" customWidth="1"/>
    <col min="10" max="10" width="2.7109375" style="3" customWidth="1"/>
    <col min="11" max="11" width="11.42578125" style="3" hidden="1" customWidth="1"/>
    <col min="12" max="12" width="17" style="3" customWidth="1"/>
    <col min="13" max="13" width="15.42578125" style="3" customWidth="1"/>
    <col min="14" max="14" width="11.42578125" style="3"/>
    <col min="15" max="15" width="14.140625" style="3" customWidth="1"/>
    <col min="16" max="16384" width="11.42578125" style="3"/>
  </cols>
  <sheetData>
    <row r="3" spans="2:16" x14ac:dyDescent="0.25">
      <c r="B3" s="130" t="s">
        <v>149</v>
      </c>
      <c r="C3" s="130"/>
      <c r="D3" s="130"/>
      <c r="E3" s="130"/>
      <c r="F3" s="130"/>
      <c r="G3" s="130"/>
      <c r="H3" s="130"/>
      <c r="I3" s="130"/>
      <c r="J3" s="130"/>
      <c r="K3" s="130"/>
      <c r="L3" s="60" t="s">
        <v>104</v>
      </c>
      <c r="M3" s="60" t="s">
        <v>105</v>
      </c>
    </row>
    <row r="4" spans="2:16" x14ac:dyDescent="0.25">
      <c r="B4" s="81" t="s">
        <v>144</v>
      </c>
      <c r="C4" s="81"/>
      <c r="D4" s="81"/>
      <c r="E4" s="81"/>
      <c r="F4" s="81"/>
      <c r="G4" s="81"/>
      <c r="H4" s="81"/>
      <c r="I4" s="81"/>
      <c r="J4" s="81"/>
      <c r="K4" s="81"/>
      <c r="L4" s="47" t="s">
        <v>168</v>
      </c>
      <c r="M4" s="47">
        <v>4</v>
      </c>
    </row>
    <row r="5" spans="2:16" x14ac:dyDescent="0.25">
      <c r="B5" s="81" t="s">
        <v>133</v>
      </c>
      <c r="C5" s="81"/>
      <c r="D5" s="81"/>
      <c r="E5" s="81"/>
      <c r="F5" s="81"/>
      <c r="G5" s="81"/>
      <c r="H5" s="81"/>
      <c r="I5" s="81"/>
      <c r="J5" s="81"/>
      <c r="K5" s="81"/>
      <c r="L5" s="47" t="s">
        <v>168</v>
      </c>
      <c r="M5" s="47">
        <v>4</v>
      </c>
      <c r="O5" s="64" t="s">
        <v>116</v>
      </c>
      <c r="P5" s="64" t="s">
        <v>117</v>
      </c>
    </row>
    <row r="6" spans="2:16" x14ac:dyDescent="0.25">
      <c r="B6" s="85" t="s">
        <v>16</v>
      </c>
      <c r="C6" s="85"/>
      <c r="D6" s="85"/>
      <c r="E6" s="85"/>
      <c r="F6" s="85"/>
      <c r="G6" s="85"/>
      <c r="H6" s="85"/>
      <c r="I6" s="85"/>
      <c r="J6" s="85"/>
      <c r="K6" s="85"/>
      <c r="L6" s="47" t="s">
        <v>169</v>
      </c>
      <c r="M6" s="47">
        <v>1</v>
      </c>
      <c r="O6" s="45" t="s">
        <v>114</v>
      </c>
      <c r="P6" s="45">
        <v>1</v>
      </c>
    </row>
    <row r="7" spans="2:16" x14ac:dyDescent="0.25">
      <c r="B7" s="81" t="s">
        <v>56</v>
      </c>
      <c r="C7" s="81"/>
      <c r="D7" s="81"/>
      <c r="E7" s="81"/>
      <c r="F7" s="81"/>
      <c r="G7" s="81"/>
      <c r="H7" s="81"/>
      <c r="I7" s="81"/>
      <c r="J7" s="81"/>
      <c r="K7" s="81"/>
      <c r="L7" s="47" t="s">
        <v>168</v>
      </c>
      <c r="M7" s="47">
        <v>4</v>
      </c>
      <c r="O7" s="46" t="s">
        <v>115</v>
      </c>
      <c r="P7" s="46">
        <v>4</v>
      </c>
    </row>
    <row r="8" spans="2:16" x14ac:dyDescent="0.25">
      <c r="B8" s="126" t="s">
        <v>145</v>
      </c>
      <c r="C8" s="126"/>
      <c r="D8" s="126"/>
      <c r="E8" s="126"/>
      <c r="F8" s="126"/>
      <c r="G8" s="126"/>
      <c r="H8" s="126"/>
      <c r="I8" s="126"/>
      <c r="J8" s="126"/>
      <c r="K8" s="126"/>
      <c r="L8" s="47" t="s">
        <v>168</v>
      </c>
      <c r="M8" s="47">
        <v>4</v>
      </c>
    </row>
    <row r="9" spans="2:16" x14ac:dyDescent="0.25">
      <c r="B9" s="123" t="s">
        <v>23</v>
      </c>
      <c r="C9" s="123"/>
      <c r="D9" s="123"/>
      <c r="E9" s="123"/>
      <c r="F9" s="123"/>
      <c r="G9" s="123"/>
      <c r="H9" s="123"/>
      <c r="I9" s="123"/>
      <c r="J9" s="123"/>
      <c r="K9" s="123"/>
      <c r="L9" s="47" t="s">
        <v>168</v>
      </c>
      <c r="M9" s="47">
        <v>4</v>
      </c>
    </row>
    <row r="10" spans="2:16" x14ac:dyDescent="0.25">
      <c r="B10" s="81" t="s">
        <v>27</v>
      </c>
      <c r="C10" s="81"/>
      <c r="D10" s="81"/>
      <c r="E10" s="81"/>
      <c r="F10" s="81"/>
      <c r="G10" s="81"/>
      <c r="H10" s="81"/>
      <c r="I10" s="81"/>
      <c r="J10" s="81"/>
      <c r="K10" s="81"/>
      <c r="L10" s="47" t="s">
        <v>169</v>
      </c>
      <c r="M10" s="47">
        <v>1</v>
      </c>
    </row>
    <row r="11" spans="2:16" x14ac:dyDescent="0.25">
      <c r="B11" s="81" t="s">
        <v>34</v>
      </c>
      <c r="C11" s="81"/>
      <c r="D11" s="81"/>
      <c r="E11" s="81"/>
      <c r="F11" s="81"/>
      <c r="G11" s="81"/>
      <c r="H11" s="81"/>
      <c r="I11" s="81"/>
      <c r="J11" s="81"/>
      <c r="K11" s="81"/>
      <c r="L11" s="47" t="s">
        <v>168</v>
      </c>
      <c r="M11" s="47">
        <v>4</v>
      </c>
    </row>
    <row r="12" spans="2:16" x14ac:dyDescent="0.25">
      <c r="B12" s="81" t="s">
        <v>33</v>
      </c>
      <c r="C12" s="81"/>
      <c r="D12" s="81"/>
      <c r="E12" s="81"/>
      <c r="F12" s="81"/>
      <c r="G12" s="81"/>
      <c r="H12" s="81"/>
      <c r="I12" s="81"/>
      <c r="J12" s="81"/>
      <c r="K12" s="81"/>
      <c r="L12" s="47" t="s">
        <v>169</v>
      </c>
      <c r="M12" s="47">
        <v>1</v>
      </c>
    </row>
    <row r="13" spans="2:16" x14ac:dyDescent="0.25">
      <c r="B13" s="85" t="s">
        <v>28</v>
      </c>
      <c r="C13" s="85"/>
      <c r="D13" s="85"/>
      <c r="E13" s="85"/>
      <c r="F13" s="85"/>
      <c r="G13" s="85"/>
      <c r="H13" s="85"/>
      <c r="I13" s="85"/>
      <c r="J13" s="85"/>
      <c r="K13" s="85"/>
      <c r="L13" s="47" t="s">
        <v>168</v>
      </c>
      <c r="M13" s="47">
        <v>4</v>
      </c>
    </row>
    <row r="14" spans="2:16" x14ac:dyDescent="0.25">
      <c r="B14" s="123" t="s">
        <v>29</v>
      </c>
      <c r="C14" s="123"/>
      <c r="D14" s="123"/>
      <c r="E14" s="123"/>
      <c r="F14" s="123"/>
      <c r="G14" s="123"/>
      <c r="H14" s="123"/>
      <c r="I14" s="123"/>
      <c r="J14" s="123"/>
      <c r="K14" s="123"/>
      <c r="L14" s="47" t="s">
        <v>168</v>
      </c>
      <c r="M14" s="47">
        <v>4</v>
      </c>
    </row>
    <row r="15" spans="2:16" x14ac:dyDescent="0.25">
      <c r="B15" s="97" t="s">
        <v>30</v>
      </c>
      <c r="C15" s="97"/>
      <c r="D15" s="97"/>
      <c r="E15" s="97"/>
      <c r="F15" s="97"/>
      <c r="G15" s="97"/>
      <c r="H15" s="97"/>
      <c r="I15" s="97"/>
      <c r="J15" s="97"/>
      <c r="K15" s="97"/>
      <c r="L15" s="47" t="s">
        <v>168</v>
      </c>
      <c r="M15" s="47">
        <v>4</v>
      </c>
    </row>
    <row r="16" spans="2:16" x14ac:dyDescent="0.25">
      <c r="B16" s="126" t="s">
        <v>146</v>
      </c>
      <c r="C16" s="126"/>
      <c r="D16" s="126"/>
      <c r="E16" s="126"/>
      <c r="F16" s="126"/>
      <c r="G16" s="126"/>
      <c r="H16" s="126"/>
      <c r="I16" s="126"/>
      <c r="J16" s="126"/>
      <c r="K16" s="126"/>
      <c r="L16" s="47" t="s">
        <v>168</v>
      </c>
      <c r="M16" s="47">
        <v>4</v>
      </c>
    </row>
    <row r="17" spans="2:13" x14ac:dyDescent="0.25">
      <c r="B17" s="123" t="s">
        <v>147</v>
      </c>
      <c r="C17" s="123"/>
      <c r="D17" s="123"/>
      <c r="E17" s="123"/>
      <c r="F17" s="123"/>
      <c r="G17" s="123"/>
      <c r="H17" s="123"/>
      <c r="I17" s="123"/>
      <c r="J17" s="123"/>
      <c r="K17" s="123"/>
      <c r="L17" s="47" t="s">
        <v>168</v>
      </c>
      <c r="M17" s="47">
        <v>4</v>
      </c>
    </row>
    <row r="18" spans="2:13" x14ac:dyDescent="0.25">
      <c r="B18" s="85" t="s">
        <v>38</v>
      </c>
      <c r="C18" s="85"/>
      <c r="D18" s="85"/>
      <c r="E18" s="85"/>
      <c r="F18" s="85"/>
      <c r="G18" s="85"/>
      <c r="H18" s="85"/>
      <c r="I18" s="85"/>
      <c r="J18" s="85"/>
      <c r="K18" s="85"/>
      <c r="L18" s="47" t="s">
        <v>168</v>
      </c>
      <c r="M18" s="47">
        <v>4</v>
      </c>
    </row>
    <row r="19" spans="2:13" x14ac:dyDescent="0.25">
      <c r="B19" s="85" t="s">
        <v>39</v>
      </c>
      <c r="C19" s="85"/>
      <c r="D19" s="85"/>
      <c r="E19" s="85"/>
      <c r="F19" s="85"/>
      <c r="G19" s="85"/>
      <c r="H19" s="85"/>
      <c r="I19" s="85"/>
      <c r="J19" s="85"/>
      <c r="K19" s="85"/>
      <c r="L19" s="47" t="s">
        <v>168</v>
      </c>
      <c r="M19" s="47">
        <v>4</v>
      </c>
    </row>
    <row r="20" spans="2:13" x14ac:dyDescent="0.25">
      <c r="B20" s="85" t="s">
        <v>40</v>
      </c>
      <c r="C20" s="85"/>
      <c r="D20" s="85"/>
      <c r="E20" s="85"/>
      <c r="F20" s="85"/>
      <c r="G20" s="85"/>
      <c r="H20" s="85"/>
      <c r="I20" s="85"/>
      <c r="J20" s="85"/>
      <c r="K20" s="85"/>
      <c r="L20" s="47" t="s">
        <v>168</v>
      </c>
      <c r="M20" s="47">
        <v>4</v>
      </c>
    </row>
    <row r="21" spans="2:13" x14ac:dyDescent="0.25">
      <c r="B21" s="85" t="s">
        <v>41</v>
      </c>
      <c r="C21" s="85"/>
      <c r="D21" s="85"/>
      <c r="E21" s="85"/>
      <c r="F21" s="85"/>
      <c r="G21" s="85"/>
      <c r="H21" s="85"/>
      <c r="I21" s="85"/>
      <c r="J21" s="85"/>
      <c r="K21" s="85"/>
      <c r="L21" s="47" t="s">
        <v>168</v>
      </c>
      <c r="M21" s="47">
        <v>4</v>
      </c>
    </row>
    <row r="22" spans="2:13" x14ac:dyDescent="0.25">
      <c r="B22" s="81" t="s">
        <v>60</v>
      </c>
      <c r="C22" s="81"/>
      <c r="D22" s="81"/>
      <c r="E22" s="81"/>
      <c r="F22" s="81"/>
      <c r="G22" s="81"/>
      <c r="H22" s="81"/>
      <c r="I22" s="81"/>
      <c r="J22" s="81"/>
      <c r="K22" s="81"/>
      <c r="L22" s="47" t="s">
        <v>168</v>
      </c>
      <c r="M22" s="47">
        <v>4</v>
      </c>
    </row>
    <row r="23" spans="2:13" x14ac:dyDescent="0.25">
      <c r="B23" s="85" t="s">
        <v>43</v>
      </c>
      <c r="C23" s="85"/>
      <c r="D23" s="85"/>
      <c r="E23" s="85"/>
      <c r="F23" s="85"/>
      <c r="G23" s="85"/>
      <c r="H23" s="85"/>
      <c r="I23" s="85"/>
      <c r="J23" s="85"/>
      <c r="K23" s="85"/>
      <c r="L23" s="47" t="s">
        <v>166</v>
      </c>
      <c r="M23" s="47">
        <v>0</v>
      </c>
    </row>
    <row r="24" spans="2:13" x14ac:dyDescent="0.25">
      <c r="B24" s="85" t="s">
        <v>44</v>
      </c>
      <c r="C24" s="85"/>
      <c r="D24" s="85"/>
      <c r="E24" s="85"/>
      <c r="F24" s="85"/>
      <c r="G24" s="85"/>
      <c r="H24" s="85"/>
      <c r="I24" s="85"/>
      <c r="J24" s="85"/>
      <c r="K24" s="85"/>
      <c r="L24" s="47" t="s">
        <v>168</v>
      </c>
      <c r="M24" s="47">
        <v>4</v>
      </c>
    </row>
    <row r="25" spans="2:13" x14ac:dyDescent="0.25">
      <c r="B25" s="85" t="s">
        <v>45</v>
      </c>
      <c r="C25" s="85"/>
      <c r="D25" s="85"/>
      <c r="E25" s="85"/>
      <c r="F25" s="85"/>
      <c r="G25" s="85"/>
      <c r="H25" s="85"/>
      <c r="I25" s="85"/>
      <c r="J25" s="85"/>
      <c r="K25" s="85"/>
      <c r="L25" s="47" t="s">
        <v>170</v>
      </c>
      <c r="M25" s="47">
        <v>0</v>
      </c>
    </row>
    <row r="26" spans="2:13" x14ac:dyDescent="0.25">
      <c r="B26" s="85" t="s">
        <v>47</v>
      </c>
      <c r="C26" s="85"/>
      <c r="D26" s="85"/>
      <c r="E26" s="85"/>
      <c r="F26" s="85"/>
      <c r="G26" s="85"/>
      <c r="H26" s="85"/>
      <c r="I26" s="85"/>
      <c r="J26" s="85"/>
      <c r="K26" s="85"/>
      <c r="L26" s="47" t="s">
        <v>169</v>
      </c>
      <c r="M26" s="47">
        <v>1</v>
      </c>
    </row>
    <row r="27" spans="2:13" x14ac:dyDescent="0.25">
      <c r="B27" s="85" t="s">
        <v>48</v>
      </c>
      <c r="C27" s="85"/>
      <c r="D27" s="85"/>
      <c r="E27" s="85"/>
      <c r="F27" s="85"/>
      <c r="G27" s="85"/>
      <c r="H27" s="85"/>
      <c r="I27" s="85"/>
      <c r="J27" s="85"/>
      <c r="K27" s="85"/>
      <c r="L27" s="47" t="s">
        <v>166</v>
      </c>
      <c r="M27" s="47">
        <v>0</v>
      </c>
    </row>
    <row r="28" spans="2:13" x14ac:dyDescent="0.25">
      <c r="B28" s="85" t="s">
        <v>54</v>
      </c>
      <c r="C28" s="85"/>
      <c r="D28" s="85"/>
      <c r="E28" s="85"/>
      <c r="F28" s="85"/>
      <c r="G28" s="85"/>
      <c r="H28" s="85"/>
      <c r="I28" s="85"/>
      <c r="J28" s="85"/>
      <c r="K28" s="85"/>
      <c r="L28" s="47" t="s">
        <v>166</v>
      </c>
      <c r="M28" s="47">
        <v>0</v>
      </c>
    </row>
    <row r="29" spans="2:13" x14ac:dyDescent="0.25">
      <c r="B29" s="81" t="s">
        <v>58</v>
      </c>
      <c r="C29" s="81"/>
      <c r="D29" s="81"/>
      <c r="E29" s="81"/>
      <c r="F29" s="81"/>
      <c r="G29" s="81"/>
      <c r="H29" s="81"/>
      <c r="I29" s="81"/>
      <c r="J29" s="81"/>
      <c r="K29" s="81"/>
      <c r="L29" s="47" t="s">
        <v>168</v>
      </c>
      <c r="M29" s="47">
        <v>4</v>
      </c>
    </row>
    <row r="30" spans="2:13" x14ac:dyDescent="0.25">
      <c r="B30" s="81" t="s">
        <v>59</v>
      </c>
      <c r="C30" s="81"/>
      <c r="D30" s="81"/>
      <c r="E30" s="81"/>
      <c r="F30" s="81"/>
      <c r="G30" s="81"/>
      <c r="H30" s="81"/>
      <c r="I30" s="81"/>
      <c r="J30" s="81"/>
      <c r="K30" s="81"/>
      <c r="L30" s="47" t="s">
        <v>168</v>
      </c>
      <c r="M30" s="47">
        <v>4</v>
      </c>
    </row>
    <row r="31" spans="2:13" x14ac:dyDescent="0.25">
      <c r="B31" s="127" t="s">
        <v>148</v>
      </c>
      <c r="C31" s="127"/>
      <c r="D31" s="127"/>
      <c r="E31" s="127"/>
      <c r="F31" s="127"/>
      <c r="G31" s="127"/>
      <c r="H31" s="127"/>
      <c r="I31" s="127"/>
      <c r="J31" s="127"/>
      <c r="K31" s="127"/>
      <c r="L31" s="47" t="s">
        <v>168</v>
      </c>
      <c r="M31" s="47">
        <v>4</v>
      </c>
    </row>
  </sheetData>
  <mergeCells count="29">
    <mergeCell ref="B27:K27"/>
    <mergeCell ref="B28:K28"/>
    <mergeCell ref="B29:K29"/>
    <mergeCell ref="B30:K30"/>
    <mergeCell ref="B31:K31"/>
    <mergeCell ref="B26:K26"/>
    <mergeCell ref="B15:K15"/>
    <mergeCell ref="B16:K16"/>
    <mergeCell ref="B17:K17"/>
    <mergeCell ref="B18:K18"/>
    <mergeCell ref="B19:K19"/>
    <mergeCell ref="B20:K20"/>
    <mergeCell ref="B21:K21"/>
    <mergeCell ref="B22:K22"/>
    <mergeCell ref="B23:K23"/>
    <mergeCell ref="B24:K24"/>
    <mergeCell ref="B25:K25"/>
    <mergeCell ref="B14:K14"/>
    <mergeCell ref="B3:K3"/>
    <mergeCell ref="B4:K4"/>
    <mergeCell ref="B5:K5"/>
    <mergeCell ref="B6:K6"/>
    <mergeCell ref="B7:K7"/>
    <mergeCell ref="B8:K8"/>
    <mergeCell ref="B9:K9"/>
    <mergeCell ref="B10:K10"/>
    <mergeCell ref="B11:K11"/>
    <mergeCell ref="B12:K12"/>
    <mergeCell ref="B13:K1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30"/>
  <sheetViews>
    <sheetView zoomScale="90" zoomScaleNormal="90" workbookViewId="0">
      <selection activeCell="N7" sqref="N7"/>
    </sheetView>
  </sheetViews>
  <sheetFormatPr baseColWidth="10" defaultRowHeight="15.75" x14ac:dyDescent="0.25"/>
  <cols>
    <col min="1" max="6" width="11.42578125" style="3"/>
    <col min="7" max="8" width="6.140625" style="3" customWidth="1"/>
    <col min="9" max="9" width="4.7109375" style="3" customWidth="1"/>
    <col min="10" max="10" width="3.42578125" style="3" hidden="1" customWidth="1"/>
    <col min="11" max="11" width="2.28515625" style="3" hidden="1" customWidth="1"/>
    <col min="12" max="12" width="23" style="3" customWidth="1"/>
    <col min="13" max="13" width="16.5703125" style="3" customWidth="1"/>
    <col min="14" max="14" width="10" style="3" customWidth="1"/>
    <col min="15" max="15" width="22" style="3" bestFit="1" customWidth="1"/>
    <col min="16" max="16" width="11.140625" style="3" bestFit="1" customWidth="1"/>
    <col min="17" max="16384" width="11.42578125" style="3"/>
  </cols>
  <sheetData>
    <row r="2" spans="2:16" x14ac:dyDescent="0.25">
      <c r="B2" s="130" t="s">
        <v>149</v>
      </c>
      <c r="C2" s="130"/>
      <c r="D2" s="130"/>
      <c r="E2" s="130"/>
      <c r="F2" s="130"/>
      <c r="G2" s="130"/>
      <c r="H2" s="130"/>
      <c r="I2" s="130"/>
      <c r="J2" s="130"/>
      <c r="K2" s="130"/>
      <c r="L2" s="60" t="s">
        <v>104</v>
      </c>
      <c r="M2" s="60" t="s">
        <v>105</v>
      </c>
    </row>
    <row r="3" spans="2:16" x14ac:dyDescent="0.25">
      <c r="B3" s="81" t="s">
        <v>144</v>
      </c>
      <c r="C3" s="81"/>
      <c r="D3" s="81"/>
      <c r="E3" s="81"/>
      <c r="F3" s="81"/>
      <c r="G3" s="81"/>
      <c r="H3" s="81"/>
      <c r="I3" s="81"/>
      <c r="J3" s="81"/>
      <c r="K3" s="81"/>
      <c r="L3" s="47" t="s">
        <v>171</v>
      </c>
      <c r="M3" s="47">
        <v>4</v>
      </c>
    </row>
    <row r="4" spans="2:16" x14ac:dyDescent="0.25">
      <c r="B4" s="81" t="s">
        <v>133</v>
      </c>
      <c r="C4" s="81"/>
      <c r="D4" s="81"/>
      <c r="E4" s="81"/>
      <c r="F4" s="81"/>
      <c r="G4" s="81"/>
      <c r="H4" s="81"/>
      <c r="I4" s="81"/>
      <c r="J4" s="81"/>
      <c r="K4" s="81"/>
      <c r="L4" s="47" t="s">
        <v>171</v>
      </c>
      <c r="M4" s="47">
        <v>4</v>
      </c>
      <c r="O4" s="45" t="s">
        <v>116</v>
      </c>
      <c r="P4" s="45" t="s">
        <v>117</v>
      </c>
    </row>
    <row r="5" spans="2:16" x14ac:dyDescent="0.25">
      <c r="B5" s="85" t="s">
        <v>16</v>
      </c>
      <c r="C5" s="85"/>
      <c r="D5" s="85"/>
      <c r="E5" s="85"/>
      <c r="F5" s="85"/>
      <c r="G5" s="85"/>
      <c r="H5" s="85"/>
      <c r="I5" s="85"/>
      <c r="J5" s="85"/>
      <c r="K5" s="85"/>
      <c r="L5" s="47" t="s">
        <v>171</v>
      </c>
      <c r="M5" s="47">
        <v>4</v>
      </c>
      <c r="O5" s="45" t="s">
        <v>118</v>
      </c>
      <c r="P5" s="45">
        <v>1</v>
      </c>
    </row>
    <row r="6" spans="2:16" x14ac:dyDescent="0.25">
      <c r="B6" s="81" t="s">
        <v>56</v>
      </c>
      <c r="C6" s="81"/>
      <c r="D6" s="81"/>
      <c r="E6" s="81"/>
      <c r="F6" s="81"/>
      <c r="G6" s="81"/>
      <c r="H6" s="81"/>
      <c r="I6" s="81"/>
      <c r="J6" s="81"/>
      <c r="K6" s="81"/>
      <c r="L6" s="47" t="s">
        <v>171</v>
      </c>
      <c r="M6" s="47">
        <v>4</v>
      </c>
      <c r="O6" s="46" t="s">
        <v>119</v>
      </c>
      <c r="P6" s="46">
        <v>4</v>
      </c>
    </row>
    <row r="7" spans="2:16" x14ac:dyDescent="0.25">
      <c r="B7" s="126" t="s">
        <v>145</v>
      </c>
      <c r="C7" s="126"/>
      <c r="D7" s="126"/>
      <c r="E7" s="126"/>
      <c r="F7" s="126"/>
      <c r="G7" s="126"/>
      <c r="H7" s="126"/>
      <c r="I7" s="126"/>
      <c r="J7" s="126"/>
      <c r="K7" s="126"/>
      <c r="L7" s="47" t="s">
        <v>171</v>
      </c>
      <c r="M7" s="47">
        <v>4</v>
      </c>
    </row>
    <row r="8" spans="2:16" x14ac:dyDescent="0.25">
      <c r="B8" s="123" t="s">
        <v>23</v>
      </c>
      <c r="C8" s="123"/>
      <c r="D8" s="123"/>
      <c r="E8" s="123"/>
      <c r="F8" s="123"/>
      <c r="G8" s="123"/>
      <c r="H8" s="123"/>
      <c r="I8" s="123"/>
      <c r="J8" s="123"/>
      <c r="K8" s="123"/>
      <c r="L8" s="47" t="s">
        <v>171</v>
      </c>
      <c r="M8" s="47">
        <v>4</v>
      </c>
    </row>
    <row r="9" spans="2:16" x14ac:dyDescent="0.25">
      <c r="B9" s="81" t="s">
        <v>27</v>
      </c>
      <c r="C9" s="81"/>
      <c r="D9" s="81"/>
      <c r="E9" s="81"/>
      <c r="F9" s="81"/>
      <c r="G9" s="81"/>
      <c r="H9" s="81"/>
      <c r="I9" s="81"/>
      <c r="J9" s="81"/>
      <c r="K9" s="81"/>
      <c r="L9" s="47" t="s">
        <v>171</v>
      </c>
      <c r="M9" s="47">
        <v>4</v>
      </c>
    </row>
    <row r="10" spans="2:16" x14ac:dyDescent="0.25">
      <c r="B10" s="81" t="s">
        <v>34</v>
      </c>
      <c r="C10" s="81"/>
      <c r="D10" s="81"/>
      <c r="E10" s="81"/>
      <c r="F10" s="81"/>
      <c r="G10" s="81"/>
      <c r="H10" s="81"/>
      <c r="I10" s="81"/>
      <c r="J10" s="81"/>
      <c r="K10" s="81"/>
      <c r="L10" s="47" t="s">
        <v>171</v>
      </c>
      <c r="M10" s="47">
        <v>4</v>
      </c>
    </row>
    <row r="11" spans="2:16" x14ac:dyDescent="0.25">
      <c r="B11" s="81" t="s">
        <v>33</v>
      </c>
      <c r="C11" s="81"/>
      <c r="D11" s="81"/>
      <c r="E11" s="81"/>
      <c r="F11" s="81"/>
      <c r="G11" s="81"/>
      <c r="H11" s="81"/>
      <c r="I11" s="81"/>
      <c r="J11" s="81"/>
      <c r="K11" s="81"/>
      <c r="L11" s="47" t="s">
        <v>171</v>
      </c>
      <c r="M11" s="47">
        <v>4</v>
      </c>
    </row>
    <row r="12" spans="2:16" x14ac:dyDescent="0.25">
      <c r="B12" s="85" t="s">
        <v>28</v>
      </c>
      <c r="C12" s="85"/>
      <c r="D12" s="85"/>
      <c r="E12" s="85"/>
      <c r="F12" s="85"/>
      <c r="G12" s="85"/>
      <c r="H12" s="85"/>
      <c r="I12" s="85"/>
      <c r="J12" s="85"/>
      <c r="K12" s="85"/>
      <c r="L12" s="47" t="s">
        <v>172</v>
      </c>
      <c r="M12" s="47">
        <v>1</v>
      </c>
    </row>
    <row r="13" spans="2:16" x14ac:dyDescent="0.25">
      <c r="B13" s="123" t="s">
        <v>29</v>
      </c>
      <c r="C13" s="123"/>
      <c r="D13" s="123"/>
      <c r="E13" s="123"/>
      <c r="F13" s="123"/>
      <c r="G13" s="123"/>
      <c r="H13" s="123"/>
      <c r="I13" s="123"/>
      <c r="J13" s="123"/>
      <c r="K13" s="123"/>
      <c r="L13" s="47" t="s">
        <v>172</v>
      </c>
      <c r="M13" s="47">
        <v>1</v>
      </c>
    </row>
    <row r="14" spans="2:16" x14ac:dyDescent="0.25">
      <c r="B14" s="97" t="s">
        <v>30</v>
      </c>
      <c r="C14" s="97"/>
      <c r="D14" s="97"/>
      <c r="E14" s="97"/>
      <c r="F14" s="97"/>
      <c r="G14" s="97"/>
      <c r="H14" s="97"/>
      <c r="I14" s="97"/>
      <c r="J14" s="97"/>
      <c r="K14" s="97"/>
      <c r="L14" s="47" t="s">
        <v>172</v>
      </c>
      <c r="M14" s="47">
        <v>1</v>
      </c>
    </row>
    <row r="15" spans="2:16" x14ac:dyDescent="0.25">
      <c r="B15" s="126" t="s">
        <v>146</v>
      </c>
      <c r="C15" s="126"/>
      <c r="D15" s="126"/>
      <c r="E15" s="126"/>
      <c r="F15" s="126"/>
      <c r="G15" s="126"/>
      <c r="H15" s="126"/>
      <c r="I15" s="126"/>
      <c r="J15" s="126"/>
      <c r="K15" s="126"/>
      <c r="L15" s="47" t="s">
        <v>171</v>
      </c>
      <c r="M15" s="47">
        <v>4</v>
      </c>
    </row>
    <row r="16" spans="2:16" x14ac:dyDescent="0.25">
      <c r="B16" s="123" t="s">
        <v>147</v>
      </c>
      <c r="C16" s="123"/>
      <c r="D16" s="123"/>
      <c r="E16" s="123"/>
      <c r="F16" s="123"/>
      <c r="G16" s="123"/>
      <c r="H16" s="123"/>
      <c r="I16" s="123"/>
      <c r="J16" s="123"/>
      <c r="K16" s="123"/>
      <c r="L16" s="47" t="s">
        <v>171</v>
      </c>
      <c r="M16" s="47">
        <v>4</v>
      </c>
    </row>
    <row r="17" spans="2:13" x14ac:dyDescent="0.25">
      <c r="B17" s="85" t="s">
        <v>38</v>
      </c>
      <c r="C17" s="85"/>
      <c r="D17" s="85"/>
      <c r="E17" s="85"/>
      <c r="F17" s="85"/>
      <c r="G17" s="85"/>
      <c r="H17" s="85"/>
      <c r="I17" s="85"/>
      <c r="J17" s="85"/>
      <c r="K17" s="85"/>
      <c r="L17" s="47" t="s">
        <v>172</v>
      </c>
      <c r="M17" s="47">
        <v>1</v>
      </c>
    </row>
    <row r="18" spans="2:13" x14ac:dyDescent="0.25">
      <c r="B18" s="85" t="s">
        <v>39</v>
      </c>
      <c r="C18" s="85"/>
      <c r="D18" s="85"/>
      <c r="E18" s="85"/>
      <c r="F18" s="85"/>
      <c r="G18" s="85"/>
      <c r="H18" s="85"/>
      <c r="I18" s="85"/>
      <c r="J18" s="85"/>
      <c r="K18" s="85"/>
      <c r="L18" s="47" t="s">
        <v>172</v>
      </c>
      <c r="M18" s="47">
        <v>1</v>
      </c>
    </row>
    <row r="19" spans="2:13" x14ac:dyDescent="0.25">
      <c r="B19" s="85" t="s">
        <v>40</v>
      </c>
      <c r="C19" s="85"/>
      <c r="D19" s="85"/>
      <c r="E19" s="85"/>
      <c r="F19" s="85"/>
      <c r="G19" s="85"/>
      <c r="H19" s="85"/>
      <c r="I19" s="85"/>
      <c r="J19" s="85"/>
      <c r="K19" s="85"/>
      <c r="L19" s="47" t="s">
        <v>172</v>
      </c>
      <c r="M19" s="47">
        <v>1</v>
      </c>
    </row>
    <row r="20" spans="2:13" x14ac:dyDescent="0.25">
      <c r="B20" s="85" t="s">
        <v>41</v>
      </c>
      <c r="C20" s="85"/>
      <c r="D20" s="85"/>
      <c r="E20" s="85"/>
      <c r="F20" s="85"/>
      <c r="G20" s="85"/>
      <c r="H20" s="85"/>
      <c r="I20" s="85"/>
      <c r="J20" s="85"/>
      <c r="K20" s="85"/>
      <c r="L20" s="47" t="s">
        <v>172</v>
      </c>
      <c r="M20" s="47">
        <v>1</v>
      </c>
    </row>
    <row r="21" spans="2:13" x14ac:dyDescent="0.25">
      <c r="B21" s="81" t="s">
        <v>60</v>
      </c>
      <c r="C21" s="81"/>
      <c r="D21" s="81"/>
      <c r="E21" s="81"/>
      <c r="F21" s="81"/>
      <c r="G21" s="81"/>
      <c r="H21" s="81"/>
      <c r="I21" s="81"/>
      <c r="J21" s="81"/>
      <c r="K21" s="81"/>
      <c r="L21" s="47" t="s">
        <v>172</v>
      </c>
      <c r="M21" s="47">
        <v>1</v>
      </c>
    </row>
    <row r="22" spans="2:13" x14ac:dyDescent="0.25">
      <c r="B22" s="85" t="s">
        <v>43</v>
      </c>
      <c r="C22" s="85"/>
      <c r="D22" s="85"/>
      <c r="E22" s="85"/>
      <c r="F22" s="85"/>
      <c r="G22" s="85"/>
      <c r="H22" s="85"/>
      <c r="I22" s="85"/>
      <c r="J22" s="85"/>
      <c r="K22" s="85"/>
      <c r="L22" s="47" t="s">
        <v>172</v>
      </c>
      <c r="M22" s="47">
        <v>1</v>
      </c>
    </row>
    <row r="23" spans="2:13" x14ac:dyDescent="0.25">
      <c r="B23" s="85" t="s">
        <v>44</v>
      </c>
      <c r="C23" s="85"/>
      <c r="D23" s="85"/>
      <c r="E23" s="85"/>
      <c r="F23" s="85"/>
      <c r="G23" s="85"/>
      <c r="H23" s="85"/>
      <c r="I23" s="85"/>
      <c r="J23" s="85"/>
      <c r="K23" s="85"/>
      <c r="L23" s="47" t="s">
        <v>172</v>
      </c>
      <c r="M23" s="47">
        <v>1</v>
      </c>
    </row>
    <row r="24" spans="2:13" x14ac:dyDescent="0.25">
      <c r="B24" s="85" t="s">
        <v>45</v>
      </c>
      <c r="C24" s="85"/>
      <c r="D24" s="85"/>
      <c r="E24" s="85"/>
      <c r="F24" s="85"/>
      <c r="G24" s="85"/>
      <c r="H24" s="85"/>
      <c r="I24" s="85"/>
      <c r="J24" s="85"/>
      <c r="K24" s="85"/>
      <c r="L24" s="47" t="s">
        <v>171</v>
      </c>
      <c r="M24" s="47">
        <v>4</v>
      </c>
    </row>
    <row r="25" spans="2:13" x14ac:dyDescent="0.25">
      <c r="B25" s="85" t="s">
        <v>47</v>
      </c>
      <c r="C25" s="85"/>
      <c r="D25" s="85"/>
      <c r="E25" s="85"/>
      <c r="F25" s="85"/>
      <c r="G25" s="85"/>
      <c r="H25" s="85"/>
      <c r="I25" s="85"/>
      <c r="J25" s="85"/>
      <c r="K25" s="85"/>
      <c r="L25" s="47" t="s">
        <v>172</v>
      </c>
      <c r="M25" s="47">
        <v>1</v>
      </c>
    </row>
    <row r="26" spans="2:13" x14ac:dyDescent="0.25">
      <c r="B26" s="85" t="s">
        <v>48</v>
      </c>
      <c r="C26" s="85"/>
      <c r="D26" s="85"/>
      <c r="E26" s="85"/>
      <c r="F26" s="85"/>
      <c r="G26" s="85"/>
      <c r="H26" s="85"/>
      <c r="I26" s="85"/>
      <c r="J26" s="85"/>
      <c r="K26" s="85"/>
      <c r="L26" s="47" t="s">
        <v>171</v>
      </c>
      <c r="M26" s="47">
        <v>4</v>
      </c>
    </row>
    <row r="27" spans="2:13" x14ac:dyDescent="0.25">
      <c r="B27" s="85" t="s">
        <v>54</v>
      </c>
      <c r="C27" s="85"/>
      <c r="D27" s="85"/>
      <c r="E27" s="85"/>
      <c r="F27" s="85"/>
      <c r="G27" s="85"/>
      <c r="H27" s="85"/>
      <c r="I27" s="85"/>
      <c r="J27" s="85"/>
      <c r="K27" s="85"/>
      <c r="L27" s="47" t="s">
        <v>171</v>
      </c>
      <c r="M27" s="47">
        <v>4</v>
      </c>
    </row>
    <row r="28" spans="2:13" x14ac:dyDescent="0.25">
      <c r="B28" s="81" t="s">
        <v>58</v>
      </c>
      <c r="C28" s="81"/>
      <c r="D28" s="81"/>
      <c r="E28" s="81"/>
      <c r="F28" s="81"/>
      <c r="G28" s="81"/>
      <c r="H28" s="81"/>
      <c r="I28" s="81"/>
      <c r="J28" s="81"/>
      <c r="K28" s="81"/>
      <c r="L28" s="47" t="s">
        <v>171</v>
      </c>
      <c r="M28" s="47">
        <v>4</v>
      </c>
    </row>
    <row r="29" spans="2:13" x14ac:dyDescent="0.25">
      <c r="B29" s="81" t="s">
        <v>59</v>
      </c>
      <c r="C29" s="81"/>
      <c r="D29" s="81"/>
      <c r="E29" s="81"/>
      <c r="F29" s="81"/>
      <c r="G29" s="81"/>
      <c r="H29" s="81"/>
      <c r="I29" s="81"/>
      <c r="J29" s="81"/>
      <c r="K29" s="81"/>
      <c r="L29" s="47" t="s">
        <v>171</v>
      </c>
      <c r="M29" s="47">
        <v>4</v>
      </c>
    </row>
    <row r="30" spans="2:13" x14ac:dyDescent="0.25">
      <c r="B30" s="127" t="s">
        <v>148</v>
      </c>
      <c r="C30" s="127"/>
      <c r="D30" s="127"/>
      <c r="E30" s="127"/>
      <c r="F30" s="127"/>
      <c r="G30" s="127"/>
      <c r="H30" s="127"/>
      <c r="I30" s="127"/>
      <c r="J30" s="127"/>
      <c r="K30" s="127"/>
      <c r="L30" s="47" t="s">
        <v>171</v>
      </c>
      <c r="M30" s="47">
        <v>4</v>
      </c>
    </row>
  </sheetData>
  <mergeCells count="29">
    <mergeCell ref="B26:K26"/>
    <mergeCell ref="B27:K27"/>
    <mergeCell ref="B28:K28"/>
    <mergeCell ref="B29:K29"/>
    <mergeCell ref="B30:K30"/>
    <mergeCell ref="B25:K25"/>
    <mergeCell ref="B14:K14"/>
    <mergeCell ref="B15:K15"/>
    <mergeCell ref="B16:K16"/>
    <mergeCell ref="B17:K17"/>
    <mergeCell ref="B18:K18"/>
    <mergeCell ref="B19:K19"/>
    <mergeCell ref="B20:K20"/>
    <mergeCell ref="B21:K21"/>
    <mergeCell ref="B22:K22"/>
    <mergeCell ref="B23:K23"/>
    <mergeCell ref="B24:K24"/>
    <mergeCell ref="B13:K13"/>
    <mergeCell ref="B2:K2"/>
    <mergeCell ref="B3:K3"/>
    <mergeCell ref="B4:K4"/>
    <mergeCell ref="B5:K5"/>
    <mergeCell ref="B6:K6"/>
    <mergeCell ref="B7:K7"/>
    <mergeCell ref="B8:K8"/>
    <mergeCell ref="B9:K9"/>
    <mergeCell ref="B10:K10"/>
    <mergeCell ref="B11:K11"/>
    <mergeCell ref="B12:K12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Q31"/>
  <sheetViews>
    <sheetView zoomScale="80" zoomScaleNormal="80" workbookViewId="0">
      <selection activeCell="C17" sqref="C17:L17"/>
    </sheetView>
  </sheetViews>
  <sheetFormatPr baseColWidth="10" defaultRowHeight="15.75" x14ac:dyDescent="0.25"/>
  <cols>
    <col min="1" max="3" width="11.42578125" style="3"/>
    <col min="4" max="4" width="8" style="3" customWidth="1"/>
    <col min="5" max="5" width="11.42578125" style="3"/>
    <col min="6" max="6" width="4.5703125" style="3" customWidth="1"/>
    <col min="7" max="7" width="6.28515625" style="3" customWidth="1"/>
    <col min="8" max="8" width="8.140625" style="3" customWidth="1"/>
    <col min="9" max="9" width="2.85546875" style="3" customWidth="1"/>
    <col min="10" max="10" width="5.140625" style="3" customWidth="1"/>
    <col min="11" max="11" width="4.42578125" style="3" customWidth="1"/>
    <col min="12" max="12" width="11.140625" style="3" customWidth="1"/>
    <col min="13" max="13" width="19.140625" style="3" customWidth="1"/>
    <col min="14" max="14" width="16.5703125" style="3" customWidth="1"/>
    <col min="15" max="15" width="11.42578125" style="3"/>
    <col min="16" max="16" width="18" style="3" customWidth="1"/>
    <col min="17" max="16384" width="11.42578125" style="3"/>
  </cols>
  <sheetData>
    <row r="3" spans="3:17" x14ac:dyDescent="0.25">
      <c r="C3" s="130" t="s">
        <v>149</v>
      </c>
      <c r="D3" s="130"/>
      <c r="E3" s="130"/>
      <c r="F3" s="130"/>
      <c r="G3" s="130"/>
      <c r="H3" s="130"/>
      <c r="I3" s="130"/>
      <c r="J3" s="130"/>
      <c r="K3" s="130"/>
      <c r="L3" s="130"/>
      <c r="M3" s="60" t="s">
        <v>104</v>
      </c>
      <c r="N3" s="60" t="s">
        <v>105</v>
      </c>
    </row>
    <row r="4" spans="3:17" x14ac:dyDescent="0.25">
      <c r="C4" s="81" t="s">
        <v>144</v>
      </c>
      <c r="D4" s="81"/>
      <c r="E4" s="81"/>
      <c r="F4" s="81"/>
      <c r="G4" s="81"/>
      <c r="H4" s="81"/>
      <c r="I4" s="81"/>
      <c r="J4" s="81"/>
      <c r="K4" s="81"/>
      <c r="L4" s="81"/>
      <c r="M4" s="45" t="s">
        <v>138</v>
      </c>
      <c r="N4" s="45">
        <v>1</v>
      </c>
    </row>
    <row r="5" spans="3:17" x14ac:dyDescent="0.25">
      <c r="C5" s="81" t="s">
        <v>133</v>
      </c>
      <c r="D5" s="81"/>
      <c r="E5" s="81"/>
      <c r="F5" s="81"/>
      <c r="G5" s="81"/>
      <c r="H5" s="81"/>
      <c r="I5" s="81"/>
      <c r="J5" s="81"/>
      <c r="K5" s="81"/>
      <c r="L5" s="81"/>
      <c r="M5" s="45" t="s">
        <v>137</v>
      </c>
      <c r="N5" s="45">
        <v>8</v>
      </c>
      <c r="P5" s="20" t="s">
        <v>150</v>
      </c>
      <c r="Q5" s="20" t="s">
        <v>153</v>
      </c>
    </row>
    <row r="6" spans="3:17" x14ac:dyDescent="0.25">
      <c r="C6" s="85" t="s">
        <v>16</v>
      </c>
      <c r="D6" s="85"/>
      <c r="E6" s="85"/>
      <c r="F6" s="85"/>
      <c r="G6" s="85"/>
      <c r="H6" s="85"/>
      <c r="I6" s="85"/>
      <c r="J6" s="85"/>
      <c r="K6" s="85"/>
      <c r="L6" s="85"/>
      <c r="M6" s="45" t="s">
        <v>137</v>
      </c>
      <c r="N6" s="45">
        <v>8</v>
      </c>
      <c r="P6" s="62" t="s">
        <v>137</v>
      </c>
      <c r="Q6" s="45">
        <v>8</v>
      </c>
    </row>
    <row r="7" spans="3:17" x14ac:dyDescent="0.25">
      <c r="C7" s="81" t="s">
        <v>56</v>
      </c>
      <c r="D7" s="81"/>
      <c r="E7" s="81"/>
      <c r="F7" s="81"/>
      <c r="G7" s="81"/>
      <c r="H7" s="81"/>
      <c r="I7" s="81"/>
      <c r="J7" s="81"/>
      <c r="K7" s="81"/>
      <c r="L7" s="81"/>
      <c r="M7" s="45" t="s">
        <v>138</v>
      </c>
      <c r="N7" s="45">
        <v>1</v>
      </c>
      <c r="P7" s="62" t="s">
        <v>136</v>
      </c>
      <c r="Q7" s="45">
        <v>4</v>
      </c>
    </row>
    <row r="8" spans="3:17" x14ac:dyDescent="0.25">
      <c r="C8" s="126" t="s">
        <v>145</v>
      </c>
      <c r="D8" s="126"/>
      <c r="E8" s="126"/>
      <c r="F8" s="126"/>
      <c r="G8" s="126"/>
      <c r="H8" s="126"/>
      <c r="I8" s="126"/>
      <c r="J8" s="126"/>
      <c r="K8" s="126"/>
      <c r="L8" s="126"/>
      <c r="M8" s="45" t="s">
        <v>138</v>
      </c>
      <c r="N8" s="45">
        <v>1</v>
      </c>
      <c r="P8" s="62" t="s">
        <v>138</v>
      </c>
      <c r="Q8" s="45">
        <v>1</v>
      </c>
    </row>
    <row r="9" spans="3:17" x14ac:dyDescent="0.25">
      <c r="C9" s="123" t="s">
        <v>23</v>
      </c>
      <c r="D9" s="123"/>
      <c r="E9" s="123"/>
      <c r="F9" s="123"/>
      <c r="G9" s="123"/>
      <c r="H9" s="123"/>
      <c r="I9" s="123"/>
      <c r="J9" s="123"/>
      <c r="K9" s="123"/>
      <c r="L9" s="123"/>
      <c r="M9" s="45" t="s">
        <v>136</v>
      </c>
      <c r="N9" s="45">
        <v>4</v>
      </c>
    </row>
    <row r="10" spans="3:17" x14ac:dyDescent="0.25">
      <c r="C10" s="81" t="s">
        <v>27</v>
      </c>
      <c r="D10" s="81"/>
      <c r="E10" s="81"/>
      <c r="F10" s="81"/>
      <c r="G10" s="81"/>
      <c r="H10" s="81"/>
      <c r="I10" s="81"/>
      <c r="J10" s="81"/>
      <c r="K10" s="81"/>
      <c r="L10" s="81"/>
      <c r="M10" s="45" t="s">
        <v>137</v>
      </c>
      <c r="N10" s="45">
        <v>8</v>
      </c>
    </row>
    <row r="11" spans="3:17" x14ac:dyDescent="0.25">
      <c r="C11" s="81" t="s">
        <v>34</v>
      </c>
      <c r="D11" s="81"/>
      <c r="E11" s="81"/>
      <c r="F11" s="81"/>
      <c r="G11" s="81"/>
      <c r="H11" s="81"/>
      <c r="I11" s="81"/>
      <c r="J11" s="81"/>
      <c r="K11" s="81"/>
      <c r="L11" s="81"/>
      <c r="M11" s="45" t="s">
        <v>138</v>
      </c>
      <c r="N11" s="45">
        <v>1</v>
      </c>
    </row>
    <row r="12" spans="3:17" x14ac:dyDescent="0.25">
      <c r="C12" s="81" t="s">
        <v>33</v>
      </c>
      <c r="D12" s="81"/>
      <c r="E12" s="81"/>
      <c r="F12" s="81"/>
      <c r="G12" s="81"/>
      <c r="H12" s="81"/>
      <c r="I12" s="81"/>
      <c r="J12" s="81"/>
      <c r="K12" s="81"/>
      <c r="L12" s="81"/>
      <c r="M12" s="45" t="s">
        <v>138</v>
      </c>
      <c r="N12" s="45">
        <v>1</v>
      </c>
    </row>
    <row r="13" spans="3:17" x14ac:dyDescent="0.25">
      <c r="C13" s="85" t="s">
        <v>28</v>
      </c>
      <c r="D13" s="85"/>
      <c r="E13" s="85"/>
      <c r="F13" s="85"/>
      <c r="G13" s="85"/>
      <c r="H13" s="85"/>
      <c r="I13" s="85"/>
      <c r="J13" s="85"/>
      <c r="K13" s="85"/>
      <c r="L13" s="85"/>
      <c r="M13" s="45" t="s">
        <v>136</v>
      </c>
      <c r="N13" s="45">
        <v>4</v>
      </c>
    </row>
    <row r="14" spans="3:17" x14ac:dyDescent="0.25">
      <c r="C14" s="123" t="s">
        <v>29</v>
      </c>
      <c r="D14" s="123"/>
      <c r="E14" s="123"/>
      <c r="F14" s="123"/>
      <c r="G14" s="123"/>
      <c r="H14" s="123"/>
      <c r="I14" s="123"/>
      <c r="J14" s="123"/>
      <c r="K14" s="123"/>
      <c r="L14" s="123"/>
      <c r="M14" s="45" t="s">
        <v>136</v>
      </c>
      <c r="N14" s="45">
        <v>4</v>
      </c>
    </row>
    <row r="15" spans="3:17" x14ac:dyDescent="0.25">
      <c r="C15" s="97" t="s">
        <v>30</v>
      </c>
      <c r="D15" s="97"/>
      <c r="E15" s="97"/>
      <c r="F15" s="97"/>
      <c r="G15" s="97"/>
      <c r="H15" s="97"/>
      <c r="I15" s="97"/>
      <c r="J15" s="97"/>
      <c r="K15" s="97"/>
      <c r="L15" s="97"/>
      <c r="M15" s="45" t="s">
        <v>136</v>
      </c>
      <c r="N15" s="45">
        <v>4</v>
      </c>
    </row>
    <row r="16" spans="3:17" x14ac:dyDescent="0.25">
      <c r="C16" s="126" t="s">
        <v>146</v>
      </c>
      <c r="D16" s="126"/>
      <c r="E16" s="126"/>
      <c r="F16" s="126"/>
      <c r="G16" s="126"/>
      <c r="H16" s="126"/>
      <c r="I16" s="126"/>
      <c r="J16" s="126"/>
      <c r="K16" s="126"/>
      <c r="L16" s="126"/>
      <c r="M16" s="45" t="s">
        <v>138</v>
      </c>
      <c r="N16" s="45">
        <v>1</v>
      </c>
    </row>
    <row r="17" spans="3:14" x14ac:dyDescent="0.25">
      <c r="C17" s="123" t="s">
        <v>147</v>
      </c>
      <c r="D17" s="123"/>
      <c r="E17" s="123"/>
      <c r="F17" s="123"/>
      <c r="G17" s="123"/>
      <c r="H17" s="123"/>
      <c r="I17" s="123"/>
      <c r="J17" s="123"/>
      <c r="K17" s="123"/>
      <c r="L17" s="123"/>
      <c r="M17" s="45" t="s">
        <v>138</v>
      </c>
      <c r="N17" s="45">
        <v>1</v>
      </c>
    </row>
    <row r="18" spans="3:14" x14ac:dyDescent="0.25">
      <c r="C18" s="85" t="s">
        <v>38</v>
      </c>
      <c r="D18" s="85"/>
      <c r="E18" s="85"/>
      <c r="F18" s="85"/>
      <c r="G18" s="85"/>
      <c r="H18" s="85"/>
      <c r="I18" s="85"/>
      <c r="J18" s="85"/>
      <c r="K18" s="85"/>
      <c r="L18" s="85"/>
      <c r="M18" s="45" t="s">
        <v>136</v>
      </c>
      <c r="N18" s="45">
        <v>4</v>
      </c>
    </row>
    <row r="19" spans="3:14" x14ac:dyDescent="0.25">
      <c r="C19" s="85" t="s">
        <v>39</v>
      </c>
      <c r="D19" s="85"/>
      <c r="E19" s="85"/>
      <c r="F19" s="85"/>
      <c r="G19" s="85"/>
      <c r="H19" s="85"/>
      <c r="I19" s="85"/>
      <c r="J19" s="85"/>
      <c r="K19" s="85"/>
      <c r="L19" s="85"/>
      <c r="M19" s="45" t="s">
        <v>136</v>
      </c>
      <c r="N19" s="45">
        <v>4</v>
      </c>
    </row>
    <row r="20" spans="3:14" x14ac:dyDescent="0.25">
      <c r="C20" s="85" t="s">
        <v>40</v>
      </c>
      <c r="D20" s="85"/>
      <c r="E20" s="85"/>
      <c r="F20" s="85"/>
      <c r="G20" s="85"/>
      <c r="H20" s="85"/>
      <c r="I20" s="85"/>
      <c r="J20" s="85"/>
      <c r="K20" s="85"/>
      <c r="L20" s="85"/>
      <c r="M20" s="45" t="s">
        <v>136</v>
      </c>
      <c r="N20" s="45">
        <v>4</v>
      </c>
    </row>
    <row r="21" spans="3:14" x14ac:dyDescent="0.25">
      <c r="C21" s="85" t="s">
        <v>41</v>
      </c>
      <c r="D21" s="85"/>
      <c r="E21" s="85"/>
      <c r="F21" s="85"/>
      <c r="G21" s="85"/>
      <c r="H21" s="85"/>
      <c r="I21" s="85"/>
      <c r="J21" s="85"/>
      <c r="K21" s="85"/>
      <c r="L21" s="85"/>
      <c r="M21" s="45" t="s">
        <v>136</v>
      </c>
      <c r="N21" s="45">
        <v>4</v>
      </c>
    </row>
    <row r="22" spans="3:14" x14ac:dyDescent="0.25">
      <c r="C22" s="81" t="s">
        <v>60</v>
      </c>
      <c r="D22" s="81"/>
      <c r="E22" s="81"/>
      <c r="F22" s="81"/>
      <c r="G22" s="81"/>
      <c r="H22" s="81"/>
      <c r="I22" s="81"/>
      <c r="J22" s="81"/>
      <c r="K22" s="81"/>
      <c r="L22" s="81"/>
      <c r="M22" s="45" t="s">
        <v>136</v>
      </c>
      <c r="N22" s="45">
        <v>4</v>
      </c>
    </row>
    <row r="23" spans="3:14" x14ac:dyDescent="0.25">
      <c r="C23" s="85" t="s">
        <v>43</v>
      </c>
      <c r="D23" s="85"/>
      <c r="E23" s="85"/>
      <c r="F23" s="85"/>
      <c r="G23" s="85"/>
      <c r="H23" s="85"/>
      <c r="I23" s="85"/>
      <c r="J23" s="85"/>
      <c r="K23" s="85"/>
      <c r="L23" s="85"/>
      <c r="M23" s="45" t="s">
        <v>136</v>
      </c>
      <c r="N23" s="45">
        <v>4</v>
      </c>
    </row>
    <row r="24" spans="3:14" x14ac:dyDescent="0.25">
      <c r="C24" s="85" t="s">
        <v>44</v>
      </c>
      <c r="D24" s="85"/>
      <c r="E24" s="85"/>
      <c r="F24" s="85"/>
      <c r="G24" s="85"/>
      <c r="H24" s="85"/>
      <c r="I24" s="85"/>
      <c r="J24" s="85"/>
      <c r="K24" s="85"/>
      <c r="L24" s="85"/>
      <c r="M24" s="45" t="s">
        <v>137</v>
      </c>
      <c r="N24" s="45">
        <v>8</v>
      </c>
    </row>
    <row r="25" spans="3:14" x14ac:dyDescent="0.25">
      <c r="C25" s="85" t="s">
        <v>45</v>
      </c>
      <c r="D25" s="85"/>
      <c r="E25" s="85"/>
      <c r="F25" s="85"/>
      <c r="G25" s="85"/>
      <c r="H25" s="85"/>
      <c r="I25" s="85"/>
      <c r="J25" s="85"/>
      <c r="K25" s="85"/>
      <c r="L25" s="85"/>
      <c r="M25" s="45" t="s">
        <v>137</v>
      </c>
      <c r="N25" s="45">
        <v>8</v>
      </c>
    </row>
    <row r="26" spans="3:14" x14ac:dyDescent="0.25">
      <c r="C26" s="85" t="s">
        <v>47</v>
      </c>
      <c r="D26" s="85"/>
      <c r="E26" s="85"/>
      <c r="F26" s="85"/>
      <c r="G26" s="85"/>
      <c r="H26" s="85"/>
      <c r="I26" s="85"/>
      <c r="J26" s="85"/>
      <c r="K26" s="85"/>
      <c r="L26" s="85"/>
      <c r="M26" s="45" t="s">
        <v>137</v>
      </c>
      <c r="N26" s="45">
        <v>8</v>
      </c>
    </row>
    <row r="27" spans="3:14" x14ac:dyDescent="0.25">
      <c r="C27" s="85" t="s">
        <v>48</v>
      </c>
      <c r="D27" s="85"/>
      <c r="E27" s="85"/>
      <c r="F27" s="85"/>
      <c r="G27" s="85"/>
      <c r="H27" s="85"/>
      <c r="I27" s="85"/>
      <c r="J27" s="85"/>
      <c r="K27" s="85"/>
      <c r="L27" s="85"/>
      <c r="M27" s="45" t="s">
        <v>137</v>
      </c>
      <c r="N27" s="45">
        <v>8</v>
      </c>
    </row>
    <row r="28" spans="3:14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85"/>
      <c r="L28" s="85"/>
      <c r="M28" s="45" t="s">
        <v>137</v>
      </c>
      <c r="N28" s="45">
        <v>8</v>
      </c>
    </row>
    <row r="29" spans="3:14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81"/>
      <c r="L29" s="81"/>
      <c r="M29" s="45" t="s">
        <v>137</v>
      </c>
      <c r="N29" s="45">
        <v>8</v>
      </c>
    </row>
    <row r="30" spans="3:14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81"/>
      <c r="L30" s="81"/>
      <c r="M30" s="45" t="s">
        <v>137</v>
      </c>
      <c r="N30" s="45">
        <v>8</v>
      </c>
    </row>
    <row r="31" spans="3:14" x14ac:dyDescent="0.25">
      <c r="C31" s="127" t="s">
        <v>148</v>
      </c>
      <c r="D31" s="127"/>
      <c r="E31" s="127"/>
      <c r="F31" s="127"/>
      <c r="G31" s="127"/>
      <c r="H31" s="127"/>
      <c r="I31" s="127"/>
      <c r="J31" s="127"/>
      <c r="K31" s="127"/>
      <c r="L31" s="127"/>
      <c r="M31" s="45" t="s">
        <v>137</v>
      </c>
      <c r="N31" s="45">
        <v>8</v>
      </c>
    </row>
  </sheetData>
  <mergeCells count="29">
    <mergeCell ref="C27:L27"/>
    <mergeCell ref="C28:L28"/>
    <mergeCell ref="C29:L29"/>
    <mergeCell ref="C30:L30"/>
    <mergeCell ref="C31:L31"/>
    <mergeCell ref="C26:L26"/>
    <mergeCell ref="C15:L15"/>
    <mergeCell ref="C16:L16"/>
    <mergeCell ref="C17:L17"/>
    <mergeCell ref="C18:L18"/>
    <mergeCell ref="C19:L19"/>
    <mergeCell ref="C20:L20"/>
    <mergeCell ref="C21:L21"/>
    <mergeCell ref="C22:L22"/>
    <mergeCell ref="C23:L23"/>
    <mergeCell ref="C24:L24"/>
    <mergeCell ref="C25:L25"/>
    <mergeCell ref="C14:L14"/>
    <mergeCell ref="C3:L3"/>
    <mergeCell ref="C4:L4"/>
    <mergeCell ref="C5:L5"/>
    <mergeCell ref="C6:L6"/>
    <mergeCell ref="C7:L7"/>
    <mergeCell ref="C8:L8"/>
    <mergeCell ref="C9:L9"/>
    <mergeCell ref="C10:L10"/>
    <mergeCell ref="C11:L11"/>
    <mergeCell ref="C12:L12"/>
    <mergeCell ref="C13:L1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31"/>
  <sheetViews>
    <sheetView topLeftCell="A2" zoomScale="80" zoomScaleNormal="80" workbookViewId="0">
      <selection activeCell="N25" sqref="N25"/>
    </sheetView>
  </sheetViews>
  <sheetFormatPr baseColWidth="10" defaultRowHeight="15.75" x14ac:dyDescent="0.25"/>
  <cols>
    <col min="1" max="3" width="11.42578125" style="3"/>
    <col min="4" max="4" width="5.140625" style="3" customWidth="1"/>
    <col min="5" max="7" width="11.42578125" style="3"/>
    <col min="8" max="8" width="4.5703125" style="3" customWidth="1"/>
    <col min="9" max="9" width="11.42578125" style="3"/>
    <col min="10" max="10" width="3.85546875" style="3" customWidth="1"/>
    <col min="11" max="11" width="11.42578125" style="3" hidden="1" customWidth="1"/>
    <col min="12" max="12" width="19.5703125" style="3" customWidth="1"/>
    <col min="13" max="13" width="16.42578125" style="3" customWidth="1"/>
    <col min="14" max="14" width="11.42578125" style="3"/>
    <col min="15" max="15" width="24" style="3" customWidth="1"/>
    <col min="16" max="16" width="14.140625" style="3" customWidth="1"/>
    <col min="17" max="16384" width="11.42578125" style="3"/>
  </cols>
  <sheetData>
    <row r="3" spans="2:16" x14ac:dyDescent="0.25">
      <c r="B3" s="125" t="s">
        <v>149</v>
      </c>
      <c r="C3" s="125"/>
      <c r="D3" s="125"/>
      <c r="E3" s="125"/>
      <c r="F3" s="125"/>
      <c r="G3" s="125"/>
      <c r="H3" s="125"/>
      <c r="I3" s="125"/>
      <c r="J3" s="125"/>
      <c r="K3" s="125"/>
      <c r="L3" s="60" t="s">
        <v>104</v>
      </c>
      <c r="M3" s="60" t="s">
        <v>105</v>
      </c>
    </row>
    <row r="4" spans="2:16" x14ac:dyDescent="0.25">
      <c r="B4" s="81" t="s">
        <v>144</v>
      </c>
      <c r="C4" s="81"/>
      <c r="D4" s="81"/>
      <c r="E4" s="81"/>
      <c r="F4" s="81"/>
      <c r="G4" s="81"/>
      <c r="H4" s="81"/>
      <c r="I4" s="81"/>
      <c r="J4" s="81"/>
      <c r="K4" s="81"/>
      <c r="L4" s="47" t="s">
        <v>121</v>
      </c>
      <c r="M4" s="47">
        <v>8</v>
      </c>
    </row>
    <row r="5" spans="2:16" x14ac:dyDescent="0.25">
      <c r="B5" s="81" t="s">
        <v>133</v>
      </c>
      <c r="C5" s="81"/>
      <c r="D5" s="81"/>
      <c r="E5" s="81"/>
      <c r="F5" s="81"/>
      <c r="G5" s="81"/>
      <c r="H5" s="81"/>
      <c r="I5" s="81"/>
      <c r="J5" s="81"/>
      <c r="K5" s="81"/>
      <c r="L5" s="47" t="s">
        <v>121</v>
      </c>
      <c r="M5" s="47">
        <v>8</v>
      </c>
    </row>
    <row r="6" spans="2:16" x14ac:dyDescent="0.25">
      <c r="B6" s="85" t="s">
        <v>16</v>
      </c>
      <c r="C6" s="85"/>
      <c r="D6" s="85"/>
      <c r="E6" s="85"/>
      <c r="F6" s="85"/>
      <c r="G6" s="85"/>
      <c r="H6" s="85"/>
      <c r="I6" s="85"/>
      <c r="J6" s="85"/>
      <c r="K6" s="85"/>
      <c r="L6" s="47" t="s">
        <v>120</v>
      </c>
      <c r="M6" s="47">
        <v>1</v>
      </c>
      <c r="O6" s="64" t="s">
        <v>116</v>
      </c>
      <c r="P6" s="64" t="s">
        <v>117</v>
      </c>
    </row>
    <row r="7" spans="2:16" x14ac:dyDescent="0.25">
      <c r="B7" s="81" t="s">
        <v>56</v>
      </c>
      <c r="C7" s="81"/>
      <c r="D7" s="81"/>
      <c r="E7" s="81"/>
      <c r="F7" s="81"/>
      <c r="G7" s="81"/>
      <c r="H7" s="81"/>
      <c r="I7" s="81"/>
      <c r="J7" s="81"/>
      <c r="K7" s="81"/>
      <c r="L7" s="47" t="s">
        <v>121</v>
      </c>
      <c r="M7" s="47">
        <v>8</v>
      </c>
      <c r="O7" s="62" t="s">
        <v>120</v>
      </c>
      <c r="P7" s="45">
        <v>1</v>
      </c>
    </row>
    <row r="8" spans="2:16" x14ac:dyDescent="0.25">
      <c r="B8" s="126" t="s">
        <v>145</v>
      </c>
      <c r="C8" s="126"/>
      <c r="D8" s="126"/>
      <c r="E8" s="126"/>
      <c r="F8" s="126"/>
      <c r="G8" s="126"/>
      <c r="H8" s="126"/>
      <c r="I8" s="126"/>
      <c r="J8" s="126"/>
      <c r="K8" s="126"/>
      <c r="L8" s="47" t="s">
        <v>121</v>
      </c>
      <c r="M8" s="47">
        <v>8</v>
      </c>
      <c r="O8" s="63" t="s">
        <v>109</v>
      </c>
      <c r="P8" s="46">
        <v>6</v>
      </c>
    </row>
    <row r="9" spans="2:16" x14ac:dyDescent="0.25">
      <c r="B9" s="123" t="s">
        <v>23</v>
      </c>
      <c r="C9" s="123"/>
      <c r="D9" s="123"/>
      <c r="E9" s="123"/>
      <c r="F9" s="123"/>
      <c r="G9" s="123"/>
      <c r="H9" s="123"/>
      <c r="I9" s="123"/>
      <c r="J9" s="123"/>
      <c r="K9" s="123"/>
      <c r="L9" s="47" t="s">
        <v>121</v>
      </c>
      <c r="M9" s="47">
        <v>8</v>
      </c>
      <c r="O9" s="63" t="s">
        <v>121</v>
      </c>
      <c r="P9" s="47">
        <v>8</v>
      </c>
    </row>
    <row r="10" spans="2:16" x14ac:dyDescent="0.25">
      <c r="B10" s="81" t="s">
        <v>27</v>
      </c>
      <c r="C10" s="81"/>
      <c r="D10" s="81"/>
      <c r="E10" s="81"/>
      <c r="F10" s="81"/>
      <c r="G10" s="81"/>
      <c r="H10" s="81"/>
      <c r="I10" s="81"/>
      <c r="J10" s="81"/>
      <c r="K10" s="81"/>
      <c r="L10" s="47" t="s">
        <v>121</v>
      </c>
      <c r="M10" s="47">
        <v>1</v>
      </c>
    </row>
    <row r="11" spans="2:16" x14ac:dyDescent="0.25">
      <c r="B11" s="81" t="s">
        <v>34</v>
      </c>
      <c r="C11" s="81"/>
      <c r="D11" s="81"/>
      <c r="E11" s="81"/>
      <c r="F11" s="81"/>
      <c r="G11" s="81"/>
      <c r="H11" s="81"/>
      <c r="I11" s="81"/>
      <c r="J11" s="81"/>
      <c r="K11" s="81"/>
      <c r="L11" s="47" t="s">
        <v>173</v>
      </c>
      <c r="M11" s="47">
        <v>6</v>
      </c>
    </row>
    <row r="12" spans="2:16" x14ac:dyDescent="0.25">
      <c r="B12" s="81" t="s">
        <v>33</v>
      </c>
      <c r="C12" s="81"/>
      <c r="D12" s="81"/>
      <c r="E12" s="81"/>
      <c r="F12" s="81"/>
      <c r="G12" s="81"/>
      <c r="H12" s="81"/>
      <c r="I12" s="81"/>
      <c r="J12" s="81"/>
      <c r="K12" s="81"/>
      <c r="L12" s="47" t="s">
        <v>173</v>
      </c>
      <c r="M12" s="47">
        <v>6</v>
      </c>
    </row>
    <row r="13" spans="2:16" x14ac:dyDescent="0.25">
      <c r="B13" s="85" t="s">
        <v>28</v>
      </c>
      <c r="C13" s="85"/>
      <c r="D13" s="85"/>
      <c r="E13" s="85"/>
      <c r="F13" s="85"/>
      <c r="G13" s="85"/>
      <c r="H13" s="85"/>
      <c r="I13" s="85"/>
      <c r="J13" s="85"/>
      <c r="K13" s="85"/>
      <c r="L13" s="47" t="s">
        <v>121</v>
      </c>
      <c r="M13" s="47">
        <v>8</v>
      </c>
    </row>
    <row r="14" spans="2:16" x14ac:dyDescent="0.25">
      <c r="B14" s="123" t="s">
        <v>29</v>
      </c>
      <c r="C14" s="123"/>
      <c r="D14" s="123"/>
      <c r="E14" s="123"/>
      <c r="F14" s="123"/>
      <c r="G14" s="123"/>
      <c r="H14" s="123"/>
      <c r="I14" s="123"/>
      <c r="J14" s="123"/>
      <c r="K14" s="123"/>
      <c r="L14" s="47" t="s">
        <v>121</v>
      </c>
      <c r="M14" s="47">
        <v>8</v>
      </c>
    </row>
    <row r="15" spans="2:16" x14ac:dyDescent="0.25">
      <c r="B15" s="97" t="s">
        <v>30</v>
      </c>
      <c r="C15" s="97"/>
      <c r="D15" s="97"/>
      <c r="E15" s="97"/>
      <c r="F15" s="97"/>
      <c r="G15" s="97"/>
      <c r="H15" s="97"/>
      <c r="I15" s="97"/>
      <c r="J15" s="97"/>
      <c r="K15" s="97"/>
      <c r="L15" s="47" t="s">
        <v>121</v>
      </c>
      <c r="M15" s="47">
        <v>8</v>
      </c>
    </row>
    <row r="16" spans="2:16" x14ac:dyDescent="0.25">
      <c r="B16" s="126" t="s">
        <v>146</v>
      </c>
      <c r="C16" s="126"/>
      <c r="D16" s="126"/>
      <c r="E16" s="126"/>
      <c r="F16" s="126"/>
      <c r="G16" s="126"/>
      <c r="H16" s="126"/>
      <c r="I16" s="126"/>
      <c r="J16" s="126"/>
      <c r="K16" s="126"/>
      <c r="L16" s="47" t="s">
        <v>121</v>
      </c>
      <c r="M16" s="47">
        <v>8</v>
      </c>
    </row>
    <row r="17" spans="2:13" x14ac:dyDescent="0.25">
      <c r="B17" s="123" t="s">
        <v>147</v>
      </c>
      <c r="C17" s="123"/>
      <c r="D17" s="123"/>
      <c r="E17" s="123"/>
      <c r="F17" s="123"/>
      <c r="G17" s="123"/>
      <c r="H17" s="123"/>
      <c r="I17" s="123"/>
      <c r="J17" s="123"/>
      <c r="K17" s="123"/>
      <c r="L17" s="47" t="s">
        <v>121</v>
      </c>
      <c r="M17" s="47">
        <v>8</v>
      </c>
    </row>
    <row r="18" spans="2:13" x14ac:dyDescent="0.25">
      <c r="B18" s="85" t="s">
        <v>38</v>
      </c>
      <c r="C18" s="85"/>
      <c r="D18" s="85"/>
      <c r="E18" s="85"/>
      <c r="F18" s="85"/>
      <c r="G18" s="85"/>
      <c r="H18" s="85"/>
      <c r="I18" s="85"/>
      <c r="J18" s="85"/>
      <c r="K18" s="85"/>
      <c r="L18" s="47" t="s">
        <v>121</v>
      </c>
      <c r="M18" s="47">
        <v>8</v>
      </c>
    </row>
    <row r="19" spans="2:13" x14ac:dyDescent="0.25">
      <c r="B19" s="85" t="s">
        <v>39</v>
      </c>
      <c r="C19" s="85"/>
      <c r="D19" s="85"/>
      <c r="E19" s="85"/>
      <c r="F19" s="85"/>
      <c r="G19" s="85"/>
      <c r="H19" s="85"/>
      <c r="I19" s="85"/>
      <c r="J19" s="85"/>
      <c r="K19" s="85"/>
      <c r="L19" s="47" t="s">
        <v>121</v>
      </c>
      <c r="M19" s="47">
        <v>8</v>
      </c>
    </row>
    <row r="20" spans="2:13" x14ac:dyDescent="0.25">
      <c r="B20" s="85" t="s">
        <v>40</v>
      </c>
      <c r="C20" s="85"/>
      <c r="D20" s="85"/>
      <c r="E20" s="85"/>
      <c r="F20" s="85"/>
      <c r="G20" s="85"/>
      <c r="H20" s="85"/>
      <c r="I20" s="85"/>
      <c r="J20" s="85"/>
      <c r="K20" s="85"/>
      <c r="L20" s="47" t="s">
        <v>121</v>
      </c>
      <c r="M20" s="47">
        <v>8</v>
      </c>
    </row>
    <row r="21" spans="2:13" x14ac:dyDescent="0.25">
      <c r="B21" s="85" t="s">
        <v>41</v>
      </c>
      <c r="C21" s="85"/>
      <c r="D21" s="85"/>
      <c r="E21" s="85"/>
      <c r="F21" s="85"/>
      <c r="G21" s="85"/>
      <c r="H21" s="85"/>
      <c r="I21" s="85"/>
      <c r="J21" s="85"/>
      <c r="K21" s="85"/>
      <c r="L21" s="47" t="s">
        <v>121</v>
      </c>
      <c r="M21" s="47">
        <v>8</v>
      </c>
    </row>
    <row r="22" spans="2:13" x14ac:dyDescent="0.25">
      <c r="B22" s="81" t="s">
        <v>60</v>
      </c>
      <c r="C22" s="81"/>
      <c r="D22" s="81"/>
      <c r="E22" s="81"/>
      <c r="F22" s="81"/>
      <c r="G22" s="81"/>
      <c r="H22" s="81"/>
      <c r="I22" s="81"/>
      <c r="J22" s="81"/>
      <c r="K22" s="81"/>
      <c r="L22" s="47" t="s">
        <v>121</v>
      </c>
      <c r="M22" s="47">
        <v>8</v>
      </c>
    </row>
    <row r="23" spans="2:13" x14ac:dyDescent="0.25">
      <c r="B23" s="85" t="s">
        <v>43</v>
      </c>
      <c r="C23" s="85"/>
      <c r="D23" s="85"/>
      <c r="E23" s="85"/>
      <c r="F23" s="85"/>
      <c r="G23" s="85"/>
      <c r="H23" s="85"/>
      <c r="I23" s="85"/>
      <c r="J23" s="85"/>
      <c r="K23" s="85"/>
      <c r="L23" s="47" t="s">
        <v>120</v>
      </c>
      <c r="M23" s="47">
        <v>1</v>
      </c>
    </row>
    <row r="24" spans="2:13" x14ac:dyDescent="0.25">
      <c r="B24" s="85" t="s">
        <v>44</v>
      </c>
      <c r="C24" s="85"/>
      <c r="D24" s="85"/>
      <c r="E24" s="85"/>
      <c r="F24" s="85"/>
      <c r="G24" s="85"/>
      <c r="H24" s="85"/>
      <c r="I24" s="85"/>
      <c r="J24" s="85"/>
      <c r="K24" s="85"/>
      <c r="L24" s="47" t="s">
        <v>121</v>
      </c>
      <c r="M24" s="47">
        <v>8</v>
      </c>
    </row>
    <row r="25" spans="2:13" x14ac:dyDescent="0.25">
      <c r="B25" s="85" t="s">
        <v>45</v>
      </c>
      <c r="C25" s="85"/>
      <c r="D25" s="85"/>
      <c r="E25" s="85"/>
      <c r="F25" s="85"/>
      <c r="G25" s="85"/>
      <c r="H25" s="85"/>
      <c r="I25" s="85"/>
      <c r="J25" s="85"/>
      <c r="K25" s="85"/>
      <c r="L25" s="47" t="s">
        <v>173</v>
      </c>
      <c r="M25" s="47">
        <v>6</v>
      </c>
    </row>
    <row r="26" spans="2:13" x14ac:dyDescent="0.25">
      <c r="B26" s="85" t="s">
        <v>47</v>
      </c>
      <c r="C26" s="85"/>
      <c r="D26" s="85"/>
      <c r="E26" s="85"/>
      <c r="F26" s="85"/>
      <c r="G26" s="85"/>
      <c r="H26" s="85"/>
      <c r="I26" s="85"/>
      <c r="J26" s="85"/>
      <c r="K26" s="85"/>
      <c r="L26" s="47" t="s">
        <v>166</v>
      </c>
      <c r="M26" s="47">
        <v>0</v>
      </c>
    </row>
    <row r="27" spans="2:13" x14ac:dyDescent="0.25">
      <c r="B27" s="85" t="s">
        <v>48</v>
      </c>
      <c r="C27" s="85"/>
      <c r="D27" s="85"/>
      <c r="E27" s="85"/>
      <c r="F27" s="85"/>
      <c r="G27" s="85"/>
      <c r="H27" s="85"/>
      <c r="I27" s="85"/>
      <c r="J27" s="85"/>
      <c r="K27" s="85"/>
      <c r="L27" s="47" t="s">
        <v>173</v>
      </c>
      <c r="M27" s="47">
        <v>6</v>
      </c>
    </row>
    <row r="28" spans="2:13" x14ac:dyDescent="0.25">
      <c r="B28" s="85" t="s">
        <v>54</v>
      </c>
      <c r="C28" s="85"/>
      <c r="D28" s="85"/>
      <c r="E28" s="85"/>
      <c r="F28" s="85"/>
      <c r="G28" s="85"/>
      <c r="H28" s="85"/>
      <c r="I28" s="85"/>
      <c r="J28" s="85"/>
      <c r="K28" s="85"/>
      <c r="L28" s="47" t="s">
        <v>166</v>
      </c>
      <c r="M28" s="47">
        <v>0</v>
      </c>
    </row>
    <row r="29" spans="2:13" x14ac:dyDescent="0.25">
      <c r="B29" s="81" t="s">
        <v>58</v>
      </c>
      <c r="C29" s="81"/>
      <c r="D29" s="81"/>
      <c r="E29" s="81"/>
      <c r="F29" s="81"/>
      <c r="G29" s="81"/>
      <c r="H29" s="81"/>
      <c r="I29" s="81"/>
      <c r="J29" s="81"/>
      <c r="K29" s="81"/>
      <c r="L29" s="47" t="s">
        <v>121</v>
      </c>
      <c r="M29" s="47">
        <v>8</v>
      </c>
    </row>
    <row r="30" spans="2:13" x14ac:dyDescent="0.25">
      <c r="B30" s="81" t="s">
        <v>59</v>
      </c>
      <c r="C30" s="81"/>
      <c r="D30" s="81"/>
      <c r="E30" s="81"/>
      <c r="F30" s="81"/>
      <c r="G30" s="81"/>
      <c r="H30" s="81"/>
      <c r="I30" s="81"/>
      <c r="J30" s="81"/>
      <c r="K30" s="81"/>
      <c r="L30" s="47" t="s">
        <v>121</v>
      </c>
      <c r="M30" s="47">
        <v>8</v>
      </c>
    </row>
    <row r="31" spans="2:13" x14ac:dyDescent="0.25">
      <c r="B31" s="127" t="s">
        <v>148</v>
      </c>
      <c r="C31" s="127"/>
      <c r="D31" s="127"/>
      <c r="E31" s="127"/>
      <c r="F31" s="127"/>
      <c r="G31" s="127"/>
      <c r="H31" s="127"/>
      <c r="I31" s="127"/>
      <c r="J31" s="127"/>
      <c r="K31" s="127"/>
      <c r="L31" s="47" t="s">
        <v>121</v>
      </c>
      <c r="M31" s="47">
        <v>8</v>
      </c>
    </row>
  </sheetData>
  <mergeCells count="29">
    <mergeCell ref="B27:K27"/>
    <mergeCell ref="B28:K28"/>
    <mergeCell ref="B29:K29"/>
    <mergeCell ref="B30:K30"/>
    <mergeCell ref="B31:K31"/>
    <mergeCell ref="B26:K26"/>
    <mergeCell ref="B15:K15"/>
    <mergeCell ref="B16:K16"/>
    <mergeCell ref="B17:K17"/>
    <mergeCell ref="B18:K18"/>
    <mergeCell ref="B19:K19"/>
    <mergeCell ref="B20:K20"/>
    <mergeCell ref="B21:K21"/>
    <mergeCell ref="B22:K22"/>
    <mergeCell ref="B23:K23"/>
    <mergeCell ref="B24:K24"/>
    <mergeCell ref="B25:K25"/>
    <mergeCell ref="B14:K14"/>
    <mergeCell ref="B3:K3"/>
    <mergeCell ref="B4:K4"/>
    <mergeCell ref="B5:K5"/>
    <mergeCell ref="B6:K6"/>
    <mergeCell ref="B7:K7"/>
    <mergeCell ref="B8:K8"/>
    <mergeCell ref="B9:K9"/>
    <mergeCell ref="B10:K10"/>
    <mergeCell ref="B11:K11"/>
    <mergeCell ref="B12:K12"/>
    <mergeCell ref="B13:K1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34"/>
  <sheetViews>
    <sheetView tabSelected="1" zoomScale="60" zoomScaleNormal="60" workbookViewId="0">
      <selection activeCell="X7" sqref="X7"/>
    </sheetView>
  </sheetViews>
  <sheetFormatPr baseColWidth="10" defaultRowHeight="15" x14ac:dyDescent="0.25"/>
  <cols>
    <col min="2" max="2" width="21.85546875" bestFit="1" customWidth="1"/>
    <col min="11" max="11" width="8.7109375" bestFit="1" customWidth="1"/>
    <col min="12" max="12" width="9.7109375" customWidth="1"/>
    <col min="13" max="13" width="8.140625" customWidth="1"/>
    <col min="14" max="14" width="8" customWidth="1"/>
    <col min="15" max="15" width="7.5703125" customWidth="1"/>
    <col min="16" max="16" width="12.85546875" customWidth="1"/>
    <col min="17" max="17" width="5.42578125" bestFit="1" customWidth="1"/>
    <col min="18" max="18" width="5.85546875" bestFit="1" customWidth="1"/>
    <col min="19" max="19" width="36.5703125" customWidth="1"/>
    <col min="20" max="20" width="6.85546875" bestFit="1" customWidth="1"/>
    <col min="21" max="21" width="8" bestFit="1" customWidth="1"/>
  </cols>
  <sheetData>
    <row r="2" spans="2:19" ht="15.75" x14ac:dyDescent="0.25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8"/>
      <c r="R2" s="38"/>
    </row>
    <row r="3" spans="2:19" ht="15.75" x14ac:dyDescent="0.25">
      <c r="B3" s="67"/>
      <c r="C3" s="67"/>
      <c r="D3" s="67"/>
      <c r="E3" s="67"/>
      <c r="F3" s="67"/>
      <c r="G3" s="67"/>
      <c r="H3" s="67"/>
      <c r="I3" s="67"/>
      <c r="J3" s="67"/>
      <c r="K3" s="96" t="s">
        <v>184</v>
      </c>
      <c r="L3" s="96"/>
      <c r="M3" s="131" t="s">
        <v>128</v>
      </c>
      <c r="N3" s="131"/>
      <c r="O3" s="125" t="s">
        <v>183</v>
      </c>
      <c r="P3" s="125"/>
      <c r="Q3" s="38"/>
      <c r="R3" s="38"/>
    </row>
    <row r="4" spans="2:19" ht="15.75" x14ac:dyDescent="0.25">
      <c r="B4" s="41" t="s">
        <v>61</v>
      </c>
      <c r="C4" s="101" t="s">
        <v>62</v>
      </c>
      <c r="D4" s="101"/>
      <c r="E4" s="101"/>
      <c r="F4" s="101"/>
      <c r="G4" s="101"/>
      <c r="H4" s="101"/>
      <c r="I4" s="101"/>
      <c r="J4" s="101"/>
      <c r="K4" s="66" t="s">
        <v>72</v>
      </c>
      <c r="L4" s="49" t="s">
        <v>73</v>
      </c>
      <c r="M4" s="66" t="s">
        <v>72</v>
      </c>
      <c r="N4" s="49" t="s">
        <v>73</v>
      </c>
      <c r="O4" s="66" t="s">
        <v>72</v>
      </c>
      <c r="P4" s="49" t="s">
        <v>73</v>
      </c>
      <c r="Q4" s="141" t="s">
        <v>185</v>
      </c>
      <c r="R4" s="142"/>
      <c r="S4" s="143"/>
    </row>
    <row r="5" spans="2:19" ht="15.75" x14ac:dyDescent="0.25">
      <c r="B5" s="72" t="s">
        <v>22</v>
      </c>
      <c r="C5" s="81" t="s">
        <v>132</v>
      </c>
      <c r="D5" s="81"/>
      <c r="E5" s="81"/>
      <c r="F5" s="81"/>
      <c r="G5" s="81"/>
      <c r="H5" s="81"/>
      <c r="I5" s="81"/>
      <c r="J5" s="81"/>
      <c r="K5" s="70">
        <f>'EIA ETAPA EXTRACIÓN'!T9</f>
        <v>60</v>
      </c>
      <c r="L5" s="68">
        <f>K5*-1</f>
        <v>-60</v>
      </c>
      <c r="M5" s="70">
        <f>'EIA EN LA ETAPA DE OBRA VIS'!U8</f>
        <v>35</v>
      </c>
      <c r="N5" s="69">
        <f>M5*-1</f>
        <v>-35</v>
      </c>
      <c r="O5" s="70">
        <f>'EIA EN LA ETAPA OBRA NO VIS'!V9</f>
        <v>35</v>
      </c>
      <c r="P5" s="69">
        <f>O5*-1</f>
        <v>-35</v>
      </c>
      <c r="Q5" s="132">
        <f>SUM(L5+L6+L7+N5+N6+N7+P5+P6+P7)</f>
        <v>-412</v>
      </c>
      <c r="R5" s="133"/>
      <c r="S5" s="134"/>
    </row>
    <row r="6" spans="2:19" ht="15.75" x14ac:dyDescent="0.25">
      <c r="B6" s="72"/>
      <c r="C6" s="81" t="s">
        <v>133</v>
      </c>
      <c r="D6" s="81"/>
      <c r="E6" s="81"/>
      <c r="F6" s="81"/>
      <c r="G6" s="81"/>
      <c r="H6" s="81"/>
      <c r="I6" s="81"/>
      <c r="J6" s="81"/>
      <c r="K6" s="70">
        <f>'EIA ETAPA EXTRACIÓN'!T10</f>
        <v>41</v>
      </c>
      <c r="L6" s="68">
        <f t="shared" ref="L6:L32" si="0">K6*-1</f>
        <v>-41</v>
      </c>
      <c r="M6" s="70">
        <f>'EIA EN LA ETAPA DE OBRA VIS'!U9</f>
        <v>47</v>
      </c>
      <c r="N6" s="69">
        <f t="shared" ref="N6:N32" si="1">M6*-1</f>
        <v>-47</v>
      </c>
      <c r="O6" s="70">
        <f>'EIA EN LA ETAPA OBRA NO VIS'!V10</f>
        <v>60</v>
      </c>
      <c r="P6" s="69">
        <f t="shared" ref="P6:P31" si="2">O6*-1</f>
        <v>-60</v>
      </c>
      <c r="Q6" s="135"/>
      <c r="R6" s="136"/>
      <c r="S6" s="137"/>
    </row>
    <row r="7" spans="2:19" ht="15.75" x14ac:dyDescent="0.25">
      <c r="B7" s="72"/>
      <c r="C7" s="85" t="s">
        <v>16</v>
      </c>
      <c r="D7" s="85"/>
      <c r="E7" s="85"/>
      <c r="F7" s="85"/>
      <c r="G7" s="85"/>
      <c r="H7" s="85"/>
      <c r="I7" s="85"/>
      <c r="J7" s="85"/>
      <c r="K7" s="70">
        <f>'EIA ETAPA EXTRACIÓN'!T11</f>
        <v>48</v>
      </c>
      <c r="L7" s="68">
        <f t="shared" si="0"/>
        <v>-48</v>
      </c>
      <c r="M7" s="70">
        <f>'EIA EN LA ETAPA DE OBRA VIS'!U10</f>
        <v>35</v>
      </c>
      <c r="N7" s="69">
        <f t="shared" si="1"/>
        <v>-35</v>
      </c>
      <c r="O7" s="70">
        <f>'EIA EN LA ETAPA OBRA NO VIS'!V11</f>
        <v>51</v>
      </c>
      <c r="P7" s="69">
        <f t="shared" si="2"/>
        <v>-51</v>
      </c>
      <c r="Q7" s="138"/>
      <c r="R7" s="139"/>
      <c r="S7" s="140"/>
    </row>
    <row r="8" spans="2:19" ht="15.75" x14ac:dyDescent="0.25">
      <c r="B8" s="72" t="s">
        <v>24</v>
      </c>
      <c r="C8" s="81" t="s">
        <v>56</v>
      </c>
      <c r="D8" s="81"/>
      <c r="E8" s="81"/>
      <c r="F8" s="81"/>
      <c r="G8" s="81"/>
      <c r="H8" s="81"/>
      <c r="I8" s="81"/>
      <c r="J8" s="81"/>
      <c r="K8" s="70">
        <f>'EIA ETAPA EXTRACIÓN'!T12</f>
        <v>27</v>
      </c>
      <c r="L8" s="68">
        <f t="shared" si="0"/>
        <v>-27</v>
      </c>
      <c r="M8" s="70">
        <f>'EIA EN LA ETAPA DE OBRA VIS'!U11</f>
        <v>23</v>
      </c>
      <c r="N8" s="69">
        <f t="shared" si="1"/>
        <v>-23</v>
      </c>
      <c r="O8" s="70">
        <f>'EIA EN LA ETAPA OBRA NO VIS'!V12</f>
        <v>52</v>
      </c>
      <c r="P8" s="69">
        <f t="shared" si="2"/>
        <v>-52</v>
      </c>
      <c r="Q8" s="118">
        <f>SUM(L8+L9+L10+N8+N9+N10+P8+P9+P10)</f>
        <v>-294</v>
      </c>
      <c r="R8" s="118"/>
      <c r="S8" s="118"/>
    </row>
    <row r="9" spans="2:19" ht="15.75" x14ac:dyDescent="0.25">
      <c r="B9" s="72"/>
      <c r="C9" s="80" t="s">
        <v>26</v>
      </c>
      <c r="D9" s="80"/>
      <c r="E9" s="80"/>
      <c r="F9" s="80"/>
      <c r="G9" s="80"/>
      <c r="H9" s="80"/>
      <c r="I9" s="80"/>
      <c r="J9" s="80"/>
      <c r="K9" s="70">
        <f>'EIA ETAPA EXTRACIÓN'!T13</f>
        <v>29</v>
      </c>
      <c r="L9" s="68">
        <f t="shared" si="0"/>
        <v>-29</v>
      </c>
      <c r="M9" s="70">
        <f>'EIA EN LA ETAPA DE OBRA VIS'!U12</f>
        <v>31</v>
      </c>
      <c r="N9" s="69">
        <f t="shared" si="1"/>
        <v>-31</v>
      </c>
      <c r="O9" s="70">
        <f>'EIA EN LA ETAPA OBRA NO VIS'!V13</f>
        <v>33</v>
      </c>
      <c r="P9" s="69">
        <f t="shared" si="2"/>
        <v>-33</v>
      </c>
      <c r="Q9" s="118"/>
      <c r="R9" s="118"/>
      <c r="S9" s="118"/>
    </row>
    <row r="10" spans="2:19" ht="15.75" x14ac:dyDescent="0.25">
      <c r="B10" s="72"/>
      <c r="C10" s="81" t="s">
        <v>23</v>
      </c>
      <c r="D10" s="81"/>
      <c r="E10" s="81"/>
      <c r="F10" s="81"/>
      <c r="G10" s="81"/>
      <c r="H10" s="81"/>
      <c r="I10" s="81"/>
      <c r="J10" s="81"/>
      <c r="K10" s="70">
        <f>'EIA ETAPA EXTRACIÓN'!T14</f>
        <v>30</v>
      </c>
      <c r="L10" s="68">
        <f t="shared" si="0"/>
        <v>-30</v>
      </c>
      <c r="M10" s="70">
        <f>'EIA EN LA ETAPA DE OBRA VIS'!U13</f>
        <v>26</v>
      </c>
      <c r="N10" s="69">
        <f t="shared" si="1"/>
        <v>-26</v>
      </c>
      <c r="O10" s="70">
        <f>'EIA EN LA ETAPA OBRA NO VIS'!V14</f>
        <v>43</v>
      </c>
      <c r="P10" s="69">
        <f t="shared" si="2"/>
        <v>-43</v>
      </c>
      <c r="Q10" s="118"/>
      <c r="R10" s="118"/>
      <c r="S10" s="118"/>
    </row>
    <row r="11" spans="2:19" ht="15.75" x14ac:dyDescent="0.25">
      <c r="B11" s="72" t="s">
        <v>131</v>
      </c>
      <c r="C11" s="80" t="s">
        <v>27</v>
      </c>
      <c r="D11" s="80"/>
      <c r="E11" s="80"/>
      <c r="F11" s="80"/>
      <c r="G11" s="80"/>
      <c r="H11" s="80"/>
      <c r="I11" s="80"/>
      <c r="J11" s="80"/>
      <c r="K11" s="70">
        <f>'EIA ETAPA EXTRACIÓN'!T15</f>
        <v>36</v>
      </c>
      <c r="L11" s="68">
        <f t="shared" si="0"/>
        <v>-36</v>
      </c>
      <c r="M11" s="70">
        <f>'EIA EN LA ETAPA DE OBRA VIS'!U14</f>
        <v>30</v>
      </c>
      <c r="N11" s="69">
        <f t="shared" si="1"/>
        <v>-30</v>
      </c>
      <c r="O11" s="70">
        <f>'EIA EN LA ETAPA OBRA NO VIS'!V15</f>
        <v>36</v>
      </c>
      <c r="P11" s="69">
        <f t="shared" si="2"/>
        <v>-36</v>
      </c>
      <c r="Q11" s="118">
        <f>SUM(L11+L12+L13+L14+N11+N12+N13+N14+P11+P12+P13+P14)</f>
        <v>-392</v>
      </c>
      <c r="R11" s="118"/>
      <c r="S11" s="118"/>
    </row>
    <row r="12" spans="2:19" ht="15.75" x14ac:dyDescent="0.25">
      <c r="B12" s="72"/>
      <c r="C12" s="81" t="s">
        <v>34</v>
      </c>
      <c r="D12" s="81"/>
      <c r="E12" s="81"/>
      <c r="F12" s="81"/>
      <c r="G12" s="81"/>
      <c r="H12" s="81"/>
      <c r="I12" s="81"/>
      <c r="J12" s="81"/>
      <c r="K12" s="70">
        <f>'EIA ETAPA EXTRACIÓN'!T16</f>
        <v>44</v>
      </c>
      <c r="L12" s="68">
        <f t="shared" si="0"/>
        <v>-44</v>
      </c>
      <c r="M12" s="70">
        <f>'EIA EN LA ETAPA DE OBRA VIS'!U15</f>
        <v>35</v>
      </c>
      <c r="N12" s="69">
        <f t="shared" si="1"/>
        <v>-35</v>
      </c>
      <c r="O12" s="70">
        <f>'EIA EN LA ETAPA OBRA NO VIS'!V16</f>
        <v>36</v>
      </c>
      <c r="P12" s="69">
        <f t="shared" si="2"/>
        <v>-36</v>
      </c>
      <c r="Q12" s="118"/>
      <c r="R12" s="118"/>
      <c r="S12" s="118"/>
    </row>
    <row r="13" spans="2:19" ht="15.75" x14ac:dyDescent="0.25">
      <c r="B13" s="72"/>
      <c r="C13" s="81" t="s">
        <v>33</v>
      </c>
      <c r="D13" s="81"/>
      <c r="E13" s="81"/>
      <c r="F13" s="81"/>
      <c r="G13" s="81"/>
      <c r="H13" s="81"/>
      <c r="I13" s="81"/>
      <c r="J13" s="81"/>
      <c r="K13" s="70">
        <f>'EIA ETAPA EXTRACIÓN'!T17</f>
        <v>32</v>
      </c>
      <c r="L13" s="68">
        <f t="shared" si="0"/>
        <v>-32</v>
      </c>
      <c r="M13" s="70">
        <f>'EIA EN LA ETAPA DE OBRA VIS'!U16</f>
        <v>33</v>
      </c>
      <c r="N13" s="69">
        <f t="shared" si="1"/>
        <v>-33</v>
      </c>
      <c r="O13" s="70">
        <f>'EIA EN LA ETAPA OBRA NO VIS'!V17</f>
        <v>32</v>
      </c>
      <c r="P13" s="69">
        <f t="shared" si="2"/>
        <v>-32</v>
      </c>
      <c r="Q13" s="118"/>
      <c r="R13" s="118"/>
      <c r="S13" s="118"/>
    </row>
    <row r="14" spans="2:19" ht="15.75" x14ac:dyDescent="0.25">
      <c r="B14" s="72"/>
      <c r="C14" s="85" t="s">
        <v>28</v>
      </c>
      <c r="D14" s="85"/>
      <c r="E14" s="85"/>
      <c r="F14" s="85"/>
      <c r="G14" s="85"/>
      <c r="H14" s="85"/>
      <c r="I14" s="85"/>
      <c r="J14" s="85"/>
      <c r="K14" s="70">
        <f>'EIA ETAPA EXTRACIÓN'!T18</f>
        <v>21</v>
      </c>
      <c r="L14" s="68">
        <f t="shared" si="0"/>
        <v>-21</v>
      </c>
      <c r="M14" s="70">
        <f>'EIA EN LA ETAPA DE OBRA VIS'!U17</f>
        <v>27</v>
      </c>
      <c r="N14" s="69">
        <f t="shared" si="1"/>
        <v>-27</v>
      </c>
      <c r="O14" s="70">
        <f>'EIA EN LA ETAPA OBRA NO VIS'!V18</f>
        <v>30</v>
      </c>
      <c r="P14" s="69">
        <f t="shared" si="2"/>
        <v>-30</v>
      </c>
      <c r="Q14" s="118"/>
      <c r="R14" s="118"/>
      <c r="S14" s="118"/>
    </row>
    <row r="15" spans="2:19" ht="15.75" x14ac:dyDescent="0.25">
      <c r="B15" s="72" t="s">
        <v>36</v>
      </c>
      <c r="C15" s="81" t="s">
        <v>29</v>
      </c>
      <c r="D15" s="81"/>
      <c r="E15" s="81"/>
      <c r="F15" s="81"/>
      <c r="G15" s="81"/>
      <c r="H15" s="81"/>
      <c r="I15" s="81"/>
      <c r="J15" s="81"/>
      <c r="K15" s="70">
        <f>'EIA ETAPA EXTRACIÓN'!T19</f>
        <v>36</v>
      </c>
      <c r="L15" s="68">
        <f t="shared" si="0"/>
        <v>-36</v>
      </c>
      <c r="M15" s="70">
        <f>'EIA EN LA ETAPA DE OBRA VIS'!U18</f>
        <v>31</v>
      </c>
      <c r="N15" s="69">
        <f t="shared" si="1"/>
        <v>-31</v>
      </c>
      <c r="O15" s="70">
        <f>'EIA EN LA ETAPA OBRA NO VIS'!V19</f>
        <v>56</v>
      </c>
      <c r="P15" s="69">
        <f t="shared" si="2"/>
        <v>-56</v>
      </c>
      <c r="Q15" s="118">
        <f>SUM(L15+L16+N15+N16+P15+P16)</f>
        <v>-251</v>
      </c>
      <c r="R15" s="118"/>
      <c r="S15" s="118"/>
    </row>
    <row r="16" spans="2:19" ht="15.75" x14ac:dyDescent="0.25">
      <c r="B16" s="72"/>
      <c r="C16" s="85" t="s">
        <v>30</v>
      </c>
      <c r="D16" s="85"/>
      <c r="E16" s="85"/>
      <c r="F16" s="85"/>
      <c r="G16" s="85"/>
      <c r="H16" s="85"/>
      <c r="I16" s="85"/>
      <c r="J16" s="85"/>
      <c r="K16" s="70">
        <f>'EIA ETAPA EXTRACIÓN'!T20</f>
        <v>36</v>
      </c>
      <c r="L16" s="68">
        <f t="shared" si="0"/>
        <v>-36</v>
      </c>
      <c r="M16" s="70">
        <f>'EIA EN LA ETAPA DE OBRA VIS'!U19</f>
        <v>38</v>
      </c>
      <c r="N16" s="69">
        <f t="shared" si="1"/>
        <v>-38</v>
      </c>
      <c r="O16" s="70">
        <f>'EIA EN LA ETAPA OBRA NO VIS'!V20</f>
        <v>54</v>
      </c>
      <c r="P16" s="69">
        <f t="shared" si="2"/>
        <v>-54</v>
      </c>
      <c r="Q16" s="118"/>
      <c r="R16" s="118"/>
      <c r="S16" s="118"/>
    </row>
    <row r="17" spans="2:19" ht="15.75" x14ac:dyDescent="0.25">
      <c r="B17" s="100" t="s">
        <v>37</v>
      </c>
      <c r="C17" s="97" t="s">
        <v>135</v>
      </c>
      <c r="D17" s="97"/>
      <c r="E17" s="97"/>
      <c r="F17" s="97"/>
      <c r="G17" s="97"/>
      <c r="H17" s="97"/>
      <c r="I17" s="97"/>
      <c r="J17" s="97"/>
      <c r="K17" s="70">
        <f>'EIA ETAPA EXTRACIÓN'!T21</f>
        <v>36</v>
      </c>
      <c r="L17" s="68">
        <f t="shared" si="0"/>
        <v>-36</v>
      </c>
      <c r="M17" s="70">
        <f>'EIA EN LA ETAPA DE OBRA VIS'!U20</f>
        <v>24</v>
      </c>
      <c r="N17" s="69">
        <f t="shared" si="1"/>
        <v>-24</v>
      </c>
      <c r="O17" s="70">
        <f>'EIA EN LA ETAPA OBRA NO VIS'!V21</f>
        <v>45</v>
      </c>
      <c r="P17" s="69">
        <f t="shared" si="2"/>
        <v>-45</v>
      </c>
      <c r="Q17" s="118">
        <f>SUM(L17+L18+N17:N18+P17:P18)</f>
        <v>-142</v>
      </c>
      <c r="R17" s="118"/>
      <c r="S17" s="118"/>
    </row>
    <row r="18" spans="2:19" ht="15.75" x14ac:dyDescent="0.25">
      <c r="B18" s="100"/>
      <c r="C18" s="99" t="s">
        <v>31</v>
      </c>
      <c r="D18" s="99"/>
      <c r="E18" s="99"/>
      <c r="F18" s="99"/>
      <c r="G18" s="99"/>
      <c r="H18" s="99"/>
      <c r="I18" s="99"/>
      <c r="J18" s="99"/>
      <c r="K18" s="70">
        <f>'EIA ETAPA EXTRACIÓN'!T22</f>
        <v>37</v>
      </c>
      <c r="L18" s="68">
        <f t="shared" si="0"/>
        <v>-37</v>
      </c>
      <c r="M18" s="70">
        <f>'EIA EN LA ETAPA DE OBRA VIS'!U21</f>
        <v>24</v>
      </c>
      <c r="N18" s="69">
        <f t="shared" si="1"/>
        <v>-24</v>
      </c>
      <c r="O18" s="70">
        <f>'EIA EN LA ETAPA OBRA NO VIS'!V22</f>
        <v>45</v>
      </c>
      <c r="P18" s="69">
        <f t="shared" si="2"/>
        <v>-45</v>
      </c>
      <c r="Q18" s="118"/>
      <c r="R18" s="118"/>
      <c r="S18" s="118"/>
    </row>
    <row r="19" spans="2:19" ht="15.75" x14ac:dyDescent="0.25">
      <c r="B19" s="72" t="s">
        <v>42</v>
      </c>
      <c r="C19" s="85" t="s">
        <v>38</v>
      </c>
      <c r="D19" s="85"/>
      <c r="E19" s="85"/>
      <c r="F19" s="85"/>
      <c r="G19" s="85"/>
      <c r="H19" s="85"/>
      <c r="I19" s="85"/>
      <c r="J19" s="85"/>
      <c r="K19" s="70">
        <f>'EIA ETAPA EXTRACIÓN'!T23</f>
        <v>28</v>
      </c>
      <c r="L19" s="68">
        <f t="shared" si="0"/>
        <v>-28</v>
      </c>
      <c r="M19" s="70">
        <f>'EIA EN LA ETAPA DE OBRA VIS'!U22</f>
        <v>26</v>
      </c>
      <c r="N19" s="69">
        <f t="shared" si="1"/>
        <v>-26</v>
      </c>
      <c r="O19" s="70">
        <f>'EIA EN LA ETAPA OBRA NO VIS'!V23</f>
        <v>41</v>
      </c>
      <c r="P19" s="69">
        <f t="shared" si="2"/>
        <v>-41</v>
      </c>
      <c r="Q19" s="118">
        <f>SUM(L19+L20+L21+L22+L23+N19+N20+N21+N22+N23+P19+P20+P21+P22+P23)</f>
        <v>-544</v>
      </c>
      <c r="R19" s="118"/>
      <c r="S19" s="118"/>
    </row>
    <row r="20" spans="2:19" ht="15.75" x14ac:dyDescent="0.25">
      <c r="B20" s="72"/>
      <c r="C20" s="85" t="s">
        <v>39</v>
      </c>
      <c r="D20" s="85"/>
      <c r="E20" s="85"/>
      <c r="F20" s="85"/>
      <c r="G20" s="85"/>
      <c r="H20" s="85"/>
      <c r="I20" s="85"/>
      <c r="J20" s="85"/>
      <c r="K20" s="70">
        <f>'EIA ETAPA EXTRACIÓN'!T24</f>
        <v>39</v>
      </c>
      <c r="L20" s="68">
        <f t="shared" si="0"/>
        <v>-39</v>
      </c>
      <c r="M20" s="70">
        <f>'EIA EN LA ETAPA DE OBRA VIS'!U23</f>
        <v>33</v>
      </c>
      <c r="N20" s="69">
        <f t="shared" si="1"/>
        <v>-33</v>
      </c>
      <c r="O20" s="70">
        <f>'EIA EN LA ETAPA OBRA NO VIS'!V24</f>
        <v>45</v>
      </c>
      <c r="P20" s="69">
        <f t="shared" si="2"/>
        <v>-45</v>
      </c>
      <c r="Q20" s="118"/>
      <c r="R20" s="118"/>
      <c r="S20" s="118"/>
    </row>
    <row r="21" spans="2:19" ht="15.75" x14ac:dyDescent="0.25">
      <c r="B21" s="72"/>
      <c r="C21" s="85" t="s">
        <v>40</v>
      </c>
      <c r="D21" s="85"/>
      <c r="E21" s="85"/>
      <c r="F21" s="85"/>
      <c r="G21" s="85"/>
      <c r="H21" s="85"/>
      <c r="I21" s="85"/>
      <c r="J21" s="85"/>
      <c r="K21" s="70">
        <f>'EIA ETAPA EXTRACIÓN'!T25</f>
        <v>39</v>
      </c>
      <c r="L21" s="68">
        <f t="shared" si="0"/>
        <v>-39</v>
      </c>
      <c r="M21" s="70">
        <f>'EIA EN LA ETAPA DE OBRA VIS'!U24</f>
        <v>39</v>
      </c>
      <c r="N21" s="69">
        <f t="shared" si="1"/>
        <v>-39</v>
      </c>
      <c r="O21" s="70">
        <f>'EIA EN LA ETAPA OBRA NO VIS'!V25</f>
        <v>45</v>
      </c>
      <c r="P21" s="69">
        <f t="shared" si="2"/>
        <v>-45</v>
      </c>
      <c r="Q21" s="118"/>
      <c r="R21" s="118"/>
      <c r="S21" s="118"/>
    </row>
    <row r="22" spans="2:19" ht="15.75" x14ac:dyDescent="0.25">
      <c r="B22" s="72"/>
      <c r="C22" s="85" t="s">
        <v>41</v>
      </c>
      <c r="D22" s="85"/>
      <c r="E22" s="85"/>
      <c r="F22" s="85"/>
      <c r="G22" s="85"/>
      <c r="H22" s="85"/>
      <c r="I22" s="85"/>
      <c r="J22" s="85"/>
      <c r="K22" s="70">
        <f>'EIA ETAPA EXTRACIÓN'!T26</f>
        <v>32</v>
      </c>
      <c r="L22" s="68">
        <f t="shared" si="0"/>
        <v>-32</v>
      </c>
      <c r="M22" s="70">
        <f>'EIA EN LA ETAPA DE OBRA VIS'!U25</f>
        <v>30</v>
      </c>
      <c r="N22" s="69">
        <f t="shared" si="1"/>
        <v>-30</v>
      </c>
      <c r="O22" s="70">
        <f>'EIA EN LA ETAPA OBRA NO VIS'!V26</f>
        <v>45</v>
      </c>
      <c r="P22" s="69">
        <f t="shared" si="2"/>
        <v>-45</v>
      </c>
      <c r="Q22" s="118"/>
      <c r="R22" s="118"/>
      <c r="S22" s="118"/>
    </row>
    <row r="23" spans="2:19" ht="15.75" x14ac:dyDescent="0.25">
      <c r="B23" s="72"/>
      <c r="C23" s="81" t="s">
        <v>60</v>
      </c>
      <c r="D23" s="81"/>
      <c r="E23" s="81"/>
      <c r="F23" s="81"/>
      <c r="G23" s="81"/>
      <c r="H23" s="81"/>
      <c r="I23" s="81"/>
      <c r="J23" s="81"/>
      <c r="K23" s="70">
        <f>'EIA ETAPA EXTRACIÓN'!T27</f>
        <v>32</v>
      </c>
      <c r="L23" s="68">
        <f t="shared" si="0"/>
        <v>-32</v>
      </c>
      <c r="M23" s="70">
        <f>'EIA EN LA ETAPA DE OBRA VIS'!U26</f>
        <v>31</v>
      </c>
      <c r="N23" s="69">
        <f t="shared" si="1"/>
        <v>-31</v>
      </c>
      <c r="O23" s="70">
        <f>'EIA EN LA ETAPA OBRA NO VIS'!V27</f>
        <v>39</v>
      </c>
      <c r="P23" s="69">
        <f t="shared" si="2"/>
        <v>-39</v>
      </c>
      <c r="Q23" s="118"/>
      <c r="R23" s="118"/>
      <c r="S23" s="118"/>
    </row>
    <row r="24" spans="2:19" ht="15.75" x14ac:dyDescent="0.25">
      <c r="B24" s="72" t="s">
        <v>46</v>
      </c>
      <c r="C24" s="85" t="s">
        <v>43</v>
      </c>
      <c r="D24" s="85"/>
      <c r="E24" s="85"/>
      <c r="F24" s="85"/>
      <c r="G24" s="85"/>
      <c r="H24" s="85"/>
      <c r="I24" s="85"/>
      <c r="J24" s="85"/>
      <c r="K24" s="70">
        <f>'EIA ETAPA EXTRACIÓN'!T28</f>
        <v>21</v>
      </c>
      <c r="L24" s="68">
        <f t="shared" si="0"/>
        <v>-21</v>
      </c>
      <c r="M24" s="70">
        <f>'EIA EN LA ETAPA DE OBRA VIS'!U27</f>
        <v>26</v>
      </c>
      <c r="N24" s="69">
        <f t="shared" si="1"/>
        <v>-26</v>
      </c>
      <c r="O24" s="70">
        <f>'EIA EN LA ETAPA OBRA NO VIS'!V28</f>
        <v>16</v>
      </c>
      <c r="P24" s="69">
        <f t="shared" si="2"/>
        <v>-16</v>
      </c>
      <c r="Q24" s="118">
        <f>SUM(L24+L25+L26+N24+N25+N26+P24+P25+P26)</f>
        <v>-284</v>
      </c>
      <c r="R24" s="118"/>
      <c r="S24" s="118"/>
    </row>
    <row r="25" spans="2:19" ht="15.75" x14ac:dyDescent="0.25">
      <c r="B25" s="72"/>
      <c r="C25" s="85" t="s">
        <v>44</v>
      </c>
      <c r="D25" s="85"/>
      <c r="E25" s="85"/>
      <c r="F25" s="85"/>
      <c r="G25" s="85"/>
      <c r="H25" s="85"/>
      <c r="I25" s="85"/>
      <c r="J25" s="85"/>
      <c r="K25" s="70">
        <f>'EIA ETAPA EXTRACIÓN'!T29</f>
        <v>35</v>
      </c>
      <c r="L25" s="68">
        <f t="shared" si="0"/>
        <v>-35</v>
      </c>
      <c r="M25" s="70">
        <f>'EIA EN LA ETAPA DE OBRA VIS'!U28</f>
        <v>37</v>
      </c>
      <c r="N25" s="69">
        <f t="shared" si="1"/>
        <v>-37</v>
      </c>
      <c r="O25" s="70">
        <f>'EIA EN LA ETAPA OBRA NO VIS'!V29</f>
        <v>55</v>
      </c>
      <c r="P25" s="69">
        <f t="shared" si="2"/>
        <v>-55</v>
      </c>
      <c r="Q25" s="118"/>
      <c r="R25" s="118"/>
      <c r="S25" s="118"/>
    </row>
    <row r="26" spans="2:19" ht="15.75" x14ac:dyDescent="0.25">
      <c r="B26" s="72"/>
      <c r="C26" s="85" t="s">
        <v>45</v>
      </c>
      <c r="D26" s="85"/>
      <c r="E26" s="85"/>
      <c r="F26" s="85"/>
      <c r="G26" s="85"/>
      <c r="H26" s="85"/>
      <c r="I26" s="85"/>
      <c r="J26" s="85"/>
      <c r="K26" s="70">
        <f>'EIA ETAPA EXTRACIÓN'!T30</f>
        <v>33</v>
      </c>
      <c r="L26" s="68">
        <f t="shared" si="0"/>
        <v>-33</v>
      </c>
      <c r="M26" s="70">
        <f>'EIA EN LA ETAPA DE OBRA VIS'!U29</f>
        <v>28</v>
      </c>
      <c r="N26" s="69">
        <f t="shared" si="1"/>
        <v>-28</v>
      </c>
      <c r="O26" s="70">
        <f>'EIA EN LA ETAPA OBRA NO VIS'!V30</f>
        <v>33</v>
      </c>
      <c r="P26" s="69">
        <f t="shared" si="2"/>
        <v>-33</v>
      </c>
      <c r="Q26" s="118"/>
      <c r="R26" s="118"/>
      <c r="S26" s="118"/>
    </row>
    <row r="27" spans="2:19" ht="15.75" x14ac:dyDescent="0.25">
      <c r="B27" s="72" t="s">
        <v>49</v>
      </c>
      <c r="C27" s="85" t="s">
        <v>47</v>
      </c>
      <c r="D27" s="85"/>
      <c r="E27" s="85"/>
      <c r="F27" s="85"/>
      <c r="G27" s="85"/>
      <c r="H27" s="85"/>
      <c r="I27" s="85"/>
      <c r="J27" s="85"/>
      <c r="K27" s="70">
        <f>'EIA ETAPA EXTRACIÓN'!T31</f>
        <v>33</v>
      </c>
      <c r="L27" s="68">
        <f>K27</f>
        <v>33</v>
      </c>
      <c r="M27" s="70">
        <f>'EIA EN LA ETAPA DE OBRA VIS'!U30</f>
        <v>33</v>
      </c>
      <c r="N27" s="69">
        <f>M27</f>
        <v>33</v>
      </c>
      <c r="O27" s="70">
        <f>'EIA EN LA ETAPA OBRA NO VIS'!W31</f>
        <v>42</v>
      </c>
      <c r="P27" s="69">
        <f>O27</f>
        <v>42</v>
      </c>
      <c r="Q27" s="118">
        <f>SUM(L27+L28+L29+N27+N28+N29+P27+P28+P29)</f>
        <v>140</v>
      </c>
      <c r="R27" s="118"/>
      <c r="S27" s="118"/>
    </row>
    <row r="28" spans="2:19" ht="15.75" x14ac:dyDescent="0.25">
      <c r="B28" s="72"/>
      <c r="C28" s="85" t="s">
        <v>48</v>
      </c>
      <c r="D28" s="85"/>
      <c r="E28" s="85"/>
      <c r="F28" s="85"/>
      <c r="G28" s="85"/>
      <c r="H28" s="85"/>
      <c r="I28" s="85"/>
      <c r="J28" s="85"/>
      <c r="K28" s="70">
        <f>'EIA ETAPA EXTRACIÓN'!T32</f>
        <v>23</v>
      </c>
      <c r="L28" s="68">
        <f t="shared" si="0"/>
        <v>-23</v>
      </c>
      <c r="M28" s="70">
        <f>'EIA EN LA ETAPA DE OBRA VIS'!U31</f>
        <v>18</v>
      </c>
      <c r="N28" s="69">
        <f t="shared" si="1"/>
        <v>-18</v>
      </c>
      <c r="O28" s="70">
        <f>'EIA EN LA ETAPA OBRA NO VIS'!V32</f>
        <v>33</v>
      </c>
      <c r="P28" s="69">
        <f t="shared" si="2"/>
        <v>-33</v>
      </c>
      <c r="Q28" s="118"/>
      <c r="R28" s="118"/>
      <c r="S28" s="118"/>
    </row>
    <row r="29" spans="2:19" ht="15.75" x14ac:dyDescent="0.25">
      <c r="B29" s="72"/>
      <c r="C29" s="85" t="s">
        <v>54</v>
      </c>
      <c r="D29" s="85"/>
      <c r="E29" s="85"/>
      <c r="F29" s="85"/>
      <c r="G29" s="85"/>
      <c r="H29" s="85"/>
      <c r="I29" s="85"/>
      <c r="J29" s="85"/>
      <c r="K29" s="70">
        <f>'EIA ETAPA EXTRACIÓN'!T33</f>
        <v>32</v>
      </c>
      <c r="L29" s="68">
        <f>K29</f>
        <v>32</v>
      </c>
      <c r="M29" s="70">
        <f>'EIA EN LA ETAPA DE OBRA VIS'!U32</f>
        <v>32</v>
      </c>
      <c r="N29" s="69">
        <f>M29</f>
        <v>32</v>
      </c>
      <c r="O29" s="70">
        <f>'EIA EN LA ETAPA OBRA NO VIS'!V31</f>
        <v>42</v>
      </c>
      <c r="P29" s="69">
        <f>O29</f>
        <v>42</v>
      </c>
      <c r="Q29" s="118"/>
      <c r="R29" s="118"/>
      <c r="S29" s="118"/>
    </row>
    <row r="30" spans="2:19" ht="15.75" x14ac:dyDescent="0.25">
      <c r="B30" s="72" t="s">
        <v>57</v>
      </c>
      <c r="C30" s="81" t="s">
        <v>58</v>
      </c>
      <c r="D30" s="81"/>
      <c r="E30" s="81"/>
      <c r="F30" s="81"/>
      <c r="G30" s="81"/>
      <c r="H30" s="81"/>
      <c r="I30" s="81"/>
      <c r="J30" s="81"/>
      <c r="K30" s="70">
        <f>'EIA ETAPA EXTRACIÓN'!T34</f>
        <v>38</v>
      </c>
      <c r="L30" s="68">
        <f t="shared" si="0"/>
        <v>-38</v>
      </c>
      <c r="M30" s="70">
        <f>'EIA EN LA ETAPA DE OBRA VIS'!U33</f>
        <v>37</v>
      </c>
      <c r="N30" s="69">
        <f t="shared" si="1"/>
        <v>-37</v>
      </c>
      <c r="O30" s="70">
        <f>'EIA EN LA ETAPA OBRA NO VIS'!V32</f>
        <v>33</v>
      </c>
      <c r="P30" s="69">
        <f t="shared" si="2"/>
        <v>-33</v>
      </c>
      <c r="Q30" s="118">
        <f>SUM(L30+L31+L32+N30+N31+N32+P30+P31+P32)</f>
        <v>-364</v>
      </c>
      <c r="R30" s="118"/>
      <c r="S30" s="118"/>
    </row>
    <row r="31" spans="2:19" ht="15.75" x14ac:dyDescent="0.25">
      <c r="B31" s="72"/>
      <c r="C31" s="81" t="s">
        <v>59</v>
      </c>
      <c r="D31" s="81"/>
      <c r="E31" s="81"/>
      <c r="F31" s="81"/>
      <c r="G31" s="81"/>
      <c r="H31" s="81"/>
      <c r="I31" s="81"/>
      <c r="J31" s="81"/>
      <c r="K31" s="70">
        <f>'EIA ETAPA EXTRACIÓN'!T35</f>
        <v>33</v>
      </c>
      <c r="L31" s="68">
        <f t="shared" si="0"/>
        <v>-33</v>
      </c>
      <c r="M31" s="70">
        <f>'EIA EN LA ETAPA DE OBRA VIS'!U34</f>
        <v>38</v>
      </c>
      <c r="N31" s="69">
        <f t="shared" si="1"/>
        <v>-38</v>
      </c>
      <c r="O31" s="70">
        <f>'EIA EN LA ETAPA OBRA NO VIS'!V33</f>
        <v>44</v>
      </c>
      <c r="P31" s="69">
        <f t="shared" si="2"/>
        <v>-44</v>
      </c>
      <c r="Q31" s="118"/>
      <c r="R31" s="118"/>
      <c r="S31" s="118"/>
    </row>
    <row r="32" spans="2:19" ht="15.75" x14ac:dyDescent="0.25">
      <c r="B32" s="72"/>
      <c r="C32" s="71" t="s">
        <v>127</v>
      </c>
      <c r="D32" s="71"/>
      <c r="E32" s="71"/>
      <c r="F32" s="71"/>
      <c r="G32" s="71"/>
      <c r="H32" s="71"/>
      <c r="I32" s="71"/>
      <c r="J32" s="71"/>
      <c r="K32" s="70">
        <f>'EIA ETAPA EXTRACIÓN'!T36</f>
        <v>54</v>
      </c>
      <c r="L32" s="68">
        <f t="shared" si="0"/>
        <v>-54</v>
      </c>
      <c r="M32" s="70">
        <f>'EIA EN LA ETAPA DE OBRA VIS'!U34</f>
        <v>38</v>
      </c>
      <c r="N32" s="69">
        <f t="shared" si="1"/>
        <v>-38</v>
      </c>
      <c r="O32" s="70">
        <f>'EIA EN LA ETAPA OBRA NO VIS'!V34</f>
        <v>49</v>
      </c>
      <c r="P32" s="69">
        <f>O32*-1</f>
        <v>-49</v>
      </c>
      <c r="Q32" s="118"/>
      <c r="R32" s="118"/>
      <c r="S32" s="118"/>
    </row>
    <row r="33" spans="2:18" ht="15.75" x14ac:dyDescent="0.25"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</row>
    <row r="34" spans="2:18" ht="15.75" x14ac:dyDescent="0.25"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</row>
  </sheetData>
  <mergeCells count="51">
    <mergeCell ref="Q17:S18"/>
    <mergeCell ref="Q19:S23"/>
    <mergeCell ref="Q24:S26"/>
    <mergeCell ref="Q27:S29"/>
    <mergeCell ref="Q30:S32"/>
    <mergeCell ref="K3:L3"/>
    <mergeCell ref="M3:N3"/>
    <mergeCell ref="O3:P3"/>
    <mergeCell ref="Q5:S7"/>
    <mergeCell ref="Q4:S4"/>
    <mergeCell ref="Q8:S10"/>
    <mergeCell ref="B30:B32"/>
    <mergeCell ref="C30:J30"/>
    <mergeCell ref="C31:J31"/>
    <mergeCell ref="C32:J32"/>
    <mergeCell ref="B24:B26"/>
    <mergeCell ref="C24:J24"/>
    <mergeCell ref="C25:J25"/>
    <mergeCell ref="C26:J26"/>
    <mergeCell ref="B27:B29"/>
    <mergeCell ref="C27:J27"/>
    <mergeCell ref="C28:J28"/>
    <mergeCell ref="C29:J29"/>
    <mergeCell ref="B19:B23"/>
    <mergeCell ref="C19:J19"/>
    <mergeCell ref="C20:J20"/>
    <mergeCell ref="C21:J21"/>
    <mergeCell ref="C22:J22"/>
    <mergeCell ref="C23:J23"/>
    <mergeCell ref="B15:B16"/>
    <mergeCell ref="C15:J15"/>
    <mergeCell ref="C16:J16"/>
    <mergeCell ref="B17:B18"/>
    <mergeCell ref="C17:J17"/>
    <mergeCell ref="C18:J18"/>
    <mergeCell ref="C4:J4"/>
    <mergeCell ref="Q11:S14"/>
    <mergeCell ref="Q15:S16"/>
    <mergeCell ref="B5:B7"/>
    <mergeCell ref="C5:J5"/>
    <mergeCell ref="C6:J6"/>
    <mergeCell ref="C7:J7"/>
    <mergeCell ref="B8:B10"/>
    <mergeCell ref="C8:J8"/>
    <mergeCell ref="C9:J9"/>
    <mergeCell ref="C10:J10"/>
    <mergeCell ref="B11:B14"/>
    <mergeCell ref="C11:J11"/>
    <mergeCell ref="C12:J12"/>
    <mergeCell ref="C13:J13"/>
    <mergeCell ref="C14:J14"/>
  </mergeCells>
  <pageMargins left="0.7" right="0.7" top="0.75" bottom="0.75" header="0.3" footer="0.3"/>
  <pageSetup orientation="portrait" horizontalDpi="4294967293" verticalDpi="4294967293" r:id="rId1"/>
  <ignoredErrors>
    <ignoredError sqref="M5:M32 O5:O31 O32 L2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S34"/>
  <sheetViews>
    <sheetView zoomScale="80" zoomScaleNormal="80" workbookViewId="0">
      <selection activeCell="M22" sqref="M22"/>
    </sheetView>
  </sheetViews>
  <sheetFormatPr baseColWidth="10" defaultRowHeight="15.75" x14ac:dyDescent="0.25"/>
  <cols>
    <col min="1" max="10" width="11.42578125" style="3"/>
    <col min="11" max="11" width="30.85546875" style="3" customWidth="1"/>
    <col min="12" max="12" width="22.42578125" style="3" customWidth="1"/>
    <col min="13" max="13" width="18.42578125" style="3" customWidth="1"/>
    <col min="14" max="14" width="18.5703125" style="3" customWidth="1"/>
    <col min="15" max="15" width="16.5703125" style="3" bestFit="1" customWidth="1"/>
    <col min="16" max="16" width="11.42578125" style="3"/>
    <col min="17" max="17" width="15.85546875" style="3" bestFit="1" customWidth="1"/>
    <col min="18" max="18" width="13.5703125" style="3" bestFit="1" customWidth="1"/>
    <col min="19" max="16384" width="11.42578125" style="3"/>
  </cols>
  <sheetData>
    <row r="4" spans="3:19" x14ac:dyDescent="0.25">
      <c r="C4" s="96" t="s">
        <v>62</v>
      </c>
      <c r="D4" s="96"/>
      <c r="E4" s="96"/>
      <c r="F4" s="96"/>
      <c r="G4" s="96"/>
      <c r="H4" s="96"/>
      <c r="I4" s="96"/>
      <c r="J4" s="96"/>
      <c r="K4" s="48" t="s">
        <v>101</v>
      </c>
      <c r="L4" s="48" t="s">
        <v>102</v>
      </c>
      <c r="M4" s="48" t="s">
        <v>103</v>
      </c>
      <c r="N4" s="48" t="s">
        <v>104</v>
      </c>
      <c r="O4" s="48" t="s">
        <v>105</v>
      </c>
      <c r="Q4" s="41" t="s">
        <v>79</v>
      </c>
      <c r="R4" s="49" t="s">
        <v>84</v>
      </c>
      <c r="S4" s="45"/>
    </row>
    <row r="5" spans="3:19" ht="15" customHeight="1" x14ac:dyDescent="0.25">
      <c r="C5" s="105" t="s">
        <v>132</v>
      </c>
      <c r="D5" s="106"/>
      <c r="E5" s="106"/>
      <c r="F5" s="106"/>
      <c r="G5" s="106"/>
      <c r="H5" s="106"/>
      <c r="I5" s="106"/>
      <c r="J5" s="107"/>
      <c r="K5" s="45">
        <v>13</v>
      </c>
      <c r="L5" s="45">
        <v>14</v>
      </c>
      <c r="M5" s="50">
        <f>K5*100%/L5</f>
        <v>0.9285714285714286</v>
      </c>
      <c r="N5" s="45" t="s">
        <v>89</v>
      </c>
      <c r="O5" s="45">
        <v>8</v>
      </c>
      <c r="Q5" s="21" t="s">
        <v>80</v>
      </c>
      <c r="R5" s="21" t="s">
        <v>88</v>
      </c>
      <c r="S5" s="45">
        <v>8</v>
      </c>
    </row>
    <row r="6" spans="3:19" ht="15" customHeight="1" x14ac:dyDescent="0.25">
      <c r="C6" s="105" t="s">
        <v>133</v>
      </c>
      <c r="D6" s="106"/>
      <c r="E6" s="106"/>
      <c r="F6" s="106"/>
      <c r="G6" s="106"/>
      <c r="H6" s="106"/>
      <c r="I6" s="106"/>
      <c r="J6" s="107"/>
      <c r="K6" s="45">
        <v>7</v>
      </c>
      <c r="L6" s="45">
        <v>14</v>
      </c>
      <c r="M6" s="50">
        <f t="shared" ref="M6:M32" si="0">K6*100%/L6</f>
        <v>0.5</v>
      </c>
      <c r="N6" s="45" t="s">
        <v>90</v>
      </c>
      <c r="O6" s="45">
        <v>2</v>
      </c>
      <c r="Q6" s="21" t="s">
        <v>81</v>
      </c>
      <c r="R6" s="21" t="s">
        <v>87</v>
      </c>
      <c r="S6" s="45">
        <v>4</v>
      </c>
    </row>
    <row r="7" spans="3:19" ht="15" customHeight="1" x14ac:dyDescent="0.25">
      <c r="C7" s="102" t="s">
        <v>16</v>
      </c>
      <c r="D7" s="103"/>
      <c r="E7" s="103"/>
      <c r="F7" s="103"/>
      <c r="G7" s="103"/>
      <c r="H7" s="103"/>
      <c r="I7" s="103"/>
      <c r="J7" s="104"/>
      <c r="K7" s="45">
        <v>13</v>
      </c>
      <c r="L7" s="45">
        <v>14</v>
      </c>
      <c r="M7" s="50">
        <f t="shared" si="0"/>
        <v>0.9285714285714286</v>
      </c>
      <c r="N7" s="45" t="s">
        <v>89</v>
      </c>
      <c r="O7" s="45">
        <v>8</v>
      </c>
      <c r="Q7" s="21" t="s">
        <v>82</v>
      </c>
      <c r="R7" s="21" t="s">
        <v>86</v>
      </c>
      <c r="S7" s="45">
        <v>2</v>
      </c>
    </row>
    <row r="8" spans="3:19" ht="15" customHeight="1" x14ac:dyDescent="0.25">
      <c r="C8" s="105" t="s">
        <v>56</v>
      </c>
      <c r="D8" s="106"/>
      <c r="E8" s="106"/>
      <c r="F8" s="106"/>
      <c r="G8" s="106"/>
      <c r="H8" s="106"/>
      <c r="I8" s="106"/>
      <c r="J8" s="107"/>
      <c r="K8" s="45">
        <v>2</v>
      </c>
      <c r="L8" s="45">
        <v>14</v>
      </c>
      <c r="M8" s="50">
        <f t="shared" si="0"/>
        <v>0.14285714285714285</v>
      </c>
      <c r="N8" s="45" t="s">
        <v>92</v>
      </c>
      <c r="O8" s="45">
        <v>1</v>
      </c>
      <c r="Q8" s="21" t="s">
        <v>83</v>
      </c>
      <c r="R8" s="21" t="s">
        <v>85</v>
      </c>
      <c r="S8" s="45">
        <v>1</v>
      </c>
    </row>
    <row r="9" spans="3:19" ht="15" customHeight="1" x14ac:dyDescent="0.25">
      <c r="C9" s="74" t="s">
        <v>26</v>
      </c>
      <c r="D9" s="75"/>
      <c r="E9" s="75"/>
      <c r="F9" s="75"/>
      <c r="G9" s="75"/>
      <c r="H9" s="75"/>
      <c r="I9" s="75"/>
      <c r="J9" s="76"/>
      <c r="K9" s="45">
        <v>5</v>
      </c>
      <c r="L9" s="45">
        <v>14</v>
      </c>
      <c r="M9" s="50">
        <f t="shared" si="0"/>
        <v>0.35714285714285715</v>
      </c>
      <c r="N9" s="45" t="s">
        <v>90</v>
      </c>
      <c r="O9" s="45">
        <v>2</v>
      </c>
      <c r="R9" s="51" t="s">
        <v>91</v>
      </c>
      <c r="S9" s="45">
        <f>SUM(S4:S8)</f>
        <v>15</v>
      </c>
    </row>
    <row r="10" spans="3:19" ht="15" customHeight="1" x14ac:dyDescent="0.25">
      <c r="C10" s="105" t="s">
        <v>23</v>
      </c>
      <c r="D10" s="106"/>
      <c r="E10" s="106"/>
      <c r="F10" s="106"/>
      <c r="G10" s="106"/>
      <c r="H10" s="106"/>
      <c r="I10" s="106"/>
      <c r="J10" s="107"/>
      <c r="K10" s="45">
        <v>4</v>
      </c>
      <c r="L10" s="45">
        <v>14</v>
      </c>
      <c r="M10" s="50">
        <f t="shared" si="0"/>
        <v>0.2857142857142857</v>
      </c>
      <c r="N10" s="45" t="s">
        <v>90</v>
      </c>
      <c r="O10" s="45">
        <v>2</v>
      </c>
    </row>
    <row r="11" spans="3:19" ht="15" customHeight="1" x14ac:dyDescent="0.25">
      <c r="C11" s="74" t="s">
        <v>27</v>
      </c>
      <c r="D11" s="75"/>
      <c r="E11" s="75"/>
      <c r="F11" s="75"/>
      <c r="G11" s="75"/>
      <c r="H11" s="75"/>
      <c r="I11" s="75"/>
      <c r="J11" s="76"/>
      <c r="K11" s="45">
        <v>3</v>
      </c>
      <c r="L11" s="45">
        <v>14</v>
      </c>
      <c r="M11" s="50">
        <f t="shared" si="0"/>
        <v>0.21428571428571427</v>
      </c>
      <c r="N11" s="45" t="s">
        <v>93</v>
      </c>
      <c r="O11" s="45">
        <v>1</v>
      </c>
    </row>
    <row r="12" spans="3:19" x14ac:dyDescent="0.25">
      <c r="C12" s="105" t="s">
        <v>34</v>
      </c>
      <c r="D12" s="106"/>
      <c r="E12" s="106"/>
      <c r="F12" s="106"/>
      <c r="G12" s="106"/>
      <c r="H12" s="106"/>
      <c r="I12" s="106"/>
      <c r="J12" s="107"/>
      <c r="K12" s="45">
        <v>8</v>
      </c>
      <c r="L12" s="45">
        <v>14</v>
      </c>
      <c r="M12" s="50">
        <f t="shared" si="0"/>
        <v>0.5714285714285714</v>
      </c>
      <c r="N12" s="45" t="s">
        <v>94</v>
      </c>
      <c r="O12" s="45">
        <v>4</v>
      </c>
    </row>
    <row r="13" spans="3:19" x14ac:dyDescent="0.25">
      <c r="C13" s="105" t="s">
        <v>33</v>
      </c>
      <c r="D13" s="106"/>
      <c r="E13" s="106"/>
      <c r="F13" s="106"/>
      <c r="G13" s="106"/>
      <c r="H13" s="106"/>
      <c r="I13" s="106"/>
      <c r="J13" s="107"/>
      <c r="K13" s="45">
        <v>5</v>
      </c>
      <c r="L13" s="45">
        <v>14</v>
      </c>
      <c r="M13" s="50">
        <f t="shared" si="0"/>
        <v>0.35714285714285715</v>
      </c>
      <c r="N13" s="45" t="s">
        <v>90</v>
      </c>
      <c r="O13" s="45">
        <v>2</v>
      </c>
    </row>
    <row r="14" spans="3:19" ht="15" customHeight="1" x14ac:dyDescent="0.25">
      <c r="C14" s="102" t="s">
        <v>28</v>
      </c>
      <c r="D14" s="103"/>
      <c r="E14" s="103"/>
      <c r="F14" s="103"/>
      <c r="G14" s="103"/>
      <c r="H14" s="103"/>
      <c r="I14" s="103"/>
      <c r="J14" s="104"/>
      <c r="K14" s="45">
        <v>3</v>
      </c>
      <c r="L14" s="45">
        <v>14</v>
      </c>
      <c r="M14" s="50">
        <f t="shared" si="0"/>
        <v>0.21428571428571427</v>
      </c>
      <c r="N14" s="45" t="s">
        <v>92</v>
      </c>
      <c r="O14" s="45">
        <v>1</v>
      </c>
    </row>
    <row r="15" spans="3:19" ht="15" customHeight="1" x14ac:dyDescent="0.25">
      <c r="C15" s="105" t="s">
        <v>29</v>
      </c>
      <c r="D15" s="106"/>
      <c r="E15" s="106"/>
      <c r="F15" s="106"/>
      <c r="G15" s="106"/>
      <c r="H15" s="106"/>
      <c r="I15" s="106"/>
      <c r="J15" s="107"/>
      <c r="K15" s="45">
        <v>5</v>
      </c>
      <c r="L15" s="45">
        <v>14</v>
      </c>
      <c r="M15" s="50">
        <f t="shared" si="0"/>
        <v>0.35714285714285715</v>
      </c>
      <c r="N15" s="47" t="s">
        <v>90</v>
      </c>
      <c r="O15" s="47">
        <v>2</v>
      </c>
    </row>
    <row r="16" spans="3:19" ht="15" customHeight="1" x14ac:dyDescent="0.25">
      <c r="C16" s="102" t="s">
        <v>30</v>
      </c>
      <c r="D16" s="103"/>
      <c r="E16" s="103"/>
      <c r="F16" s="103"/>
      <c r="G16" s="103"/>
      <c r="H16" s="103"/>
      <c r="I16" s="103"/>
      <c r="J16" s="104"/>
      <c r="K16" s="45">
        <v>5</v>
      </c>
      <c r="L16" s="45">
        <v>14</v>
      </c>
      <c r="M16" s="50">
        <f t="shared" si="0"/>
        <v>0.35714285714285715</v>
      </c>
      <c r="N16" s="47" t="s">
        <v>90</v>
      </c>
      <c r="O16" s="47">
        <v>2</v>
      </c>
    </row>
    <row r="17" spans="3:15" ht="15" customHeight="1" x14ac:dyDescent="0.25">
      <c r="C17" s="108" t="s">
        <v>135</v>
      </c>
      <c r="D17" s="109"/>
      <c r="E17" s="109"/>
      <c r="F17" s="109"/>
      <c r="G17" s="109"/>
      <c r="H17" s="109"/>
      <c r="I17" s="109"/>
      <c r="J17" s="110"/>
      <c r="K17" s="45">
        <v>5</v>
      </c>
      <c r="L17" s="45">
        <v>14</v>
      </c>
      <c r="M17" s="50">
        <f t="shared" si="0"/>
        <v>0.35714285714285715</v>
      </c>
      <c r="N17" s="47" t="s">
        <v>90</v>
      </c>
      <c r="O17" s="47">
        <v>2</v>
      </c>
    </row>
    <row r="18" spans="3:15" ht="15" customHeight="1" x14ac:dyDescent="0.25">
      <c r="C18" s="111" t="s">
        <v>31</v>
      </c>
      <c r="D18" s="112"/>
      <c r="E18" s="112"/>
      <c r="F18" s="112"/>
      <c r="G18" s="112"/>
      <c r="H18" s="112"/>
      <c r="I18" s="112"/>
      <c r="J18" s="113"/>
      <c r="K18" s="45">
        <v>6</v>
      </c>
      <c r="L18" s="45">
        <v>14</v>
      </c>
      <c r="M18" s="50">
        <f t="shared" si="0"/>
        <v>0.42857142857142855</v>
      </c>
      <c r="N18" s="47" t="s">
        <v>90</v>
      </c>
      <c r="O18" s="47">
        <v>2</v>
      </c>
    </row>
    <row r="19" spans="3:15" ht="15" customHeight="1" x14ac:dyDescent="0.25">
      <c r="C19" s="102" t="s">
        <v>38</v>
      </c>
      <c r="D19" s="103"/>
      <c r="E19" s="103"/>
      <c r="F19" s="103"/>
      <c r="G19" s="103"/>
      <c r="H19" s="103"/>
      <c r="I19" s="103"/>
      <c r="J19" s="104"/>
      <c r="K19" s="45">
        <v>5</v>
      </c>
      <c r="L19" s="45">
        <v>14</v>
      </c>
      <c r="M19" s="50">
        <f t="shared" si="0"/>
        <v>0.35714285714285715</v>
      </c>
      <c r="N19" s="47" t="s">
        <v>90</v>
      </c>
      <c r="O19" s="47">
        <v>2</v>
      </c>
    </row>
    <row r="20" spans="3:15" ht="15" customHeight="1" x14ac:dyDescent="0.25">
      <c r="C20" s="102" t="s">
        <v>39</v>
      </c>
      <c r="D20" s="103"/>
      <c r="E20" s="103"/>
      <c r="F20" s="103"/>
      <c r="G20" s="103"/>
      <c r="H20" s="103"/>
      <c r="I20" s="103"/>
      <c r="J20" s="104"/>
      <c r="K20" s="45">
        <v>5</v>
      </c>
      <c r="L20" s="45">
        <v>14</v>
      </c>
      <c r="M20" s="50">
        <f t="shared" si="0"/>
        <v>0.35714285714285715</v>
      </c>
      <c r="N20" s="47" t="s">
        <v>90</v>
      </c>
      <c r="O20" s="47">
        <v>2</v>
      </c>
    </row>
    <row r="21" spans="3:15" ht="15" customHeight="1" x14ac:dyDescent="0.25">
      <c r="C21" s="102" t="s">
        <v>40</v>
      </c>
      <c r="D21" s="103"/>
      <c r="E21" s="103"/>
      <c r="F21" s="103"/>
      <c r="G21" s="103"/>
      <c r="H21" s="103"/>
      <c r="I21" s="103"/>
      <c r="J21" s="104"/>
      <c r="K21" s="45">
        <v>5</v>
      </c>
      <c r="L21" s="45">
        <v>14</v>
      </c>
      <c r="M21" s="50">
        <f t="shared" si="0"/>
        <v>0.35714285714285715</v>
      </c>
      <c r="N21" s="47" t="s">
        <v>90</v>
      </c>
      <c r="O21" s="47">
        <v>2</v>
      </c>
    </row>
    <row r="22" spans="3:15" ht="15" customHeight="1" x14ac:dyDescent="0.25">
      <c r="C22" s="102" t="s">
        <v>41</v>
      </c>
      <c r="D22" s="103"/>
      <c r="E22" s="103"/>
      <c r="F22" s="103"/>
      <c r="G22" s="103"/>
      <c r="H22" s="103"/>
      <c r="I22" s="103"/>
      <c r="J22" s="104"/>
      <c r="K22" s="45">
        <v>4</v>
      </c>
      <c r="L22" s="45">
        <v>14</v>
      </c>
      <c r="M22" s="50">
        <f t="shared" si="0"/>
        <v>0.2857142857142857</v>
      </c>
      <c r="N22" s="47" t="s">
        <v>90</v>
      </c>
      <c r="O22" s="47">
        <v>2</v>
      </c>
    </row>
    <row r="23" spans="3:15" ht="15" customHeight="1" x14ac:dyDescent="0.25">
      <c r="C23" s="105" t="s">
        <v>60</v>
      </c>
      <c r="D23" s="106"/>
      <c r="E23" s="106"/>
      <c r="F23" s="106"/>
      <c r="G23" s="106"/>
      <c r="H23" s="106"/>
      <c r="I23" s="106"/>
      <c r="J23" s="107"/>
      <c r="K23" s="45">
        <v>5</v>
      </c>
      <c r="L23" s="45">
        <v>14</v>
      </c>
      <c r="M23" s="50">
        <f t="shared" si="0"/>
        <v>0.35714285714285715</v>
      </c>
      <c r="N23" s="47" t="s">
        <v>90</v>
      </c>
      <c r="O23" s="47">
        <v>2</v>
      </c>
    </row>
    <row r="24" spans="3:15" ht="15" customHeight="1" x14ac:dyDescent="0.25">
      <c r="C24" s="102" t="s">
        <v>43</v>
      </c>
      <c r="D24" s="103"/>
      <c r="E24" s="103"/>
      <c r="F24" s="103"/>
      <c r="G24" s="103"/>
      <c r="H24" s="103"/>
      <c r="I24" s="103"/>
      <c r="J24" s="104"/>
      <c r="K24" s="45">
        <v>2</v>
      </c>
      <c r="L24" s="45">
        <v>14</v>
      </c>
      <c r="M24" s="50">
        <f t="shared" si="0"/>
        <v>0.14285714285714285</v>
      </c>
      <c r="N24" s="47" t="s">
        <v>92</v>
      </c>
      <c r="O24" s="47">
        <v>1</v>
      </c>
    </row>
    <row r="25" spans="3:15" ht="15" customHeight="1" x14ac:dyDescent="0.25">
      <c r="C25" s="102" t="s">
        <v>44</v>
      </c>
      <c r="D25" s="103"/>
      <c r="E25" s="103"/>
      <c r="F25" s="103"/>
      <c r="G25" s="103"/>
      <c r="H25" s="103"/>
      <c r="I25" s="103"/>
      <c r="J25" s="104"/>
      <c r="K25" s="45">
        <v>9</v>
      </c>
      <c r="L25" s="45">
        <v>14</v>
      </c>
      <c r="M25" s="50">
        <f t="shared" si="0"/>
        <v>0.6428571428571429</v>
      </c>
      <c r="N25" s="47" t="s">
        <v>94</v>
      </c>
      <c r="O25" s="47">
        <v>4</v>
      </c>
    </row>
    <row r="26" spans="3:15" ht="15" customHeight="1" x14ac:dyDescent="0.25">
      <c r="C26" s="102" t="s">
        <v>45</v>
      </c>
      <c r="D26" s="103"/>
      <c r="E26" s="103"/>
      <c r="F26" s="103"/>
      <c r="G26" s="103"/>
      <c r="H26" s="103"/>
      <c r="I26" s="103"/>
      <c r="J26" s="104"/>
      <c r="K26" s="45">
        <v>7</v>
      </c>
      <c r="L26" s="45">
        <v>14</v>
      </c>
      <c r="M26" s="50">
        <f t="shared" si="0"/>
        <v>0.5</v>
      </c>
      <c r="N26" s="47" t="s">
        <v>90</v>
      </c>
      <c r="O26" s="47">
        <v>2</v>
      </c>
    </row>
    <row r="27" spans="3:15" ht="15" customHeight="1" x14ac:dyDescent="0.25">
      <c r="C27" s="102" t="s">
        <v>47</v>
      </c>
      <c r="D27" s="103"/>
      <c r="E27" s="103"/>
      <c r="F27" s="103"/>
      <c r="G27" s="103"/>
      <c r="H27" s="103"/>
      <c r="I27" s="103"/>
      <c r="J27" s="104"/>
      <c r="K27" s="45">
        <v>10</v>
      </c>
      <c r="L27" s="45">
        <v>14</v>
      </c>
      <c r="M27" s="50">
        <f t="shared" si="0"/>
        <v>0.7142857142857143</v>
      </c>
      <c r="N27" s="47" t="s">
        <v>94</v>
      </c>
      <c r="O27" s="47">
        <v>4</v>
      </c>
    </row>
    <row r="28" spans="3:15" ht="15" customHeight="1" x14ac:dyDescent="0.25">
      <c r="C28" s="102" t="s">
        <v>48</v>
      </c>
      <c r="D28" s="103"/>
      <c r="E28" s="103"/>
      <c r="F28" s="103"/>
      <c r="G28" s="103"/>
      <c r="H28" s="103"/>
      <c r="I28" s="103"/>
      <c r="J28" s="104"/>
      <c r="K28" s="45">
        <v>6</v>
      </c>
      <c r="L28" s="45">
        <v>14</v>
      </c>
      <c r="M28" s="50">
        <f t="shared" si="0"/>
        <v>0.42857142857142855</v>
      </c>
      <c r="N28" s="47" t="s">
        <v>90</v>
      </c>
      <c r="O28" s="47">
        <v>2</v>
      </c>
    </row>
    <row r="29" spans="3:15" ht="15" customHeight="1" x14ac:dyDescent="0.25">
      <c r="C29" s="102" t="s">
        <v>54</v>
      </c>
      <c r="D29" s="103"/>
      <c r="E29" s="103"/>
      <c r="F29" s="103"/>
      <c r="G29" s="103"/>
      <c r="H29" s="103"/>
      <c r="I29" s="103"/>
      <c r="J29" s="104"/>
      <c r="K29" s="45">
        <v>10</v>
      </c>
      <c r="L29" s="45">
        <v>14</v>
      </c>
      <c r="M29" s="50">
        <f t="shared" si="0"/>
        <v>0.7142857142857143</v>
      </c>
      <c r="N29" s="47" t="s">
        <v>94</v>
      </c>
      <c r="O29" s="47">
        <v>4</v>
      </c>
    </row>
    <row r="30" spans="3:15" ht="15" customHeight="1" x14ac:dyDescent="0.25">
      <c r="C30" s="105" t="s">
        <v>58</v>
      </c>
      <c r="D30" s="106"/>
      <c r="E30" s="106"/>
      <c r="F30" s="106"/>
      <c r="G30" s="106"/>
      <c r="H30" s="106"/>
      <c r="I30" s="106"/>
      <c r="J30" s="107"/>
      <c r="K30" s="45">
        <v>8</v>
      </c>
      <c r="L30" s="45">
        <v>14</v>
      </c>
      <c r="M30" s="50">
        <f t="shared" si="0"/>
        <v>0.5714285714285714</v>
      </c>
      <c r="N30" s="47" t="s">
        <v>94</v>
      </c>
      <c r="O30" s="47">
        <v>4</v>
      </c>
    </row>
    <row r="31" spans="3:15" ht="15" customHeight="1" x14ac:dyDescent="0.25">
      <c r="C31" s="105" t="s">
        <v>59</v>
      </c>
      <c r="D31" s="106"/>
      <c r="E31" s="106"/>
      <c r="F31" s="106"/>
      <c r="G31" s="106"/>
      <c r="H31" s="106"/>
      <c r="I31" s="106"/>
      <c r="J31" s="107"/>
      <c r="K31" s="45">
        <v>2</v>
      </c>
      <c r="L31" s="45">
        <v>14</v>
      </c>
      <c r="M31" s="50">
        <f t="shared" si="0"/>
        <v>0.14285714285714285</v>
      </c>
      <c r="N31" s="47" t="s">
        <v>92</v>
      </c>
      <c r="O31" s="47">
        <v>1</v>
      </c>
    </row>
    <row r="32" spans="3:15" x14ac:dyDescent="0.25">
      <c r="C32" s="86" t="s">
        <v>127</v>
      </c>
      <c r="D32" s="87"/>
      <c r="E32" s="87"/>
      <c r="F32" s="87"/>
      <c r="G32" s="87"/>
      <c r="H32" s="87"/>
      <c r="I32" s="87"/>
      <c r="J32" s="88"/>
      <c r="K32" s="45">
        <v>11</v>
      </c>
      <c r="L32" s="45">
        <v>14</v>
      </c>
      <c r="M32" s="50">
        <f t="shared" si="0"/>
        <v>0.7857142857142857</v>
      </c>
      <c r="N32" s="47" t="s">
        <v>89</v>
      </c>
      <c r="O32" s="47">
        <v>8</v>
      </c>
    </row>
    <row r="33" spans="14:15" x14ac:dyDescent="0.25">
      <c r="N33" s="52"/>
      <c r="O33" s="52"/>
    </row>
    <row r="34" spans="14:15" x14ac:dyDescent="0.25">
      <c r="N34" s="52"/>
      <c r="O34" s="52"/>
    </row>
  </sheetData>
  <mergeCells count="29">
    <mergeCell ref="C15:J15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14:J14"/>
    <mergeCell ref="C27:J27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6:J26"/>
    <mergeCell ref="C28:J28"/>
    <mergeCell ref="C29:J29"/>
    <mergeCell ref="C30:J30"/>
    <mergeCell ref="C31:J31"/>
    <mergeCell ref="C32:J3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zoomScale="70" zoomScaleNormal="70" workbookViewId="0">
      <selection activeCell="K4" sqref="K4"/>
    </sheetView>
  </sheetViews>
  <sheetFormatPr baseColWidth="10" defaultRowHeight="15.75" x14ac:dyDescent="0.25"/>
  <cols>
    <col min="1" max="10" width="11.42578125" style="3"/>
    <col min="11" max="11" width="20.5703125" style="3" bestFit="1" customWidth="1"/>
    <col min="12" max="12" width="17.7109375" style="3" bestFit="1" customWidth="1"/>
    <col min="13" max="13" width="11.42578125" style="3"/>
    <col min="14" max="14" width="13" style="3" bestFit="1" customWidth="1"/>
    <col min="15" max="16384" width="11.42578125" style="3"/>
  </cols>
  <sheetData>
    <row r="3" spans="3:15" x14ac:dyDescent="0.25">
      <c r="C3" s="96" t="s">
        <v>62</v>
      </c>
      <c r="D3" s="96"/>
      <c r="E3" s="96"/>
      <c r="F3" s="96"/>
      <c r="G3" s="96"/>
      <c r="H3" s="96"/>
      <c r="I3" s="96"/>
      <c r="J3" s="96"/>
      <c r="K3" s="48" t="s">
        <v>106</v>
      </c>
      <c r="L3" s="48" t="s">
        <v>107</v>
      </c>
      <c r="N3" s="46" t="s">
        <v>96</v>
      </c>
      <c r="O3" s="45">
        <v>1</v>
      </c>
    </row>
    <row r="4" spans="3:15" ht="15" customHeight="1" x14ac:dyDescent="0.25">
      <c r="C4" s="105" t="s">
        <v>132</v>
      </c>
      <c r="D4" s="106"/>
      <c r="E4" s="106"/>
      <c r="F4" s="106"/>
      <c r="G4" s="106"/>
      <c r="H4" s="106"/>
      <c r="I4" s="106"/>
      <c r="J4" s="107"/>
      <c r="K4" s="45" t="s">
        <v>99</v>
      </c>
      <c r="L4" s="45">
        <v>4</v>
      </c>
      <c r="N4" s="45" t="s">
        <v>97</v>
      </c>
      <c r="O4" s="45">
        <v>2</v>
      </c>
    </row>
    <row r="5" spans="3:15" ht="15" customHeight="1" x14ac:dyDescent="0.25">
      <c r="C5" s="105" t="s">
        <v>133</v>
      </c>
      <c r="D5" s="106"/>
      <c r="E5" s="106"/>
      <c r="F5" s="106"/>
      <c r="G5" s="106"/>
      <c r="H5" s="106"/>
      <c r="I5" s="106"/>
      <c r="J5" s="107"/>
      <c r="K5" s="45" t="s">
        <v>99</v>
      </c>
      <c r="L5" s="45">
        <v>4</v>
      </c>
      <c r="N5" s="45" t="s">
        <v>98</v>
      </c>
      <c r="O5" s="45">
        <v>3</v>
      </c>
    </row>
    <row r="6" spans="3:15" ht="15" customHeight="1" x14ac:dyDescent="0.25">
      <c r="C6" s="102" t="s">
        <v>16</v>
      </c>
      <c r="D6" s="103"/>
      <c r="E6" s="103"/>
      <c r="F6" s="103"/>
      <c r="G6" s="103"/>
      <c r="H6" s="103"/>
      <c r="I6" s="103"/>
      <c r="J6" s="104"/>
      <c r="K6" s="45" t="s">
        <v>100</v>
      </c>
      <c r="L6" s="45">
        <v>8</v>
      </c>
      <c r="N6" s="46" t="s">
        <v>99</v>
      </c>
      <c r="O6" s="46">
        <v>4</v>
      </c>
    </row>
    <row r="7" spans="3:15" ht="15" customHeight="1" x14ac:dyDescent="0.25">
      <c r="C7" s="105" t="s">
        <v>56</v>
      </c>
      <c r="D7" s="106"/>
      <c r="E7" s="106"/>
      <c r="F7" s="106"/>
      <c r="G7" s="106"/>
      <c r="H7" s="106"/>
      <c r="I7" s="106"/>
      <c r="J7" s="107"/>
      <c r="K7" s="45" t="s">
        <v>98</v>
      </c>
      <c r="L7" s="45">
        <v>3</v>
      </c>
      <c r="N7" s="46" t="s">
        <v>100</v>
      </c>
      <c r="O7" s="46">
        <v>8</v>
      </c>
    </row>
    <row r="8" spans="3:15" ht="15" customHeight="1" x14ac:dyDescent="0.25">
      <c r="C8" s="74" t="s">
        <v>26</v>
      </c>
      <c r="D8" s="75"/>
      <c r="E8" s="75"/>
      <c r="F8" s="75"/>
      <c r="G8" s="75"/>
      <c r="H8" s="75"/>
      <c r="I8" s="75"/>
      <c r="J8" s="76"/>
      <c r="K8" s="45" t="s">
        <v>98</v>
      </c>
      <c r="L8" s="45">
        <v>3</v>
      </c>
    </row>
    <row r="9" spans="3:15" ht="15" customHeight="1" x14ac:dyDescent="0.25">
      <c r="C9" s="105" t="s">
        <v>23</v>
      </c>
      <c r="D9" s="106"/>
      <c r="E9" s="106"/>
      <c r="F9" s="106"/>
      <c r="G9" s="106"/>
      <c r="H9" s="106"/>
      <c r="I9" s="106"/>
      <c r="J9" s="107"/>
      <c r="K9" s="45" t="s">
        <v>98</v>
      </c>
      <c r="L9" s="45">
        <v>3</v>
      </c>
    </row>
    <row r="10" spans="3:15" ht="15" customHeight="1" x14ac:dyDescent="0.25">
      <c r="C10" s="74" t="s">
        <v>27</v>
      </c>
      <c r="D10" s="75"/>
      <c r="E10" s="75"/>
      <c r="F10" s="75"/>
      <c r="G10" s="75"/>
      <c r="H10" s="75"/>
      <c r="I10" s="75"/>
      <c r="J10" s="76"/>
      <c r="K10" s="45" t="s">
        <v>100</v>
      </c>
      <c r="L10" s="45">
        <v>8</v>
      </c>
    </row>
    <row r="11" spans="3:15" ht="15" customHeight="1" x14ac:dyDescent="0.25">
      <c r="C11" s="105" t="s">
        <v>34</v>
      </c>
      <c r="D11" s="106"/>
      <c r="E11" s="106"/>
      <c r="F11" s="106"/>
      <c r="G11" s="106"/>
      <c r="H11" s="106"/>
      <c r="I11" s="106"/>
      <c r="J11" s="107"/>
      <c r="K11" s="45" t="s">
        <v>100</v>
      </c>
      <c r="L11" s="45">
        <v>8</v>
      </c>
    </row>
    <row r="12" spans="3:15" ht="15" customHeight="1" x14ac:dyDescent="0.25">
      <c r="C12" s="105" t="s">
        <v>33</v>
      </c>
      <c r="D12" s="106"/>
      <c r="E12" s="106"/>
      <c r="F12" s="106"/>
      <c r="G12" s="106"/>
      <c r="H12" s="106"/>
      <c r="I12" s="106"/>
      <c r="J12" s="107"/>
      <c r="K12" s="45" t="s">
        <v>100</v>
      </c>
      <c r="L12" s="45">
        <v>9</v>
      </c>
    </row>
    <row r="13" spans="3:15" ht="15" customHeight="1" x14ac:dyDescent="0.25">
      <c r="C13" s="102" t="s">
        <v>28</v>
      </c>
      <c r="D13" s="103"/>
      <c r="E13" s="103"/>
      <c r="F13" s="103"/>
      <c r="G13" s="103"/>
      <c r="H13" s="103"/>
      <c r="I13" s="103"/>
      <c r="J13" s="104"/>
      <c r="K13" s="46" t="s">
        <v>96</v>
      </c>
      <c r="L13" s="45">
        <v>1</v>
      </c>
    </row>
    <row r="14" spans="3:15" ht="15" customHeight="1" x14ac:dyDescent="0.25">
      <c r="C14" s="105" t="s">
        <v>29</v>
      </c>
      <c r="D14" s="106"/>
      <c r="E14" s="106"/>
      <c r="F14" s="106"/>
      <c r="G14" s="106"/>
      <c r="H14" s="106"/>
      <c r="I14" s="106"/>
      <c r="J14" s="107"/>
      <c r="K14" s="46" t="s">
        <v>100</v>
      </c>
      <c r="L14" s="46">
        <v>8</v>
      </c>
    </row>
    <row r="15" spans="3:15" ht="15" customHeight="1" x14ac:dyDescent="0.25">
      <c r="C15" s="102" t="s">
        <v>30</v>
      </c>
      <c r="D15" s="103"/>
      <c r="E15" s="103"/>
      <c r="F15" s="103"/>
      <c r="G15" s="103"/>
      <c r="H15" s="103"/>
      <c r="I15" s="103"/>
      <c r="J15" s="104"/>
      <c r="K15" s="46" t="s">
        <v>100</v>
      </c>
      <c r="L15" s="46">
        <v>8</v>
      </c>
    </row>
    <row r="16" spans="3:15" ht="15" customHeight="1" x14ac:dyDescent="0.25">
      <c r="C16" s="108" t="s">
        <v>135</v>
      </c>
      <c r="D16" s="109"/>
      <c r="E16" s="109"/>
      <c r="F16" s="109"/>
      <c r="G16" s="109"/>
      <c r="H16" s="109"/>
      <c r="I16" s="109"/>
      <c r="J16" s="110"/>
      <c r="K16" s="46" t="s">
        <v>100</v>
      </c>
      <c r="L16" s="46">
        <v>8</v>
      </c>
    </row>
    <row r="17" spans="3:12" ht="15" customHeight="1" x14ac:dyDescent="0.25">
      <c r="C17" s="111" t="s">
        <v>31</v>
      </c>
      <c r="D17" s="112"/>
      <c r="E17" s="112"/>
      <c r="F17" s="112"/>
      <c r="G17" s="112"/>
      <c r="H17" s="112"/>
      <c r="I17" s="112"/>
      <c r="J17" s="113"/>
      <c r="K17" s="46" t="s">
        <v>100</v>
      </c>
      <c r="L17" s="46">
        <v>8</v>
      </c>
    </row>
    <row r="18" spans="3:12" ht="15" customHeight="1" x14ac:dyDescent="0.25">
      <c r="C18" s="102" t="s">
        <v>38</v>
      </c>
      <c r="D18" s="103"/>
      <c r="E18" s="103"/>
      <c r="F18" s="103"/>
      <c r="G18" s="103"/>
      <c r="H18" s="103"/>
      <c r="I18" s="103"/>
      <c r="J18" s="104"/>
      <c r="K18" s="46" t="s">
        <v>99</v>
      </c>
      <c r="L18" s="46">
        <v>4</v>
      </c>
    </row>
    <row r="19" spans="3:12" ht="15" customHeight="1" x14ac:dyDescent="0.25">
      <c r="C19" s="102" t="s">
        <v>39</v>
      </c>
      <c r="D19" s="103"/>
      <c r="E19" s="103"/>
      <c r="F19" s="103"/>
      <c r="G19" s="103"/>
      <c r="H19" s="103"/>
      <c r="I19" s="103"/>
      <c r="J19" s="104"/>
      <c r="K19" s="46" t="s">
        <v>100</v>
      </c>
      <c r="L19" s="46">
        <v>8</v>
      </c>
    </row>
    <row r="20" spans="3:12" ht="15" customHeight="1" x14ac:dyDescent="0.25">
      <c r="C20" s="102" t="s">
        <v>40</v>
      </c>
      <c r="D20" s="103"/>
      <c r="E20" s="103"/>
      <c r="F20" s="103"/>
      <c r="G20" s="103"/>
      <c r="H20" s="103"/>
      <c r="I20" s="103"/>
      <c r="J20" s="104"/>
      <c r="K20" s="46" t="s">
        <v>100</v>
      </c>
      <c r="L20" s="46">
        <v>8</v>
      </c>
    </row>
    <row r="21" spans="3:12" ht="15" customHeight="1" x14ac:dyDescent="0.25">
      <c r="C21" s="102" t="s">
        <v>41</v>
      </c>
      <c r="D21" s="103"/>
      <c r="E21" s="103"/>
      <c r="F21" s="103"/>
      <c r="G21" s="103"/>
      <c r="H21" s="103"/>
      <c r="I21" s="103"/>
      <c r="J21" s="104"/>
      <c r="K21" s="46" t="s">
        <v>100</v>
      </c>
      <c r="L21" s="46">
        <v>8</v>
      </c>
    </row>
    <row r="22" spans="3:12" ht="15" customHeight="1" x14ac:dyDescent="0.25">
      <c r="C22" s="105" t="s">
        <v>60</v>
      </c>
      <c r="D22" s="106"/>
      <c r="E22" s="106"/>
      <c r="F22" s="106"/>
      <c r="G22" s="106"/>
      <c r="H22" s="106"/>
      <c r="I22" s="106"/>
      <c r="J22" s="107"/>
      <c r="K22" s="45" t="s">
        <v>97</v>
      </c>
      <c r="L22" s="45">
        <v>2</v>
      </c>
    </row>
    <row r="23" spans="3:12" ht="15" customHeight="1" x14ac:dyDescent="0.25">
      <c r="C23" s="102" t="s">
        <v>43</v>
      </c>
      <c r="D23" s="103"/>
      <c r="E23" s="103"/>
      <c r="F23" s="103"/>
      <c r="G23" s="103"/>
      <c r="H23" s="103"/>
      <c r="I23" s="103"/>
      <c r="J23" s="104"/>
      <c r="K23" s="45" t="s">
        <v>98</v>
      </c>
      <c r="L23" s="45">
        <v>3</v>
      </c>
    </row>
    <row r="24" spans="3:12" ht="15" customHeight="1" x14ac:dyDescent="0.25">
      <c r="C24" s="102" t="s">
        <v>44</v>
      </c>
      <c r="D24" s="103"/>
      <c r="E24" s="103"/>
      <c r="F24" s="103"/>
      <c r="G24" s="103"/>
      <c r="H24" s="103"/>
      <c r="I24" s="103"/>
      <c r="J24" s="104"/>
      <c r="K24" s="45" t="s">
        <v>97</v>
      </c>
      <c r="L24" s="45">
        <v>2</v>
      </c>
    </row>
    <row r="25" spans="3:12" ht="15" customHeight="1" x14ac:dyDescent="0.25">
      <c r="C25" s="102" t="s">
        <v>45</v>
      </c>
      <c r="D25" s="103"/>
      <c r="E25" s="103"/>
      <c r="F25" s="103"/>
      <c r="G25" s="103"/>
      <c r="H25" s="103"/>
      <c r="I25" s="103"/>
      <c r="J25" s="104"/>
      <c r="K25" s="46" t="s">
        <v>99</v>
      </c>
      <c r="L25" s="46">
        <v>4</v>
      </c>
    </row>
    <row r="26" spans="3:12" ht="15" customHeight="1" x14ac:dyDescent="0.25">
      <c r="C26" s="102" t="s">
        <v>47</v>
      </c>
      <c r="D26" s="103"/>
      <c r="E26" s="103"/>
      <c r="F26" s="103"/>
      <c r="G26" s="103"/>
      <c r="H26" s="103"/>
      <c r="I26" s="103"/>
      <c r="J26" s="104"/>
      <c r="K26" s="46" t="s">
        <v>99</v>
      </c>
      <c r="L26" s="46">
        <v>4</v>
      </c>
    </row>
    <row r="27" spans="3:12" ht="15" customHeight="1" x14ac:dyDescent="0.25">
      <c r="C27" s="102" t="s">
        <v>48</v>
      </c>
      <c r="D27" s="103"/>
      <c r="E27" s="103"/>
      <c r="F27" s="103"/>
      <c r="G27" s="103"/>
      <c r="H27" s="103"/>
      <c r="I27" s="103"/>
      <c r="J27" s="104"/>
      <c r="K27" s="46" t="s">
        <v>99</v>
      </c>
      <c r="L27" s="46">
        <v>4</v>
      </c>
    </row>
    <row r="28" spans="3:12" ht="15" customHeight="1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46" t="s">
        <v>99</v>
      </c>
      <c r="L28" s="46">
        <v>4</v>
      </c>
    </row>
    <row r="29" spans="3:12" ht="15" customHeight="1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46" t="s">
        <v>99</v>
      </c>
      <c r="L29" s="46">
        <v>4</v>
      </c>
    </row>
    <row r="30" spans="3:12" ht="15" customHeight="1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46" t="s">
        <v>100</v>
      </c>
      <c r="L30" s="47">
        <v>8</v>
      </c>
    </row>
    <row r="31" spans="3:12" ht="15" customHeight="1" x14ac:dyDescent="0.25">
      <c r="C31" s="71" t="s">
        <v>127</v>
      </c>
      <c r="D31" s="71"/>
      <c r="E31" s="71"/>
      <c r="F31" s="71"/>
      <c r="G31" s="71"/>
      <c r="H31" s="71"/>
      <c r="I31" s="71"/>
      <c r="J31" s="71"/>
      <c r="K31" s="46" t="s">
        <v>100</v>
      </c>
      <c r="L31" s="47">
        <v>8</v>
      </c>
    </row>
  </sheetData>
  <mergeCells count="29"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7:J27"/>
    <mergeCell ref="C28:J28"/>
    <mergeCell ref="C29:J29"/>
    <mergeCell ref="C30:J30"/>
    <mergeCell ref="C31:J3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P31"/>
  <sheetViews>
    <sheetView zoomScale="77" zoomScaleNormal="77" workbookViewId="0">
      <selection activeCell="I1" sqref="I1"/>
    </sheetView>
  </sheetViews>
  <sheetFormatPr baseColWidth="10" defaultRowHeight="15.75" x14ac:dyDescent="0.25"/>
  <cols>
    <col min="1" max="9" width="11.42578125" style="3"/>
    <col min="10" max="10" width="15.85546875" style="3" customWidth="1"/>
    <col min="11" max="11" width="20" style="3" bestFit="1" customWidth="1"/>
    <col min="12" max="12" width="16.5703125" style="3" bestFit="1" customWidth="1"/>
    <col min="13" max="13" width="11.42578125" style="3"/>
    <col min="14" max="14" width="9" style="3" customWidth="1"/>
    <col min="15" max="15" width="31.42578125" style="3" customWidth="1"/>
    <col min="16" max="16384" width="11.42578125" style="3"/>
  </cols>
  <sheetData>
    <row r="3" spans="3:16" x14ac:dyDescent="0.25">
      <c r="C3" s="96" t="s">
        <v>62</v>
      </c>
      <c r="D3" s="96"/>
      <c r="E3" s="96"/>
      <c r="F3" s="96"/>
      <c r="G3" s="96"/>
      <c r="H3" s="96"/>
      <c r="I3" s="96"/>
      <c r="J3" s="96"/>
      <c r="K3" s="48" t="s">
        <v>106</v>
      </c>
      <c r="L3" s="48" t="s">
        <v>107</v>
      </c>
    </row>
    <row r="4" spans="3:16" ht="15.75" customHeight="1" x14ac:dyDescent="0.25">
      <c r="C4" s="105" t="s">
        <v>132</v>
      </c>
      <c r="D4" s="106"/>
      <c r="E4" s="106"/>
      <c r="F4" s="106"/>
      <c r="G4" s="106"/>
      <c r="H4" s="106"/>
      <c r="I4" s="106"/>
      <c r="J4" s="107"/>
      <c r="K4" s="45" t="s">
        <v>123</v>
      </c>
      <c r="L4" s="45">
        <v>4</v>
      </c>
    </row>
    <row r="5" spans="3:16" x14ac:dyDescent="0.25">
      <c r="C5" s="105" t="s">
        <v>133</v>
      </c>
      <c r="D5" s="106"/>
      <c r="E5" s="106"/>
      <c r="F5" s="106"/>
      <c r="G5" s="106"/>
      <c r="H5" s="106"/>
      <c r="I5" s="106"/>
      <c r="J5" s="107"/>
      <c r="K5" s="45" t="s">
        <v>122</v>
      </c>
      <c r="L5" s="45">
        <v>3</v>
      </c>
      <c r="O5" s="45" t="s">
        <v>108</v>
      </c>
      <c r="P5" s="45">
        <v>1</v>
      </c>
    </row>
    <row r="6" spans="3:16" ht="15" customHeight="1" x14ac:dyDescent="0.25">
      <c r="C6" s="102" t="s">
        <v>16</v>
      </c>
      <c r="D6" s="103"/>
      <c r="E6" s="103"/>
      <c r="F6" s="103"/>
      <c r="G6" s="103"/>
      <c r="H6" s="103"/>
      <c r="I6" s="103"/>
      <c r="J6" s="104"/>
      <c r="K6" s="45" t="s">
        <v>108</v>
      </c>
      <c r="L6" s="45">
        <v>1</v>
      </c>
      <c r="O6" s="45" t="s">
        <v>109</v>
      </c>
      <c r="P6" s="45">
        <v>3</v>
      </c>
    </row>
    <row r="7" spans="3:16" ht="15" customHeight="1" x14ac:dyDescent="0.25">
      <c r="C7" s="105" t="s">
        <v>56</v>
      </c>
      <c r="D7" s="106"/>
      <c r="E7" s="106"/>
      <c r="F7" s="106"/>
      <c r="G7" s="106"/>
      <c r="H7" s="106"/>
      <c r="I7" s="106"/>
      <c r="J7" s="107"/>
      <c r="K7" s="45" t="s">
        <v>123</v>
      </c>
      <c r="L7" s="45">
        <v>4</v>
      </c>
      <c r="O7" s="46" t="s">
        <v>110</v>
      </c>
      <c r="P7" s="46">
        <v>4</v>
      </c>
    </row>
    <row r="8" spans="3:16" x14ac:dyDescent="0.25">
      <c r="C8" s="74" t="s">
        <v>26</v>
      </c>
      <c r="D8" s="75"/>
      <c r="E8" s="75"/>
      <c r="F8" s="75"/>
      <c r="G8" s="75"/>
      <c r="H8" s="75"/>
      <c r="I8" s="75"/>
      <c r="J8" s="76"/>
      <c r="K8" s="45" t="s">
        <v>122</v>
      </c>
      <c r="L8" s="45">
        <v>3</v>
      </c>
    </row>
    <row r="9" spans="3:16" ht="15" customHeight="1" x14ac:dyDescent="0.25">
      <c r="C9" s="105" t="s">
        <v>23</v>
      </c>
      <c r="D9" s="106"/>
      <c r="E9" s="106"/>
      <c r="F9" s="106"/>
      <c r="G9" s="106"/>
      <c r="H9" s="106"/>
      <c r="I9" s="106"/>
      <c r="J9" s="107"/>
      <c r="K9" s="45" t="s">
        <v>123</v>
      </c>
      <c r="L9" s="45">
        <v>4</v>
      </c>
    </row>
    <row r="10" spans="3:16" ht="15" customHeight="1" x14ac:dyDescent="0.25">
      <c r="C10" s="74" t="s">
        <v>27</v>
      </c>
      <c r="D10" s="75"/>
      <c r="E10" s="75"/>
      <c r="F10" s="75"/>
      <c r="G10" s="75"/>
      <c r="H10" s="75"/>
      <c r="I10" s="75"/>
      <c r="J10" s="76"/>
      <c r="K10" s="45" t="s">
        <v>123</v>
      </c>
      <c r="L10" s="45">
        <v>4</v>
      </c>
    </row>
    <row r="11" spans="3:16" ht="15" customHeight="1" x14ac:dyDescent="0.25">
      <c r="C11" s="105" t="s">
        <v>34</v>
      </c>
      <c r="D11" s="106"/>
      <c r="E11" s="106"/>
      <c r="F11" s="106"/>
      <c r="G11" s="106"/>
      <c r="H11" s="106"/>
      <c r="I11" s="106"/>
      <c r="J11" s="107"/>
      <c r="K11" s="45" t="s">
        <v>108</v>
      </c>
      <c r="L11" s="45">
        <v>1</v>
      </c>
    </row>
    <row r="12" spans="3:16" ht="15" customHeight="1" x14ac:dyDescent="0.25">
      <c r="C12" s="105" t="s">
        <v>33</v>
      </c>
      <c r="D12" s="106"/>
      <c r="E12" s="106"/>
      <c r="F12" s="106"/>
      <c r="G12" s="106"/>
      <c r="H12" s="106"/>
      <c r="I12" s="106"/>
      <c r="J12" s="107"/>
      <c r="K12" s="45" t="s">
        <v>122</v>
      </c>
      <c r="L12" s="45">
        <v>3</v>
      </c>
    </row>
    <row r="13" spans="3:16" ht="15" customHeight="1" x14ac:dyDescent="0.25">
      <c r="C13" s="102" t="s">
        <v>28</v>
      </c>
      <c r="D13" s="103"/>
      <c r="E13" s="103"/>
      <c r="F13" s="103"/>
      <c r="G13" s="103"/>
      <c r="H13" s="103"/>
      <c r="I13" s="103"/>
      <c r="J13" s="104"/>
      <c r="K13" s="45" t="s">
        <v>123</v>
      </c>
      <c r="L13" s="45">
        <v>4</v>
      </c>
    </row>
    <row r="14" spans="3:16" x14ac:dyDescent="0.25">
      <c r="C14" s="105" t="s">
        <v>29</v>
      </c>
      <c r="D14" s="106"/>
      <c r="E14" s="106"/>
      <c r="F14" s="106"/>
      <c r="G14" s="106"/>
      <c r="H14" s="106"/>
      <c r="I14" s="106"/>
      <c r="J14" s="107"/>
      <c r="K14" s="45" t="s">
        <v>123</v>
      </c>
      <c r="L14" s="45">
        <v>4</v>
      </c>
    </row>
    <row r="15" spans="3:16" x14ac:dyDescent="0.25">
      <c r="C15" s="102" t="s">
        <v>30</v>
      </c>
      <c r="D15" s="103"/>
      <c r="E15" s="103"/>
      <c r="F15" s="103"/>
      <c r="G15" s="103"/>
      <c r="H15" s="103"/>
      <c r="I15" s="103"/>
      <c r="J15" s="104"/>
      <c r="K15" s="45" t="s">
        <v>123</v>
      </c>
      <c r="L15" s="45">
        <v>4</v>
      </c>
    </row>
    <row r="16" spans="3:16" x14ac:dyDescent="0.25">
      <c r="C16" s="108" t="s">
        <v>135</v>
      </c>
      <c r="D16" s="109"/>
      <c r="E16" s="109"/>
      <c r="F16" s="109"/>
      <c r="G16" s="109"/>
      <c r="H16" s="109"/>
      <c r="I16" s="109"/>
      <c r="J16" s="110"/>
      <c r="K16" s="45" t="s">
        <v>123</v>
      </c>
      <c r="L16" s="45">
        <v>4</v>
      </c>
    </row>
    <row r="17" spans="3:12" ht="15" customHeight="1" x14ac:dyDescent="0.25">
      <c r="C17" s="111" t="s">
        <v>31</v>
      </c>
      <c r="D17" s="112"/>
      <c r="E17" s="112"/>
      <c r="F17" s="112"/>
      <c r="G17" s="112"/>
      <c r="H17" s="112"/>
      <c r="I17" s="112"/>
      <c r="J17" s="113"/>
      <c r="K17" s="45" t="s">
        <v>123</v>
      </c>
      <c r="L17" s="45">
        <v>4</v>
      </c>
    </row>
    <row r="18" spans="3:12" ht="15" customHeight="1" x14ac:dyDescent="0.25">
      <c r="C18" s="102" t="s">
        <v>38</v>
      </c>
      <c r="D18" s="103"/>
      <c r="E18" s="103"/>
      <c r="F18" s="103"/>
      <c r="G18" s="103"/>
      <c r="H18" s="103"/>
      <c r="I18" s="103"/>
      <c r="J18" s="104"/>
      <c r="K18" s="45" t="s">
        <v>123</v>
      </c>
      <c r="L18" s="45">
        <v>4</v>
      </c>
    </row>
    <row r="19" spans="3:12" ht="15" customHeight="1" x14ac:dyDescent="0.25">
      <c r="C19" s="102" t="s">
        <v>39</v>
      </c>
      <c r="D19" s="103"/>
      <c r="E19" s="103"/>
      <c r="F19" s="103"/>
      <c r="G19" s="103"/>
      <c r="H19" s="103"/>
      <c r="I19" s="103"/>
      <c r="J19" s="104"/>
      <c r="K19" s="45" t="s">
        <v>123</v>
      </c>
      <c r="L19" s="45">
        <v>4</v>
      </c>
    </row>
    <row r="20" spans="3:12" ht="15" customHeight="1" x14ac:dyDescent="0.25">
      <c r="C20" s="102" t="s">
        <v>40</v>
      </c>
      <c r="D20" s="103"/>
      <c r="E20" s="103"/>
      <c r="F20" s="103"/>
      <c r="G20" s="103"/>
      <c r="H20" s="103"/>
      <c r="I20" s="103"/>
      <c r="J20" s="104"/>
      <c r="K20" s="45" t="s">
        <v>123</v>
      </c>
      <c r="L20" s="45">
        <v>4</v>
      </c>
    </row>
    <row r="21" spans="3:12" x14ac:dyDescent="0.25">
      <c r="C21" s="102" t="s">
        <v>41</v>
      </c>
      <c r="D21" s="103"/>
      <c r="E21" s="103"/>
      <c r="F21" s="103"/>
      <c r="G21" s="103"/>
      <c r="H21" s="103"/>
      <c r="I21" s="103"/>
      <c r="J21" s="104"/>
      <c r="K21" s="45" t="s">
        <v>123</v>
      </c>
      <c r="L21" s="45">
        <v>4</v>
      </c>
    </row>
    <row r="22" spans="3:12" x14ac:dyDescent="0.25">
      <c r="C22" s="105" t="s">
        <v>60</v>
      </c>
      <c r="D22" s="106"/>
      <c r="E22" s="106"/>
      <c r="F22" s="106"/>
      <c r="G22" s="106"/>
      <c r="H22" s="106"/>
      <c r="I22" s="106"/>
      <c r="J22" s="107"/>
      <c r="K22" s="45" t="s">
        <v>122</v>
      </c>
      <c r="L22" s="45">
        <v>3</v>
      </c>
    </row>
    <row r="23" spans="3:12" x14ac:dyDescent="0.25">
      <c r="C23" s="102" t="s">
        <v>43</v>
      </c>
      <c r="D23" s="103"/>
      <c r="E23" s="103"/>
      <c r="F23" s="103"/>
      <c r="G23" s="103"/>
      <c r="H23" s="103"/>
      <c r="I23" s="103"/>
      <c r="J23" s="104"/>
      <c r="K23" s="45" t="s">
        <v>108</v>
      </c>
      <c r="L23" s="45">
        <v>1</v>
      </c>
    </row>
    <row r="24" spans="3:12" ht="15" customHeight="1" x14ac:dyDescent="0.25">
      <c r="C24" s="102" t="s">
        <v>44</v>
      </c>
      <c r="D24" s="103"/>
      <c r="E24" s="103"/>
      <c r="F24" s="103"/>
      <c r="G24" s="103"/>
      <c r="H24" s="103"/>
      <c r="I24" s="103"/>
      <c r="J24" s="104"/>
      <c r="K24" s="45" t="s">
        <v>122</v>
      </c>
      <c r="L24" s="45">
        <v>3</v>
      </c>
    </row>
    <row r="25" spans="3:12" ht="15" customHeight="1" x14ac:dyDescent="0.25">
      <c r="C25" s="102" t="s">
        <v>45</v>
      </c>
      <c r="D25" s="103"/>
      <c r="E25" s="103"/>
      <c r="F25" s="103"/>
      <c r="G25" s="103"/>
      <c r="H25" s="103"/>
      <c r="I25" s="103"/>
      <c r="J25" s="104"/>
      <c r="K25" s="45" t="s">
        <v>108</v>
      </c>
      <c r="L25" s="45">
        <v>1</v>
      </c>
    </row>
    <row r="26" spans="3:12" ht="15" customHeight="1" x14ac:dyDescent="0.25">
      <c r="C26" s="102" t="s">
        <v>47</v>
      </c>
      <c r="D26" s="103"/>
      <c r="E26" s="103"/>
      <c r="F26" s="103"/>
      <c r="G26" s="103"/>
      <c r="H26" s="103"/>
      <c r="I26" s="103"/>
      <c r="J26" s="104"/>
      <c r="K26" s="45"/>
      <c r="L26" s="45"/>
    </row>
    <row r="27" spans="3:12" ht="15" customHeight="1" x14ac:dyDescent="0.25">
      <c r="C27" s="102" t="s">
        <v>48</v>
      </c>
      <c r="D27" s="103"/>
      <c r="E27" s="103"/>
      <c r="F27" s="103"/>
      <c r="G27" s="103"/>
      <c r="H27" s="103"/>
      <c r="I27" s="103"/>
      <c r="J27" s="104"/>
      <c r="K27" s="45"/>
      <c r="L27" s="45"/>
    </row>
    <row r="28" spans="3:12" ht="15" customHeight="1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45"/>
      <c r="L28" s="45"/>
    </row>
    <row r="29" spans="3:12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45" t="s">
        <v>108</v>
      </c>
      <c r="L29" s="45">
        <v>1</v>
      </c>
    </row>
    <row r="30" spans="3:12" ht="15" customHeight="1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45" t="s">
        <v>108</v>
      </c>
      <c r="L30" s="45">
        <v>1</v>
      </c>
    </row>
    <row r="31" spans="3:12" x14ac:dyDescent="0.25">
      <c r="C31" s="71" t="s">
        <v>127</v>
      </c>
      <c r="D31" s="71"/>
      <c r="E31" s="71"/>
      <c r="F31" s="71"/>
      <c r="G31" s="71"/>
      <c r="H31" s="71"/>
      <c r="I31" s="71"/>
      <c r="J31" s="71"/>
      <c r="K31" s="45" t="s">
        <v>122</v>
      </c>
      <c r="L31" s="45">
        <v>1</v>
      </c>
    </row>
  </sheetData>
  <mergeCells count="29"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7:J27"/>
    <mergeCell ref="C28:J28"/>
    <mergeCell ref="C29:J29"/>
    <mergeCell ref="C30:J30"/>
    <mergeCell ref="C31:J3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topLeftCell="A2" zoomScale="80" zoomScaleNormal="80" workbookViewId="0">
      <selection activeCell="C24" sqref="C24:J24"/>
    </sheetView>
  </sheetViews>
  <sheetFormatPr baseColWidth="10" defaultRowHeight="15.75" x14ac:dyDescent="0.25"/>
  <cols>
    <col min="1" max="9" width="11.42578125" style="3"/>
    <col min="10" max="10" width="25.42578125" style="3" customWidth="1"/>
    <col min="11" max="11" width="22.7109375" style="3" bestFit="1" customWidth="1"/>
    <col min="12" max="12" width="19" style="3" bestFit="1" customWidth="1"/>
    <col min="13" max="13" width="11.42578125" style="3"/>
    <col min="14" max="14" width="23.7109375" style="3" customWidth="1"/>
    <col min="15" max="16384" width="11.42578125" style="3"/>
  </cols>
  <sheetData>
    <row r="3" spans="3:15" x14ac:dyDescent="0.25">
      <c r="C3" s="96" t="s">
        <v>62</v>
      </c>
      <c r="D3" s="96"/>
      <c r="E3" s="96"/>
      <c r="F3" s="96"/>
      <c r="G3" s="96"/>
      <c r="H3" s="96"/>
      <c r="I3" s="96"/>
      <c r="J3" s="96"/>
      <c r="K3" s="48" t="s">
        <v>106</v>
      </c>
      <c r="L3" s="48" t="s">
        <v>107</v>
      </c>
    </row>
    <row r="4" spans="3:15" x14ac:dyDescent="0.25">
      <c r="C4" s="105" t="s">
        <v>132</v>
      </c>
      <c r="D4" s="106"/>
      <c r="E4" s="106"/>
      <c r="F4" s="106"/>
      <c r="G4" s="106"/>
      <c r="H4" s="106"/>
      <c r="I4" s="106"/>
      <c r="J4" s="107"/>
      <c r="K4" s="45" t="s">
        <v>112</v>
      </c>
      <c r="L4" s="45">
        <v>4</v>
      </c>
    </row>
    <row r="5" spans="3:15" x14ac:dyDescent="0.25">
      <c r="C5" s="105" t="s">
        <v>133</v>
      </c>
      <c r="D5" s="106"/>
      <c r="E5" s="106"/>
      <c r="F5" s="106"/>
      <c r="G5" s="106"/>
      <c r="H5" s="106"/>
      <c r="I5" s="106"/>
      <c r="J5" s="107"/>
      <c r="K5" s="45" t="s">
        <v>112</v>
      </c>
      <c r="L5" s="45">
        <v>4</v>
      </c>
    </row>
    <row r="6" spans="3:15" x14ac:dyDescent="0.25">
      <c r="C6" s="102" t="s">
        <v>16</v>
      </c>
      <c r="D6" s="103"/>
      <c r="E6" s="103"/>
      <c r="F6" s="103"/>
      <c r="G6" s="103"/>
      <c r="H6" s="103"/>
      <c r="I6" s="103"/>
      <c r="J6" s="104"/>
      <c r="K6" s="45" t="s">
        <v>114</v>
      </c>
      <c r="L6" s="45">
        <v>1</v>
      </c>
      <c r="N6" s="45" t="s">
        <v>111</v>
      </c>
      <c r="O6" s="45">
        <v>1</v>
      </c>
    </row>
    <row r="7" spans="3:15" x14ac:dyDescent="0.25">
      <c r="C7" s="105" t="s">
        <v>56</v>
      </c>
      <c r="D7" s="106"/>
      <c r="E7" s="106"/>
      <c r="F7" s="106"/>
      <c r="G7" s="106"/>
      <c r="H7" s="106"/>
      <c r="I7" s="106"/>
      <c r="J7" s="107"/>
      <c r="K7" s="45" t="s">
        <v>112</v>
      </c>
      <c r="L7" s="45">
        <v>4</v>
      </c>
      <c r="N7" s="45" t="s">
        <v>113</v>
      </c>
      <c r="O7" s="45">
        <v>2</v>
      </c>
    </row>
    <row r="8" spans="3:15" x14ac:dyDescent="0.25">
      <c r="C8" s="74" t="s">
        <v>26</v>
      </c>
      <c r="D8" s="75"/>
      <c r="E8" s="75"/>
      <c r="F8" s="75"/>
      <c r="G8" s="75"/>
      <c r="H8" s="75"/>
      <c r="I8" s="75"/>
      <c r="J8" s="76"/>
      <c r="K8" s="45" t="s">
        <v>112</v>
      </c>
      <c r="L8" s="45">
        <v>4</v>
      </c>
      <c r="N8" s="46" t="s">
        <v>112</v>
      </c>
      <c r="O8" s="46">
        <v>4</v>
      </c>
    </row>
    <row r="9" spans="3:15" x14ac:dyDescent="0.25">
      <c r="C9" s="105" t="s">
        <v>23</v>
      </c>
      <c r="D9" s="106"/>
      <c r="E9" s="106"/>
      <c r="F9" s="106"/>
      <c r="G9" s="106"/>
      <c r="H9" s="106"/>
      <c r="I9" s="106"/>
      <c r="J9" s="107"/>
      <c r="K9" s="45" t="s">
        <v>112</v>
      </c>
      <c r="L9" s="45">
        <v>4</v>
      </c>
    </row>
    <row r="10" spans="3:15" x14ac:dyDescent="0.25">
      <c r="C10" s="74" t="s">
        <v>27</v>
      </c>
      <c r="D10" s="75"/>
      <c r="E10" s="75"/>
      <c r="F10" s="75"/>
      <c r="G10" s="75"/>
      <c r="H10" s="75"/>
      <c r="I10" s="75"/>
      <c r="J10" s="76"/>
      <c r="K10" s="45" t="s">
        <v>112</v>
      </c>
      <c r="L10" s="45">
        <v>4</v>
      </c>
    </row>
    <row r="11" spans="3:15" x14ac:dyDescent="0.25">
      <c r="C11" s="105" t="s">
        <v>34</v>
      </c>
      <c r="D11" s="106"/>
      <c r="E11" s="106"/>
      <c r="F11" s="106"/>
      <c r="G11" s="106"/>
      <c r="H11" s="106"/>
      <c r="I11" s="106"/>
      <c r="J11" s="107"/>
      <c r="K11" s="45" t="s">
        <v>124</v>
      </c>
      <c r="L11" s="45">
        <v>2</v>
      </c>
    </row>
    <row r="12" spans="3:15" x14ac:dyDescent="0.25">
      <c r="C12" s="105" t="s">
        <v>33</v>
      </c>
      <c r="D12" s="106"/>
      <c r="E12" s="106"/>
      <c r="F12" s="106"/>
      <c r="G12" s="106"/>
      <c r="H12" s="106"/>
      <c r="I12" s="106"/>
      <c r="J12" s="107"/>
      <c r="K12" s="45" t="s">
        <v>112</v>
      </c>
      <c r="L12" s="45">
        <v>4</v>
      </c>
    </row>
    <row r="13" spans="3:15" x14ac:dyDescent="0.25">
      <c r="C13" s="102" t="s">
        <v>28</v>
      </c>
      <c r="D13" s="103"/>
      <c r="E13" s="103"/>
      <c r="F13" s="103"/>
      <c r="G13" s="103"/>
      <c r="H13" s="103"/>
      <c r="I13" s="103"/>
      <c r="J13" s="104"/>
      <c r="K13" s="45" t="s">
        <v>124</v>
      </c>
      <c r="L13" s="45">
        <v>2</v>
      </c>
    </row>
    <row r="14" spans="3:15" x14ac:dyDescent="0.25">
      <c r="C14" s="105" t="s">
        <v>29</v>
      </c>
      <c r="D14" s="106"/>
      <c r="E14" s="106"/>
      <c r="F14" s="106"/>
      <c r="G14" s="106"/>
      <c r="H14" s="106"/>
      <c r="I14" s="106"/>
      <c r="J14" s="107"/>
      <c r="K14" s="45" t="s">
        <v>112</v>
      </c>
      <c r="L14" s="45">
        <v>4</v>
      </c>
    </row>
    <row r="15" spans="3:15" x14ac:dyDescent="0.25">
      <c r="C15" s="102" t="s">
        <v>30</v>
      </c>
      <c r="D15" s="103"/>
      <c r="E15" s="103"/>
      <c r="F15" s="103"/>
      <c r="G15" s="103"/>
      <c r="H15" s="103"/>
      <c r="I15" s="103"/>
      <c r="J15" s="104"/>
      <c r="K15" s="45" t="s">
        <v>112</v>
      </c>
      <c r="L15" s="45">
        <v>4</v>
      </c>
    </row>
    <row r="16" spans="3:15" ht="15" customHeight="1" x14ac:dyDescent="0.25">
      <c r="C16" s="108" t="s">
        <v>135</v>
      </c>
      <c r="D16" s="109"/>
      <c r="E16" s="109"/>
      <c r="F16" s="109"/>
      <c r="G16" s="109"/>
      <c r="H16" s="109"/>
      <c r="I16" s="109"/>
      <c r="J16" s="110"/>
      <c r="K16" s="45" t="s">
        <v>112</v>
      </c>
      <c r="L16" s="45">
        <v>4</v>
      </c>
    </row>
    <row r="17" spans="3:12" x14ac:dyDescent="0.25">
      <c r="C17" s="111" t="s">
        <v>31</v>
      </c>
      <c r="D17" s="112"/>
      <c r="E17" s="112"/>
      <c r="F17" s="112"/>
      <c r="G17" s="112"/>
      <c r="H17" s="112"/>
      <c r="I17" s="112"/>
      <c r="J17" s="113"/>
      <c r="K17" s="45" t="s">
        <v>112</v>
      </c>
      <c r="L17" s="45">
        <v>4</v>
      </c>
    </row>
    <row r="18" spans="3:12" x14ac:dyDescent="0.25">
      <c r="C18" s="102" t="s">
        <v>38</v>
      </c>
      <c r="D18" s="103"/>
      <c r="E18" s="103"/>
      <c r="F18" s="103"/>
      <c r="G18" s="103"/>
      <c r="H18" s="103"/>
      <c r="I18" s="103"/>
      <c r="J18" s="104"/>
      <c r="K18" s="45" t="s">
        <v>112</v>
      </c>
      <c r="L18" s="45">
        <v>4</v>
      </c>
    </row>
    <row r="19" spans="3:12" x14ac:dyDescent="0.25">
      <c r="C19" s="102" t="s">
        <v>39</v>
      </c>
      <c r="D19" s="103"/>
      <c r="E19" s="103"/>
      <c r="F19" s="103"/>
      <c r="G19" s="103"/>
      <c r="H19" s="103"/>
      <c r="I19" s="103"/>
      <c r="J19" s="104"/>
      <c r="K19" s="45" t="s">
        <v>112</v>
      </c>
      <c r="L19" s="45">
        <v>4</v>
      </c>
    </row>
    <row r="20" spans="3:12" x14ac:dyDescent="0.25">
      <c r="C20" s="102" t="s">
        <v>40</v>
      </c>
      <c r="D20" s="103"/>
      <c r="E20" s="103"/>
      <c r="F20" s="103"/>
      <c r="G20" s="103"/>
      <c r="H20" s="103"/>
      <c r="I20" s="103"/>
      <c r="J20" s="104"/>
      <c r="K20" s="45" t="s">
        <v>112</v>
      </c>
      <c r="L20" s="45">
        <v>4</v>
      </c>
    </row>
    <row r="21" spans="3:12" x14ac:dyDescent="0.25">
      <c r="C21" s="102" t="s">
        <v>41</v>
      </c>
      <c r="D21" s="103"/>
      <c r="E21" s="103"/>
      <c r="F21" s="103"/>
      <c r="G21" s="103"/>
      <c r="H21" s="103"/>
      <c r="I21" s="103"/>
      <c r="J21" s="104"/>
      <c r="K21" s="45" t="s">
        <v>112</v>
      </c>
      <c r="L21" s="45">
        <v>4</v>
      </c>
    </row>
    <row r="22" spans="3:12" x14ac:dyDescent="0.25">
      <c r="C22" s="105" t="s">
        <v>60</v>
      </c>
      <c r="D22" s="106"/>
      <c r="E22" s="106"/>
      <c r="F22" s="106"/>
      <c r="G22" s="106"/>
      <c r="H22" s="106"/>
      <c r="I22" s="106"/>
      <c r="J22" s="107"/>
      <c r="K22" s="45" t="s">
        <v>112</v>
      </c>
      <c r="L22" s="45">
        <v>4</v>
      </c>
    </row>
    <row r="23" spans="3:12" x14ac:dyDescent="0.25">
      <c r="C23" s="102" t="s">
        <v>43</v>
      </c>
      <c r="D23" s="103"/>
      <c r="E23" s="103"/>
      <c r="F23" s="103"/>
      <c r="G23" s="103"/>
      <c r="H23" s="103"/>
      <c r="I23" s="103"/>
      <c r="J23" s="104"/>
      <c r="K23" s="45" t="s">
        <v>112</v>
      </c>
      <c r="L23" s="45">
        <v>4</v>
      </c>
    </row>
    <row r="24" spans="3:12" x14ac:dyDescent="0.25">
      <c r="C24" s="102" t="s">
        <v>44</v>
      </c>
      <c r="D24" s="103"/>
      <c r="E24" s="103"/>
      <c r="F24" s="103"/>
      <c r="G24" s="103"/>
      <c r="H24" s="103"/>
      <c r="I24" s="103"/>
      <c r="J24" s="104"/>
      <c r="K24" s="45" t="s">
        <v>112</v>
      </c>
      <c r="L24" s="45">
        <v>4</v>
      </c>
    </row>
    <row r="25" spans="3:12" x14ac:dyDescent="0.25">
      <c r="C25" s="102" t="s">
        <v>45</v>
      </c>
      <c r="D25" s="103"/>
      <c r="E25" s="103"/>
      <c r="F25" s="103"/>
      <c r="G25" s="103"/>
      <c r="H25" s="103"/>
      <c r="I25" s="103"/>
      <c r="J25" s="104"/>
      <c r="K25" s="45" t="s">
        <v>112</v>
      </c>
      <c r="L25" s="45">
        <v>4</v>
      </c>
    </row>
    <row r="26" spans="3:12" x14ac:dyDescent="0.25">
      <c r="C26" s="102" t="s">
        <v>47</v>
      </c>
      <c r="D26" s="103"/>
      <c r="E26" s="103"/>
      <c r="F26" s="103"/>
      <c r="G26" s="103"/>
      <c r="H26" s="103"/>
      <c r="I26" s="103"/>
      <c r="J26" s="104"/>
      <c r="K26" s="45" t="s">
        <v>112</v>
      </c>
      <c r="L26" s="45">
        <v>4</v>
      </c>
    </row>
    <row r="27" spans="3:12" x14ac:dyDescent="0.25">
      <c r="C27" s="102" t="s">
        <v>48</v>
      </c>
      <c r="D27" s="103"/>
      <c r="E27" s="103"/>
      <c r="F27" s="103"/>
      <c r="G27" s="103"/>
      <c r="H27" s="103"/>
      <c r="I27" s="103"/>
      <c r="J27" s="104"/>
      <c r="K27" s="45" t="s">
        <v>112</v>
      </c>
      <c r="L27" s="45">
        <v>4</v>
      </c>
    </row>
    <row r="28" spans="3:12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45" t="s">
        <v>112</v>
      </c>
      <c r="L28" s="45">
        <v>4</v>
      </c>
    </row>
    <row r="29" spans="3:12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45" t="s">
        <v>112</v>
      </c>
      <c r="L29" s="45">
        <v>4</v>
      </c>
    </row>
    <row r="30" spans="3:12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45" t="s">
        <v>112</v>
      </c>
      <c r="L30" s="45">
        <v>4</v>
      </c>
    </row>
    <row r="31" spans="3:12" x14ac:dyDescent="0.25">
      <c r="C31" s="71" t="s">
        <v>127</v>
      </c>
      <c r="D31" s="71"/>
      <c r="E31" s="71"/>
      <c r="F31" s="71"/>
      <c r="G31" s="71"/>
      <c r="H31" s="71"/>
      <c r="I31" s="71"/>
      <c r="J31" s="71"/>
      <c r="K31" s="45" t="s">
        <v>112</v>
      </c>
      <c r="L31" s="45">
        <v>4</v>
      </c>
    </row>
  </sheetData>
  <mergeCells count="29"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7:J27"/>
    <mergeCell ref="C28:J28"/>
    <mergeCell ref="C29:J29"/>
    <mergeCell ref="C30:J30"/>
    <mergeCell ref="C31:J3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topLeftCell="A2" zoomScale="90" zoomScaleNormal="90" workbookViewId="0">
      <selection activeCell="J32" sqref="J32"/>
    </sheetView>
  </sheetViews>
  <sheetFormatPr baseColWidth="10" defaultRowHeight="15.75" x14ac:dyDescent="0.25"/>
  <cols>
    <col min="1" max="9" width="11.42578125" style="3"/>
    <col min="10" max="10" width="21.85546875" style="3" customWidth="1"/>
    <col min="11" max="11" width="20" style="3" bestFit="1" customWidth="1"/>
    <col min="12" max="12" width="16.5703125" style="3" bestFit="1" customWidth="1"/>
    <col min="13" max="13" width="11.42578125" style="3"/>
    <col min="14" max="14" width="17.7109375" style="3" customWidth="1"/>
    <col min="15" max="16384" width="11.42578125" style="3"/>
  </cols>
  <sheetData>
    <row r="3" spans="3:15" x14ac:dyDescent="0.25">
      <c r="C3" s="96" t="s">
        <v>62</v>
      </c>
      <c r="D3" s="96"/>
      <c r="E3" s="96"/>
      <c r="F3" s="96"/>
      <c r="G3" s="96"/>
      <c r="H3" s="96"/>
      <c r="I3" s="96"/>
      <c r="J3" s="96"/>
      <c r="K3" s="48" t="s">
        <v>106</v>
      </c>
      <c r="L3" s="48" t="s">
        <v>107</v>
      </c>
    </row>
    <row r="4" spans="3:15" x14ac:dyDescent="0.25">
      <c r="C4" s="105" t="s">
        <v>132</v>
      </c>
      <c r="D4" s="106"/>
      <c r="E4" s="106"/>
      <c r="F4" s="106"/>
      <c r="G4" s="106"/>
      <c r="H4" s="106"/>
      <c r="I4" s="106"/>
      <c r="J4" s="107"/>
      <c r="K4" s="46" t="s">
        <v>115</v>
      </c>
      <c r="L4" s="46">
        <v>4</v>
      </c>
    </row>
    <row r="5" spans="3:15" x14ac:dyDescent="0.25">
      <c r="C5" s="105" t="s">
        <v>133</v>
      </c>
      <c r="D5" s="106"/>
      <c r="E5" s="106"/>
      <c r="F5" s="106"/>
      <c r="G5" s="106"/>
      <c r="H5" s="106"/>
      <c r="I5" s="106"/>
      <c r="J5" s="107"/>
      <c r="K5" s="46" t="s">
        <v>115</v>
      </c>
      <c r="L5" s="46">
        <v>4</v>
      </c>
    </row>
    <row r="6" spans="3:15" x14ac:dyDescent="0.25">
      <c r="C6" s="102" t="s">
        <v>16</v>
      </c>
      <c r="D6" s="103"/>
      <c r="E6" s="103"/>
      <c r="F6" s="103"/>
      <c r="G6" s="103"/>
      <c r="H6" s="103"/>
      <c r="I6" s="103"/>
      <c r="J6" s="104"/>
      <c r="K6" s="45" t="s">
        <v>114</v>
      </c>
      <c r="L6" s="45">
        <v>1</v>
      </c>
      <c r="N6" s="45" t="s">
        <v>116</v>
      </c>
      <c r="O6" s="45" t="s">
        <v>117</v>
      </c>
    </row>
    <row r="7" spans="3:15" x14ac:dyDescent="0.25">
      <c r="C7" s="105" t="s">
        <v>56</v>
      </c>
      <c r="D7" s="106"/>
      <c r="E7" s="106"/>
      <c r="F7" s="106"/>
      <c r="G7" s="106"/>
      <c r="H7" s="106"/>
      <c r="I7" s="106"/>
      <c r="J7" s="107"/>
      <c r="K7" s="46" t="s">
        <v>115</v>
      </c>
      <c r="L7" s="46">
        <v>4</v>
      </c>
      <c r="N7" s="45" t="s">
        <v>114</v>
      </c>
      <c r="O7" s="45">
        <v>1</v>
      </c>
    </row>
    <row r="8" spans="3:15" x14ac:dyDescent="0.25">
      <c r="C8" s="74" t="s">
        <v>26</v>
      </c>
      <c r="D8" s="75"/>
      <c r="E8" s="75"/>
      <c r="F8" s="75"/>
      <c r="G8" s="75"/>
      <c r="H8" s="75"/>
      <c r="I8" s="75"/>
      <c r="J8" s="76"/>
      <c r="K8" s="46" t="s">
        <v>115</v>
      </c>
      <c r="L8" s="46">
        <v>4</v>
      </c>
      <c r="N8" s="46" t="s">
        <v>115</v>
      </c>
      <c r="O8" s="46">
        <v>4</v>
      </c>
    </row>
    <row r="9" spans="3:15" x14ac:dyDescent="0.25">
      <c r="C9" s="105" t="s">
        <v>23</v>
      </c>
      <c r="D9" s="106"/>
      <c r="E9" s="106"/>
      <c r="F9" s="106"/>
      <c r="G9" s="106"/>
      <c r="H9" s="106"/>
      <c r="I9" s="106"/>
      <c r="J9" s="107"/>
      <c r="K9" s="46" t="s">
        <v>115</v>
      </c>
      <c r="L9" s="46">
        <v>4</v>
      </c>
    </row>
    <row r="10" spans="3:15" x14ac:dyDescent="0.25">
      <c r="C10" s="74" t="s">
        <v>27</v>
      </c>
      <c r="D10" s="75"/>
      <c r="E10" s="75"/>
      <c r="F10" s="75"/>
      <c r="G10" s="75"/>
      <c r="H10" s="75"/>
      <c r="I10" s="75"/>
      <c r="J10" s="76"/>
      <c r="K10" s="46" t="s">
        <v>115</v>
      </c>
      <c r="L10" s="46">
        <v>4</v>
      </c>
    </row>
    <row r="11" spans="3:15" x14ac:dyDescent="0.25">
      <c r="C11" s="105" t="s">
        <v>34</v>
      </c>
      <c r="D11" s="106"/>
      <c r="E11" s="106"/>
      <c r="F11" s="106"/>
      <c r="G11" s="106"/>
      <c r="H11" s="106"/>
      <c r="I11" s="106"/>
      <c r="J11" s="107"/>
      <c r="K11" s="45" t="s">
        <v>114</v>
      </c>
      <c r="L11" s="45">
        <v>1</v>
      </c>
    </row>
    <row r="12" spans="3:15" x14ac:dyDescent="0.25">
      <c r="C12" s="105" t="s">
        <v>33</v>
      </c>
      <c r="D12" s="106"/>
      <c r="E12" s="106"/>
      <c r="F12" s="106"/>
      <c r="G12" s="106"/>
      <c r="H12" s="106"/>
      <c r="I12" s="106"/>
      <c r="J12" s="107"/>
      <c r="K12" s="46" t="s">
        <v>115</v>
      </c>
      <c r="L12" s="46">
        <v>4</v>
      </c>
    </row>
    <row r="13" spans="3:15" x14ac:dyDescent="0.25">
      <c r="C13" s="102" t="s">
        <v>28</v>
      </c>
      <c r="D13" s="103"/>
      <c r="E13" s="103"/>
      <c r="F13" s="103"/>
      <c r="G13" s="103"/>
      <c r="H13" s="103"/>
      <c r="I13" s="103"/>
      <c r="J13" s="104"/>
      <c r="K13" s="45" t="s">
        <v>114</v>
      </c>
      <c r="L13" s="45">
        <v>1</v>
      </c>
    </row>
    <row r="14" spans="3:15" x14ac:dyDescent="0.25">
      <c r="C14" s="105" t="s">
        <v>29</v>
      </c>
      <c r="D14" s="106"/>
      <c r="E14" s="106"/>
      <c r="F14" s="106"/>
      <c r="G14" s="106"/>
      <c r="H14" s="106"/>
      <c r="I14" s="106"/>
      <c r="J14" s="107"/>
      <c r="K14" s="45" t="s">
        <v>114</v>
      </c>
      <c r="L14" s="45">
        <v>1</v>
      </c>
    </row>
    <row r="15" spans="3:15" x14ac:dyDescent="0.25">
      <c r="C15" s="102" t="s">
        <v>30</v>
      </c>
      <c r="D15" s="103"/>
      <c r="E15" s="103"/>
      <c r="F15" s="103"/>
      <c r="G15" s="103"/>
      <c r="H15" s="103"/>
      <c r="I15" s="103"/>
      <c r="J15" s="104"/>
      <c r="K15" s="45" t="s">
        <v>114</v>
      </c>
      <c r="L15" s="45">
        <v>1</v>
      </c>
    </row>
    <row r="16" spans="3:15" x14ac:dyDescent="0.25">
      <c r="C16" s="108" t="s">
        <v>135</v>
      </c>
      <c r="D16" s="109"/>
      <c r="E16" s="109"/>
      <c r="F16" s="109"/>
      <c r="G16" s="109"/>
      <c r="H16" s="109"/>
      <c r="I16" s="109"/>
      <c r="J16" s="110"/>
      <c r="K16" s="45" t="s">
        <v>114</v>
      </c>
      <c r="L16" s="45">
        <v>1</v>
      </c>
    </row>
    <row r="17" spans="3:12" x14ac:dyDescent="0.25">
      <c r="C17" s="111" t="s">
        <v>31</v>
      </c>
      <c r="D17" s="112"/>
      <c r="E17" s="112"/>
      <c r="F17" s="112"/>
      <c r="G17" s="112"/>
      <c r="H17" s="112"/>
      <c r="I17" s="112"/>
      <c r="J17" s="113"/>
      <c r="K17" s="45" t="s">
        <v>114</v>
      </c>
      <c r="L17" s="45">
        <v>1</v>
      </c>
    </row>
    <row r="18" spans="3:12" x14ac:dyDescent="0.25">
      <c r="C18" s="102" t="s">
        <v>38</v>
      </c>
      <c r="D18" s="103"/>
      <c r="E18" s="103"/>
      <c r="F18" s="103"/>
      <c r="G18" s="103"/>
      <c r="H18" s="103"/>
      <c r="I18" s="103"/>
      <c r="J18" s="104"/>
      <c r="K18" s="46" t="s">
        <v>115</v>
      </c>
      <c r="L18" s="46">
        <v>4</v>
      </c>
    </row>
    <row r="19" spans="3:12" x14ac:dyDescent="0.25">
      <c r="C19" s="102" t="s">
        <v>39</v>
      </c>
      <c r="D19" s="103"/>
      <c r="E19" s="103"/>
      <c r="F19" s="103"/>
      <c r="G19" s="103"/>
      <c r="H19" s="103"/>
      <c r="I19" s="103"/>
      <c r="J19" s="104"/>
      <c r="K19" s="46" t="s">
        <v>115</v>
      </c>
      <c r="L19" s="46">
        <v>4</v>
      </c>
    </row>
    <row r="20" spans="3:12" x14ac:dyDescent="0.25">
      <c r="C20" s="102" t="s">
        <v>40</v>
      </c>
      <c r="D20" s="103"/>
      <c r="E20" s="103"/>
      <c r="F20" s="103"/>
      <c r="G20" s="103"/>
      <c r="H20" s="103"/>
      <c r="I20" s="103"/>
      <c r="J20" s="104"/>
      <c r="K20" s="46" t="s">
        <v>115</v>
      </c>
      <c r="L20" s="46">
        <v>4</v>
      </c>
    </row>
    <row r="21" spans="3:12" x14ac:dyDescent="0.25">
      <c r="C21" s="102" t="s">
        <v>41</v>
      </c>
      <c r="D21" s="103"/>
      <c r="E21" s="103"/>
      <c r="F21" s="103"/>
      <c r="G21" s="103"/>
      <c r="H21" s="103"/>
      <c r="I21" s="103"/>
      <c r="J21" s="104"/>
      <c r="K21" s="46" t="s">
        <v>115</v>
      </c>
      <c r="L21" s="46">
        <v>4</v>
      </c>
    </row>
    <row r="22" spans="3:12" x14ac:dyDescent="0.25">
      <c r="C22" s="105" t="s">
        <v>60</v>
      </c>
      <c r="D22" s="106"/>
      <c r="E22" s="106"/>
      <c r="F22" s="106"/>
      <c r="G22" s="106"/>
      <c r="H22" s="106"/>
      <c r="I22" s="106"/>
      <c r="J22" s="107"/>
      <c r="K22" s="46" t="s">
        <v>115</v>
      </c>
      <c r="L22" s="46">
        <v>4</v>
      </c>
    </row>
    <row r="23" spans="3:12" x14ac:dyDescent="0.25">
      <c r="C23" s="102" t="s">
        <v>43</v>
      </c>
      <c r="D23" s="103"/>
      <c r="E23" s="103"/>
      <c r="F23" s="103"/>
      <c r="G23" s="103"/>
      <c r="H23" s="103"/>
      <c r="I23" s="103"/>
      <c r="J23" s="104"/>
      <c r="K23" s="46" t="s">
        <v>115</v>
      </c>
      <c r="L23" s="46">
        <v>4</v>
      </c>
    </row>
    <row r="24" spans="3:12" x14ac:dyDescent="0.25">
      <c r="C24" s="102" t="s">
        <v>44</v>
      </c>
      <c r="D24" s="103"/>
      <c r="E24" s="103"/>
      <c r="F24" s="103"/>
      <c r="G24" s="103"/>
      <c r="H24" s="103"/>
      <c r="I24" s="103"/>
      <c r="J24" s="104"/>
      <c r="K24" s="46" t="s">
        <v>115</v>
      </c>
      <c r="L24" s="46">
        <v>4</v>
      </c>
    </row>
    <row r="25" spans="3:12" x14ac:dyDescent="0.25">
      <c r="C25" s="102" t="s">
        <v>45</v>
      </c>
      <c r="D25" s="103"/>
      <c r="E25" s="103"/>
      <c r="F25" s="103"/>
      <c r="G25" s="103"/>
      <c r="H25" s="103"/>
      <c r="I25" s="103"/>
      <c r="J25" s="104"/>
      <c r="K25" s="45"/>
      <c r="L25" s="45"/>
    </row>
    <row r="26" spans="3:12" x14ac:dyDescent="0.25">
      <c r="C26" s="102" t="s">
        <v>47</v>
      </c>
      <c r="D26" s="103"/>
      <c r="E26" s="103"/>
      <c r="F26" s="103"/>
      <c r="G26" s="103"/>
      <c r="H26" s="103"/>
      <c r="I26" s="103"/>
      <c r="J26" s="104"/>
      <c r="K26" s="45"/>
      <c r="L26" s="45"/>
    </row>
    <row r="27" spans="3:12" x14ac:dyDescent="0.25">
      <c r="C27" s="102" t="s">
        <v>48</v>
      </c>
      <c r="D27" s="103"/>
      <c r="E27" s="103"/>
      <c r="F27" s="103"/>
      <c r="G27" s="103"/>
      <c r="H27" s="103"/>
      <c r="I27" s="103"/>
      <c r="J27" s="104"/>
      <c r="K27" s="45"/>
      <c r="L27" s="45"/>
    </row>
    <row r="28" spans="3:12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45"/>
      <c r="L28" s="45"/>
    </row>
    <row r="29" spans="3:12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46" t="s">
        <v>115</v>
      </c>
      <c r="L29" s="46">
        <v>4</v>
      </c>
    </row>
    <row r="30" spans="3:12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46" t="s">
        <v>115</v>
      </c>
      <c r="L30" s="46">
        <v>4</v>
      </c>
    </row>
    <row r="31" spans="3:12" x14ac:dyDescent="0.25">
      <c r="C31" s="71" t="s">
        <v>127</v>
      </c>
      <c r="D31" s="71"/>
      <c r="E31" s="71"/>
      <c r="F31" s="71"/>
      <c r="G31" s="71"/>
      <c r="H31" s="71"/>
      <c r="I31" s="71"/>
      <c r="J31" s="71"/>
      <c r="K31" s="46" t="s">
        <v>115</v>
      </c>
      <c r="L31" s="46">
        <v>4</v>
      </c>
    </row>
  </sheetData>
  <mergeCells count="29"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7:J27"/>
    <mergeCell ref="C28:J28"/>
    <mergeCell ref="C29:J29"/>
    <mergeCell ref="C30:J30"/>
    <mergeCell ref="C31:J3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zoomScale="90" zoomScaleNormal="90" workbookViewId="0">
      <selection activeCell="A22" sqref="A22"/>
    </sheetView>
  </sheetViews>
  <sheetFormatPr baseColWidth="10" defaultRowHeight="15.75" x14ac:dyDescent="0.25"/>
  <cols>
    <col min="1" max="9" width="11.42578125" style="3"/>
    <col min="10" max="10" width="21.7109375" style="3" customWidth="1"/>
    <col min="11" max="11" width="19.140625" style="3" customWidth="1"/>
    <col min="12" max="12" width="17" style="3" customWidth="1"/>
    <col min="13" max="13" width="11.42578125" style="3"/>
    <col min="14" max="14" width="24.140625" style="3" customWidth="1"/>
    <col min="15" max="16384" width="11.42578125" style="3"/>
  </cols>
  <sheetData>
    <row r="3" spans="3:15" x14ac:dyDescent="0.25">
      <c r="C3" s="96" t="s">
        <v>62</v>
      </c>
      <c r="D3" s="96"/>
      <c r="E3" s="96"/>
      <c r="F3" s="96"/>
      <c r="G3" s="96"/>
      <c r="H3" s="96"/>
      <c r="I3" s="96"/>
      <c r="J3" s="96"/>
      <c r="K3" s="48" t="s">
        <v>106</v>
      </c>
      <c r="L3" s="48" t="s">
        <v>107</v>
      </c>
    </row>
    <row r="4" spans="3:15" x14ac:dyDescent="0.25">
      <c r="C4" s="105" t="s">
        <v>132</v>
      </c>
      <c r="D4" s="106"/>
      <c r="E4" s="106"/>
      <c r="F4" s="106"/>
      <c r="G4" s="106"/>
      <c r="H4" s="106"/>
      <c r="I4" s="106"/>
      <c r="J4" s="107"/>
      <c r="K4" s="45" t="s">
        <v>126</v>
      </c>
      <c r="L4" s="45">
        <v>4</v>
      </c>
    </row>
    <row r="5" spans="3:15" x14ac:dyDescent="0.25">
      <c r="C5" s="105" t="s">
        <v>133</v>
      </c>
      <c r="D5" s="106"/>
      <c r="E5" s="106"/>
      <c r="F5" s="106"/>
      <c r="G5" s="106"/>
      <c r="H5" s="106"/>
      <c r="I5" s="106"/>
      <c r="J5" s="107"/>
      <c r="K5" s="45" t="s">
        <v>126</v>
      </c>
      <c r="L5" s="45">
        <v>4</v>
      </c>
    </row>
    <row r="6" spans="3:15" x14ac:dyDescent="0.25">
      <c r="C6" s="102" t="s">
        <v>16</v>
      </c>
      <c r="D6" s="103"/>
      <c r="E6" s="103"/>
      <c r="F6" s="103"/>
      <c r="G6" s="103"/>
      <c r="H6" s="103"/>
      <c r="I6" s="103"/>
      <c r="J6" s="104"/>
      <c r="K6" s="45" t="s">
        <v>126</v>
      </c>
      <c r="L6" s="45">
        <v>4</v>
      </c>
      <c r="N6" s="45" t="s">
        <v>116</v>
      </c>
      <c r="O6" s="45" t="s">
        <v>117</v>
      </c>
    </row>
    <row r="7" spans="3:15" x14ac:dyDescent="0.25">
      <c r="C7" s="105" t="s">
        <v>56</v>
      </c>
      <c r="D7" s="106"/>
      <c r="E7" s="106"/>
      <c r="F7" s="106"/>
      <c r="G7" s="106"/>
      <c r="H7" s="106"/>
      <c r="I7" s="106"/>
      <c r="J7" s="107"/>
      <c r="K7" s="45" t="s">
        <v>126</v>
      </c>
      <c r="L7" s="45">
        <v>4</v>
      </c>
      <c r="N7" s="45" t="s">
        <v>118</v>
      </c>
      <c r="O7" s="45">
        <v>1</v>
      </c>
    </row>
    <row r="8" spans="3:15" x14ac:dyDescent="0.25">
      <c r="C8" s="74" t="s">
        <v>26</v>
      </c>
      <c r="D8" s="75"/>
      <c r="E8" s="75"/>
      <c r="F8" s="75"/>
      <c r="G8" s="75"/>
      <c r="H8" s="75"/>
      <c r="I8" s="75"/>
      <c r="J8" s="76"/>
      <c r="K8" s="45" t="s">
        <v>126</v>
      </c>
      <c r="L8" s="45">
        <v>4</v>
      </c>
      <c r="N8" s="46" t="s">
        <v>119</v>
      </c>
      <c r="O8" s="46">
        <v>4</v>
      </c>
    </row>
    <row r="9" spans="3:15" x14ac:dyDescent="0.25">
      <c r="C9" s="105" t="s">
        <v>23</v>
      </c>
      <c r="D9" s="106"/>
      <c r="E9" s="106"/>
      <c r="F9" s="106"/>
      <c r="G9" s="106"/>
      <c r="H9" s="106"/>
      <c r="I9" s="106"/>
      <c r="J9" s="107"/>
      <c r="K9" s="45" t="s">
        <v>126</v>
      </c>
      <c r="L9" s="45">
        <v>4</v>
      </c>
    </row>
    <row r="10" spans="3:15" x14ac:dyDescent="0.25">
      <c r="C10" s="74" t="s">
        <v>27</v>
      </c>
      <c r="D10" s="75"/>
      <c r="E10" s="75"/>
      <c r="F10" s="75"/>
      <c r="G10" s="75"/>
      <c r="H10" s="75"/>
      <c r="I10" s="75"/>
      <c r="J10" s="76"/>
      <c r="K10" s="45" t="s">
        <v>126</v>
      </c>
      <c r="L10" s="45">
        <v>4</v>
      </c>
    </row>
    <row r="11" spans="3:15" x14ac:dyDescent="0.25">
      <c r="C11" s="105" t="s">
        <v>34</v>
      </c>
      <c r="D11" s="106"/>
      <c r="E11" s="106"/>
      <c r="F11" s="106"/>
      <c r="G11" s="106"/>
      <c r="H11" s="106"/>
      <c r="I11" s="106"/>
      <c r="J11" s="107"/>
      <c r="K11" s="45" t="s">
        <v>126</v>
      </c>
      <c r="L11" s="45">
        <v>4</v>
      </c>
    </row>
    <row r="12" spans="3:15" x14ac:dyDescent="0.25">
      <c r="C12" s="105" t="s">
        <v>33</v>
      </c>
      <c r="D12" s="106"/>
      <c r="E12" s="106"/>
      <c r="F12" s="106"/>
      <c r="G12" s="106"/>
      <c r="H12" s="106"/>
      <c r="I12" s="106"/>
      <c r="J12" s="107"/>
      <c r="K12" s="45" t="s">
        <v>126</v>
      </c>
      <c r="L12" s="45">
        <v>4</v>
      </c>
    </row>
    <row r="13" spans="3:15" x14ac:dyDescent="0.25">
      <c r="C13" s="102" t="s">
        <v>28</v>
      </c>
      <c r="D13" s="103"/>
      <c r="E13" s="103"/>
      <c r="F13" s="103"/>
      <c r="G13" s="103"/>
      <c r="H13" s="103"/>
      <c r="I13" s="103"/>
      <c r="J13" s="104"/>
      <c r="K13" s="45" t="s">
        <v>125</v>
      </c>
      <c r="L13" s="45">
        <v>1</v>
      </c>
    </row>
    <row r="14" spans="3:15" x14ac:dyDescent="0.25">
      <c r="C14" s="105" t="s">
        <v>29</v>
      </c>
      <c r="D14" s="106"/>
      <c r="E14" s="106"/>
      <c r="F14" s="106"/>
      <c r="G14" s="106"/>
      <c r="H14" s="106"/>
      <c r="I14" s="106"/>
      <c r="J14" s="107"/>
      <c r="K14" s="45" t="s">
        <v>125</v>
      </c>
      <c r="L14" s="45">
        <v>1</v>
      </c>
    </row>
    <row r="15" spans="3:15" x14ac:dyDescent="0.25">
      <c r="C15" s="102" t="s">
        <v>30</v>
      </c>
      <c r="D15" s="103"/>
      <c r="E15" s="103"/>
      <c r="F15" s="103"/>
      <c r="G15" s="103"/>
      <c r="H15" s="103"/>
      <c r="I15" s="103"/>
      <c r="J15" s="104"/>
      <c r="K15" s="45" t="s">
        <v>125</v>
      </c>
      <c r="L15" s="45">
        <v>1</v>
      </c>
    </row>
    <row r="16" spans="3:15" x14ac:dyDescent="0.25">
      <c r="C16" s="108" t="s">
        <v>135</v>
      </c>
      <c r="D16" s="109"/>
      <c r="E16" s="109"/>
      <c r="F16" s="109"/>
      <c r="G16" s="109"/>
      <c r="H16" s="109"/>
      <c r="I16" s="109"/>
      <c r="J16" s="110"/>
      <c r="K16" s="45" t="s">
        <v>126</v>
      </c>
      <c r="L16" s="45">
        <v>4</v>
      </c>
    </row>
    <row r="17" spans="3:12" x14ac:dyDescent="0.25">
      <c r="C17" s="111" t="s">
        <v>31</v>
      </c>
      <c r="D17" s="112"/>
      <c r="E17" s="112"/>
      <c r="F17" s="112"/>
      <c r="G17" s="112"/>
      <c r="H17" s="112"/>
      <c r="I17" s="112"/>
      <c r="J17" s="113"/>
      <c r="K17" s="45" t="s">
        <v>126</v>
      </c>
      <c r="L17" s="45">
        <v>4</v>
      </c>
    </row>
    <row r="18" spans="3:12" x14ac:dyDescent="0.25">
      <c r="C18" s="102" t="s">
        <v>38</v>
      </c>
      <c r="D18" s="103"/>
      <c r="E18" s="103"/>
      <c r="F18" s="103"/>
      <c r="G18" s="103"/>
      <c r="H18" s="103"/>
      <c r="I18" s="103"/>
      <c r="J18" s="104"/>
      <c r="K18" s="45" t="s">
        <v>125</v>
      </c>
      <c r="L18" s="45">
        <v>1</v>
      </c>
    </row>
    <row r="19" spans="3:12" x14ac:dyDescent="0.25">
      <c r="C19" s="102" t="s">
        <v>39</v>
      </c>
      <c r="D19" s="103"/>
      <c r="E19" s="103"/>
      <c r="F19" s="103"/>
      <c r="G19" s="103"/>
      <c r="H19" s="103"/>
      <c r="I19" s="103"/>
      <c r="J19" s="104"/>
      <c r="K19" s="45" t="s">
        <v>125</v>
      </c>
      <c r="L19" s="45">
        <v>1</v>
      </c>
    </row>
    <row r="20" spans="3:12" x14ac:dyDescent="0.25">
      <c r="C20" s="102" t="s">
        <v>40</v>
      </c>
      <c r="D20" s="103"/>
      <c r="E20" s="103"/>
      <c r="F20" s="103"/>
      <c r="G20" s="103"/>
      <c r="H20" s="103"/>
      <c r="I20" s="103"/>
      <c r="J20" s="104"/>
      <c r="K20" s="45" t="s">
        <v>125</v>
      </c>
      <c r="L20" s="45">
        <v>1</v>
      </c>
    </row>
    <row r="21" spans="3:12" x14ac:dyDescent="0.25">
      <c r="C21" s="102" t="s">
        <v>41</v>
      </c>
      <c r="D21" s="103"/>
      <c r="E21" s="103"/>
      <c r="F21" s="103"/>
      <c r="G21" s="103"/>
      <c r="H21" s="103"/>
      <c r="I21" s="103"/>
      <c r="J21" s="104"/>
      <c r="K21" s="45" t="s">
        <v>125</v>
      </c>
      <c r="L21" s="45">
        <v>1</v>
      </c>
    </row>
    <row r="22" spans="3:12" x14ac:dyDescent="0.25">
      <c r="C22" s="105" t="s">
        <v>60</v>
      </c>
      <c r="D22" s="106"/>
      <c r="E22" s="106"/>
      <c r="F22" s="106"/>
      <c r="G22" s="106"/>
      <c r="H22" s="106"/>
      <c r="I22" s="106"/>
      <c r="J22" s="107"/>
      <c r="K22" s="45" t="s">
        <v>125</v>
      </c>
      <c r="L22" s="45">
        <v>1</v>
      </c>
    </row>
    <row r="23" spans="3:12" x14ac:dyDescent="0.25">
      <c r="C23" s="102" t="s">
        <v>43</v>
      </c>
      <c r="D23" s="103"/>
      <c r="E23" s="103"/>
      <c r="F23" s="103"/>
      <c r="G23" s="103"/>
      <c r="H23" s="103"/>
      <c r="I23" s="103"/>
      <c r="J23" s="104"/>
      <c r="K23" s="45" t="s">
        <v>125</v>
      </c>
      <c r="L23" s="45">
        <v>1</v>
      </c>
    </row>
    <row r="24" spans="3:12" x14ac:dyDescent="0.25">
      <c r="C24" s="102" t="s">
        <v>44</v>
      </c>
      <c r="D24" s="103"/>
      <c r="E24" s="103"/>
      <c r="F24" s="103"/>
      <c r="G24" s="103"/>
      <c r="H24" s="103"/>
      <c r="I24" s="103"/>
      <c r="J24" s="104"/>
      <c r="K24" s="45" t="s">
        <v>125</v>
      </c>
      <c r="L24" s="45">
        <v>1</v>
      </c>
    </row>
    <row r="25" spans="3:12" x14ac:dyDescent="0.25">
      <c r="C25" s="102" t="s">
        <v>45</v>
      </c>
      <c r="D25" s="103"/>
      <c r="E25" s="103"/>
      <c r="F25" s="103"/>
      <c r="G25" s="103"/>
      <c r="H25" s="103"/>
      <c r="I25" s="103"/>
      <c r="J25" s="104"/>
      <c r="K25" s="45" t="s">
        <v>126</v>
      </c>
      <c r="L25" s="45">
        <v>4</v>
      </c>
    </row>
    <row r="26" spans="3:12" x14ac:dyDescent="0.25">
      <c r="C26" s="102" t="s">
        <v>47</v>
      </c>
      <c r="D26" s="103"/>
      <c r="E26" s="103"/>
      <c r="F26" s="103"/>
      <c r="G26" s="103"/>
      <c r="H26" s="103"/>
      <c r="I26" s="103"/>
      <c r="J26" s="104"/>
      <c r="K26" s="45" t="s">
        <v>126</v>
      </c>
      <c r="L26" s="45">
        <v>4</v>
      </c>
    </row>
    <row r="27" spans="3:12" x14ac:dyDescent="0.25">
      <c r="C27" s="102" t="s">
        <v>48</v>
      </c>
      <c r="D27" s="103"/>
      <c r="E27" s="103"/>
      <c r="F27" s="103"/>
      <c r="G27" s="103"/>
      <c r="H27" s="103"/>
      <c r="I27" s="103"/>
      <c r="J27" s="104"/>
      <c r="K27" s="45" t="s">
        <v>125</v>
      </c>
      <c r="L27" s="45">
        <v>1</v>
      </c>
    </row>
    <row r="28" spans="3:12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45" t="s">
        <v>126</v>
      </c>
      <c r="L28" s="45">
        <v>4</v>
      </c>
    </row>
    <row r="29" spans="3:12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45" t="s">
        <v>126</v>
      </c>
      <c r="L29" s="45">
        <v>4</v>
      </c>
    </row>
    <row r="30" spans="3:12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45" t="s">
        <v>126</v>
      </c>
      <c r="L30" s="45">
        <v>4</v>
      </c>
    </row>
    <row r="31" spans="3:12" x14ac:dyDescent="0.25">
      <c r="C31" s="71" t="s">
        <v>127</v>
      </c>
      <c r="D31" s="71"/>
      <c r="E31" s="71"/>
      <c r="F31" s="71"/>
      <c r="G31" s="71"/>
      <c r="H31" s="71"/>
      <c r="I31" s="71"/>
      <c r="J31" s="71"/>
      <c r="K31" s="45" t="s">
        <v>126</v>
      </c>
      <c r="L31" s="45">
        <v>4</v>
      </c>
    </row>
  </sheetData>
  <mergeCells count="29"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27:J27"/>
    <mergeCell ref="C28:J28"/>
    <mergeCell ref="C29:J29"/>
    <mergeCell ref="C30:J30"/>
    <mergeCell ref="C31:J3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31"/>
  <sheetViews>
    <sheetView zoomScale="90" zoomScaleNormal="90" workbookViewId="0">
      <selection activeCell="C22" sqref="C22:J22"/>
    </sheetView>
  </sheetViews>
  <sheetFormatPr baseColWidth="10" defaultRowHeight="15.75" x14ac:dyDescent="0.25"/>
  <cols>
    <col min="1" max="10" width="11.42578125" style="3"/>
    <col min="11" max="11" width="20" style="3" bestFit="1" customWidth="1"/>
    <col min="12" max="12" width="16.5703125" style="3" bestFit="1" customWidth="1"/>
    <col min="13" max="13" width="11.42578125" style="3"/>
    <col min="14" max="14" width="14.28515625" style="3" bestFit="1" customWidth="1"/>
    <col min="15" max="16384" width="11.42578125" style="3"/>
  </cols>
  <sheetData>
    <row r="3" spans="3:15" x14ac:dyDescent="0.25">
      <c r="C3" s="96" t="s">
        <v>62</v>
      </c>
      <c r="D3" s="96"/>
      <c r="E3" s="96"/>
      <c r="F3" s="96"/>
      <c r="G3" s="96"/>
      <c r="H3" s="96"/>
      <c r="I3" s="96"/>
      <c r="J3" s="96"/>
      <c r="K3" s="48" t="s">
        <v>106</v>
      </c>
      <c r="L3" s="48" t="s">
        <v>107</v>
      </c>
      <c r="N3" s="45" t="s">
        <v>137</v>
      </c>
      <c r="O3" s="45">
        <v>8</v>
      </c>
    </row>
    <row r="4" spans="3:15" x14ac:dyDescent="0.25">
      <c r="C4" s="105" t="s">
        <v>132</v>
      </c>
      <c r="D4" s="106"/>
      <c r="E4" s="106"/>
      <c r="F4" s="106"/>
      <c r="G4" s="106"/>
      <c r="H4" s="106"/>
      <c r="I4" s="106"/>
      <c r="J4" s="107"/>
      <c r="K4" s="45" t="s">
        <v>137</v>
      </c>
      <c r="L4" s="45">
        <v>8</v>
      </c>
      <c r="N4" s="45" t="s">
        <v>136</v>
      </c>
      <c r="O4" s="45">
        <v>4</v>
      </c>
    </row>
    <row r="5" spans="3:15" x14ac:dyDescent="0.25">
      <c r="C5" s="105" t="s">
        <v>133</v>
      </c>
      <c r="D5" s="106"/>
      <c r="E5" s="106"/>
      <c r="F5" s="106"/>
      <c r="G5" s="106"/>
      <c r="H5" s="106"/>
      <c r="I5" s="106"/>
      <c r="J5" s="107"/>
      <c r="K5" s="45" t="s">
        <v>137</v>
      </c>
      <c r="L5" s="45">
        <v>8</v>
      </c>
      <c r="N5" s="45" t="s">
        <v>138</v>
      </c>
      <c r="O5" s="45">
        <v>1</v>
      </c>
    </row>
    <row r="6" spans="3:15" x14ac:dyDescent="0.25">
      <c r="C6" s="102" t="s">
        <v>16</v>
      </c>
      <c r="D6" s="103"/>
      <c r="E6" s="103"/>
      <c r="F6" s="103"/>
      <c r="G6" s="103"/>
      <c r="H6" s="103"/>
      <c r="I6" s="103"/>
      <c r="J6" s="104"/>
      <c r="K6" s="45" t="s">
        <v>137</v>
      </c>
      <c r="L6" s="45">
        <v>8</v>
      </c>
    </row>
    <row r="7" spans="3:15" x14ac:dyDescent="0.25">
      <c r="C7" s="105" t="s">
        <v>56</v>
      </c>
      <c r="D7" s="106"/>
      <c r="E7" s="106"/>
      <c r="F7" s="106"/>
      <c r="G7" s="106"/>
      <c r="H7" s="106"/>
      <c r="I7" s="106"/>
      <c r="J7" s="107"/>
      <c r="K7" s="45" t="s">
        <v>136</v>
      </c>
      <c r="L7" s="45">
        <v>4</v>
      </c>
    </row>
    <row r="8" spans="3:15" x14ac:dyDescent="0.25">
      <c r="C8" s="74" t="s">
        <v>26</v>
      </c>
      <c r="D8" s="75"/>
      <c r="E8" s="75"/>
      <c r="F8" s="75"/>
      <c r="G8" s="75"/>
      <c r="H8" s="75"/>
      <c r="I8" s="75"/>
      <c r="J8" s="76"/>
      <c r="K8" s="45" t="s">
        <v>136</v>
      </c>
      <c r="L8" s="45">
        <v>4</v>
      </c>
    </row>
    <row r="9" spans="3:15" x14ac:dyDescent="0.25">
      <c r="C9" s="105" t="s">
        <v>23</v>
      </c>
      <c r="D9" s="106"/>
      <c r="E9" s="106"/>
      <c r="F9" s="106"/>
      <c r="G9" s="106"/>
      <c r="H9" s="106"/>
      <c r="I9" s="106"/>
      <c r="J9" s="107"/>
      <c r="K9" s="45" t="s">
        <v>136</v>
      </c>
      <c r="L9" s="45">
        <v>4</v>
      </c>
    </row>
    <row r="10" spans="3:15" x14ac:dyDescent="0.25">
      <c r="C10" s="74" t="s">
        <v>27</v>
      </c>
      <c r="D10" s="75"/>
      <c r="E10" s="75"/>
      <c r="F10" s="75"/>
      <c r="G10" s="75"/>
      <c r="H10" s="75"/>
      <c r="I10" s="75"/>
      <c r="J10" s="76"/>
      <c r="K10" s="45" t="s">
        <v>137</v>
      </c>
      <c r="L10" s="45">
        <v>8</v>
      </c>
    </row>
    <row r="11" spans="3:15" x14ac:dyDescent="0.25">
      <c r="C11" s="105" t="s">
        <v>34</v>
      </c>
      <c r="D11" s="106"/>
      <c r="E11" s="106"/>
      <c r="F11" s="106"/>
      <c r="G11" s="106"/>
      <c r="H11" s="106"/>
      <c r="I11" s="106"/>
      <c r="J11" s="107"/>
      <c r="K11" s="45" t="s">
        <v>137</v>
      </c>
      <c r="L11" s="45">
        <v>8</v>
      </c>
    </row>
    <row r="12" spans="3:15" x14ac:dyDescent="0.25">
      <c r="C12" s="105" t="s">
        <v>33</v>
      </c>
      <c r="D12" s="106"/>
      <c r="E12" s="106"/>
      <c r="F12" s="106"/>
      <c r="G12" s="106"/>
      <c r="H12" s="106"/>
      <c r="I12" s="106"/>
      <c r="J12" s="107"/>
      <c r="K12" s="45" t="s">
        <v>138</v>
      </c>
      <c r="L12" s="45">
        <v>1</v>
      </c>
    </row>
    <row r="13" spans="3:15" x14ac:dyDescent="0.25">
      <c r="C13" s="102" t="s">
        <v>28</v>
      </c>
      <c r="D13" s="103"/>
      <c r="E13" s="103"/>
      <c r="F13" s="103"/>
      <c r="G13" s="103"/>
      <c r="H13" s="103"/>
      <c r="I13" s="103"/>
      <c r="J13" s="104"/>
      <c r="K13" s="45" t="s">
        <v>138</v>
      </c>
      <c r="L13" s="45">
        <v>1</v>
      </c>
    </row>
    <row r="14" spans="3:15" x14ac:dyDescent="0.25">
      <c r="C14" s="105" t="s">
        <v>29</v>
      </c>
      <c r="D14" s="106"/>
      <c r="E14" s="106"/>
      <c r="F14" s="106"/>
      <c r="G14" s="106"/>
      <c r="H14" s="106"/>
      <c r="I14" s="106"/>
      <c r="J14" s="107"/>
      <c r="K14" s="45" t="s">
        <v>136</v>
      </c>
      <c r="L14" s="45">
        <v>4</v>
      </c>
    </row>
    <row r="15" spans="3:15" x14ac:dyDescent="0.25">
      <c r="C15" s="102" t="s">
        <v>30</v>
      </c>
      <c r="D15" s="103"/>
      <c r="E15" s="103"/>
      <c r="F15" s="103"/>
      <c r="G15" s="103"/>
      <c r="H15" s="103"/>
      <c r="I15" s="103"/>
      <c r="J15" s="104"/>
      <c r="K15" s="45" t="s">
        <v>136</v>
      </c>
      <c r="L15" s="45">
        <v>4</v>
      </c>
    </row>
    <row r="16" spans="3:15" x14ac:dyDescent="0.25">
      <c r="C16" s="108" t="s">
        <v>135</v>
      </c>
      <c r="D16" s="109"/>
      <c r="E16" s="109"/>
      <c r="F16" s="109"/>
      <c r="G16" s="109"/>
      <c r="H16" s="109"/>
      <c r="I16" s="109"/>
      <c r="J16" s="110"/>
      <c r="K16" s="45" t="s">
        <v>138</v>
      </c>
      <c r="L16" s="45">
        <v>1</v>
      </c>
    </row>
    <row r="17" spans="3:12" x14ac:dyDescent="0.25">
      <c r="C17" s="111" t="s">
        <v>129</v>
      </c>
      <c r="D17" s="112"/>
      <c r="E17" s="112"/>
      <c r="F17" s="112"/>
      <c r="G17" s="112"/>
      <c r="H17" s="112"/>
      <c r="I17" s="112"/>
      <c r="J17" s="113"/>
      <c r="K17" s="45" t="s">
        <v>136</v>
      </c>
      <c r="L17" s="45">
        <v>4</v>
      </c>
    </row>
    <row r="18" spans="3:12" x14ac:dyDescent="0.25">
      <c r="C18" s="102" t="s">
        <v>38</v>
      </c>
      <c r="D18" s="103"/>
      <c r="E18" s="103"/>
      <c r="F18" s="103"/>
      <c r="G18" s="103"/>
      <c r="H18" s="103"/>
      <c r="I18" s="103"/>
      <c r="J18" s="104"/>
      <c r="K18" s="45" t="s">
        <v>136</v>
      </c>
      <c r="L18" s="45">
        <v>4</v>
      </c>
    </row>
    <row r="19" spans="3:12" x14ac:dyDescent="0.25">
      <c r="C19" s="102" t="s">
        <v>39</v>
      </c>
      <c r="D19" s="103"/>
      <c r="E19" s="103"/>
      <c r="F19" s="103"/>
      <c r="G19" s="103"/>
      <c r="H19" s="103"/>
      <c r="I19" s="103"/>
      <c r="J19" s="104"/>
      <c r="K19" s="45" t="s">
        <v>136</v>
      </c>
      <c r="L19" s="45">
        <v>4</v>
      </c>
    </row>
    <row r="20" spans="3:12" x14ac:dyDescent="0.25">
      <c r="C20" s="102" t="s">
        <v>40</v>
      </c>
      <c r="D20" s="103"/>
      <c r="E20" s="103"/>
      <c r="F20" s="103"/>
      <c r="G20" s="103"/>
      <c r="H20" s="103"/>
      <c r="I20" s="103"/>
      <c r="J20" s="104"/>
      <c r="K20" s="45" t="s">
        <v>136</v>
      </c>
      <c r="L20" s="45">
        <v>4</v>
      </c>
    </row>
    <row r="21" spans="3:12" x14ac:dyDescent="0.25">
      <c r="C21" s="102" t="s">
        <v>41</v>
      </c>
      <c r="D21" s="103"/>
      <c r="E21" s="103"/>
      <c r="F21" s="103"/>
      <c r="G21" s="103"/>
      <c r="H21" s="103"/>
      <c r="I21" s="103"/>
      <c r="J21" s="104"/>
      <c r="K21" s="45" t="s">
        <v>136</v>
      </c>
      <c r="L21" s="45">
        <v>4</v>
      </c>
    </row>
    <row r="22" spans="3:12" x14ac:dyDescent="0.25">
      <c r="C22" s="105" t="s">
        <v>60</v>
      </c>
      <c r="D22" s="106"/>
      <c r="E22" s="106"/>
      <c r="F22" s="106"/>
      <c r="G22" s="106"/>
      <c r="H22" s="106"/>
      <c r="I22" s="106"/>
      <c r="J22" s="107"/>
      <c r="K22" s="45" t="s">
        <v>136</v>
      </c>
      <c r="L22" s="45">
        <v>4</v>
      </c>
    </row>
    <row r="23" spans="3:12" x14ac:dyDescent="0.25">
      <c r="C23" s="102" t="s">
        <v>43</v>
      </c>
      <c r="D23" s="103"/>
      <c r="E23" s="103"/>
      <c r="F23" s="103"/>
      <c r="G23" s="103"/>
      <c r="H23" s="103"/>
      <c r="I23" s="103"/>
      <c r="J23" s="104"/>
      <c r="K23" s="45" t="s">
        <v>136</v>
      </c>
      <c r="L23" s="45">
        <v>4</v>
      </c>
    </row>
    <row r="24" spans="3:12" x14ac:dyDescent="0.25">
      <c r="C24" s="102" t="s">
        <v>44</v>
      </c>
      <c r="D24" s="103"/>
      <c r="E24" s="103"/>
      <c r="F24" s="103"/>
      <c r="G24" s="103"/>
      <c r="H24" s="103"/>
      <c r="I24" s="103"/>
      <c r="J24" s="104"/>
      <c r="K24" s="45" t="s">
        <v>137</v>
      </c>
      <c r="L24" s="45">
        <v>8</v>
      </c>
    </row>
    <row r="25" spans="3:12" x14ac:dyDescent="0.25">
      <c r="C25" s="102" t="s">
        <v>45</v>
      </c>
      <c r="D25" s="103"/>
      <c r="E25" s="103"/>
      <c r="F25" s="103"/>
      <c r="G25" s="103"/>
      <c r="H25" s="103"/>
      <c r="I25" s="103"/>
      <c r="J25" s="104"/>
      <c r="K25" s="45" t="s">
        <v>137</v>
      </c>
      <c r="L25" s="45">
        <v>8</v>
      </c>
    </row>
    <row r="26" spans="3:12" x14ac:dyDescent="0.25">
      <c r="C26" s="102" t="s">
        <v>47</v>
      </c>
      <c r="D26" s="103"/>
      <c r="E26" s="103"/>
      <c r="F26" s="103"/>
      <c r="G26" s="103"/>
      <c r="H26" s="103"/>
      <c r="I26" s="103"/>
      <c r="J26" s="104"/>
      <c r="K26" s="45" t="s">
        <v>137</v>
      </c>
      <c r="L26" s="45">
        <v>8</v>
      </c>
    </row>
    <row r="27" spans="3:12" x14ac:dyDescent="0.25">
      <c r="C27" s="102" t="s">
        <v>48</v>
      </c>
      <c r="D27" s="103"/>
      <c r="E27" s="103"/>
      <c r="F27" s="103"/>
      <c r="G27" s="103"/>
      <c r="H27" s="103"/>
      <c r="I27" s="103"/>
      <c r="J27" s="104"/>
      <c r="K27" s="45" t="s">
        <v>137</v>
      </c>
      <c r="L27" s="45">
        <v>8</v>
      </c>
    </row>
    <row r="28" spans="3:12" x14ac:dyDescent="0.25">
      <c r="C28" s="85" t="s">
        <v>54</v>
      </c>
      <c r="D28" s="85"/>
      <c r="E28" s="85"/>
      <c r="F28" s="85"/>
      <c r="G28" s="85"/>
      <c r="H28" s="85"/>
      <c r="I28" s="85"/>
      <c r="J28" s="85"/>
      <c r="K28" s="45" t="s">
        <v>137</v>
      </c>
      <c r="L28" s="45">
        <v>8</v>
      </c>
    </row>
    <row r="29" spans="3:12" x14ac:dyDescent="0.25">
      <c r="C29" s="81" t="s">
        <v>58</v>
      </c>
      <c r="D29" s="81"/>
      <c r="E29" s="81"/>
      <c r="F29" s="81"/>
      <c r="G29" s="81"/>
      <c r="H29" s="81"/>
      <c r="I29" s="81"/>
      <c r="J29" s="81"/>
      <c r="K29" s="45" t="s">
        <v>137</v>
      </c>
      <c r="L29" s="45">
        <v>8</v>
      </c>
    </row>
    <row r="30" spans="3:12" x14ac:dyDescent="0.25">
      <c r="C30" s="81" t="s">
        <v>59</v>
      </c>
      <c r="D30" s="81"/>
      <c r="E30" s="81"/>
      <c r="F30" s="81"/>
      <c r="G30" s="81"/>
      <c r="H30" s="81"/>
      <c r="I30" s="81"/>
      <c r="J30" s="81"/>
      <c r="K30" s="45" t="s">
        <v>137</v>
      </c>
      <c r="L30" s="45">
        <v>8</v>
      </c>
    </row>
    <row r="31" spans="3:12" x14ac:dyDescent="0.25">
      <c r="C31" s="71" t="s">
        <v>127</v>
      </c>
      <c r="D31" s="71"/>
      <c r="E31" s="71"/>
      <c r="F31" s="71"/>
      <c r="G31" s="71"/>
      <c r="H31" s="71"/>
      <c r="I31" s="71"/>
      <c r="J31" s="71"/>
      <c r="K31" s="45" t="s">
        <v>137</v>
      </c>
      <c r="L31" s="45">
        <v>8</v>
      </c>
    </row>
  </sheetData>
  <mergeCells count="29">
    <mergeCell ref="C27:J27"/>
    <mergeCell ref="C28:J28"/>
    <mergeCell ref="C29:J29"/>
    <mergeCell ref="C30:J30"/>
    <mergeCell ref="C31:J31"/>
    <mergeCell ref="C26:J26"/>
    <mergeCell ref="C15:J15"/>
    <mergeCell ref="C16:J16"/>
    <mergeCell ref="C17:J17"/>
    <mergeCell ref="C18:J18"/>
    <mergeCell ref="C19:J19"/>
    <mergeCell ref="C20:J20"/>
    <mergeCell ref="C21:J21"/>
    <mergeCell ref="C22:J22"/>
    <mergeCell ref="C23:J23"/>
    <mergeCell ref="C24:J24"/>
    <mergeCell ref="C25:J25"/>
    <mergeCell ref="C14:J14"/>
    <mergeCell ref="C3:J3"/>
    <mergeCell ref="C4:J4"/>
    <mergeCell ref="C5:J5"/>
    <mergeCell ref="C6:J6"/>
    <mergeCell ref="C7:J7"/>
    <mergeCell ref="C8:J8"/>
    <mergeCell ref="C9:J9"/>
    <mergeCell ref="C10:J10"/>
    <mergeCell ref="C11:J11"/>
    <mergeCell ref="C12:J12"/>
    <mergeCell ref="C13:J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29</vt:i4>
      </vt:variant>
    </vt:vector>
  </HeadingPairs>
  <TitlesOfParts>
    <vt:vector size="29" baseType="lpstr">
      <vt:lpstr>EPS E IMPACTOS SECTOR </vt:lpstr>
      <vt:lpstr>EIA ETAPA EXTRACIÓN</vt:lpstr>
      <vt:lpstr>INTENSIDAD</vt:lpstr>
      <vt:lpstr>MOMENTO</vt:lpstr>
      <vt:lpstr>REVERSIBILIDAD</vt:lpstr>
      <vt:lpstr>SINERGIA </vt:lpstr>
      <vt:lpstr>ACUMULACION </vt:lpstr>
      <vt:lpstr>EFECTO</vt:lpstr>
      <vt:lpstr>PERIOCIDAD</vt:lpstr>
      <vt:lpstr>RECUPERABILIDAD</vt:lpstr>
      <vt:lpstr>EIA EN LA ETAPA DE OBRA VIS</vt:lpstr>
      <vt:lpstr>INTENSIDAD OBRA VIS</vt:lpstr>
      <vt:lpstr>MOMENTO OBRA VIS</vt:lpstr>
      <vt:lpstr>REVERSIBILIDAD OBRA VIS</vt:lpstr>
      <vt:lpstr>SINERGIA OBRA VIS</vt:lpstr>
      <vt:lpstr>ACUMULACION OBRA VIS</vt:lpstr>
      <vt:lpstr>EFECTO OBRA VIS</vt:lpstr>
      <vt:lpstr>RECUPERABILIDAD OBRA VIS</vt:lpstr>
      <vt:lpstr>PERIOCIDAD OBRA VIS</vt:lpstr>
      <vt:lpstr>EIA EN LA ETAPA OBRA NO VIS</vt:lpstr>
      <vt:lpstr>INTENSIDAD OBRA NO VIS</vt:lpstr>
      <vt:lpstr>MOMENTO OBRA NO VIS</vt:lpstr>
      <vt:lpstr>REVERSIBILIDAD OBRA NO VIS</vt:lpstr>
      <vt:lpstr>SINERGIA  OBRA NO VIS</vt:lpstr>
      <vt:lpstr>ACUMULACIÓN OBRA NO VS </vt:lpstr>
      <vt:lpstr>EFECTO OBRA NO VIS  </vt:lpstr>
      <vt:lpstr>PERIOCIDAD OBRA NO VIS </vt:lpstr>
      <vt:lpstr>RECUPERABILIDAD OBRA NO VIS</vt:lpstr>
      <vt:lpstr>EIA SECTOR DE LA CONSTRUCCIÓN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piLy HigUeRa</dc:creator>
  <cp:lastModifiedBy>piLy HigUeRa</cp:lastModifiedBy>
  <dcterms:created xsi:type="dcterms:W3CDTF">2016-02-19T14:26:23Z</dcterms:created>
  <dcterms:modified xsi:type="dcterms:W3CDTF">2016-10-18T02:22:47Z</dcterms:modified>
</cp:coreProperties>
</file>