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1.xml" ContentType="application/vnd.openxmlformats-officedocument.spreadsheetml.pivot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activeX/activeX2.xml" ContentType="application/vnd.ms-office.activeX+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drawings/drawing3.xml" ContentType="application/vnd.openxmlformats-officedocument.drawing+xml"/>
  <Override PartName="/xl/activeX/activeX3.xml" ContentType="application/vnd.ms-office.activeX+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4.xml" ContentType="application/vnd.openxmlformats-officedocument.drawing+xml"/>
  <Override PartName="/xl/activeX/activeX4.xml" ContentType="application/vnd.ms-office.activeX+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Andrés\textos\Proyecto de investigación\Final\"/>
    </mc:Choice>
  </mc:AlternateContent>
  <bookViews>
    <workbookView xWindow="0" yWindow="0" windowWidth="19200" windowHeight="11925" tabRatio="728"/>
  </bookViews>
  <sheets>
    <sheet name="Formularios" sheetId="32" r:id="rId1"/>
    <sheet name="Egresados" sheetId="1" r:id="rId2"/>
    <sheet name="Sniies" sheetId="10" r:id="rId3"/>
    <sheet name="OLE" sheetId="31" r:id="rId4"/>
    <sheet name="Tabla dinámica" sheetId="30" r:id="rId5"/>
    <sheet name="Tablas derivadas" sheetId="9" r:id="rId6"/>
    <sheet name="Power View10" sheetId="29" r:id="rId7"/>
    <sheet name="Power View9" sheetId="28" r:id="rId8"/>
    <sheet name="Power View8" sheetId="27" r:id="rId9"/>
    <sheet name="Power View7" sheetId="26" r:id="rId10"/>
  </sheets>
  <definedNames>
    <definedName name="_xlnm._FilterDatabase" localSheetId="1" hidden="1">Egresados!$A$8:$X$345</definedName>
    <definedName name="_xlnm._FilterDatabase" localSheetId="2" hidden="1">Sniies!$B$4:$H$62</definedName>
    <definedName name="_xlnm._FilterDatabase" localSheetId="5" hidden="1">'Tablas derivadas'!$AO$3:$AR$11</definedName>
    <definedName name="_xlcn.WorksheetConnection_EgersInstrGen1" hidden="1">EgersInstrGen[]</definedName>
    <definedName name="_xlcn.WorksheetConnection_EgreFechCompVSIns1" hidden="1">EgreFechCompVSIns[]</definedName>
    <definedName name="_xlcn.WorksheetConnection_EGRESADOSARTESMUSICALES2014III.xlsxEgresFechEnf1" hidden="1">EgresFechEnf[]</definedName>
    <definedName name="_xlcn.WorksheetConnection_EGRESADOSARTESMUSICALES2014III.xlsxSniesAsab1" hidden="1">SniesAsab[]</definedName>
    <definedName name="_xlcn.WorksheetConnection_EGRESADOSARTESMUSICALES2014III.xlsxTabla11" hidden="1">EgresadosDatos[]</definedName>
    <definedName name="_xlcn.WorksheetConnection_EgresCohorEnf1" hidden="1">EgresCohorEnf[]</definedName>
    <definedName name="_xlcn.WorksheetConnection_EgresEnfGen1" hidden="1">'Tablas derivadas'!$B$3:$E$8</definedName>
    <definedName name="_xlnm.Print_Area" localSheetId="6">'Power View10'!$Z$1001:$Z$1002</definedName>
    <definedName name="_xlnm.Print_Area" localSheetId="9">'Power View7'!$Z$1001:$Z$1002</definedName>
    <definedName name="_xlnm.Print_Area" localSheetId="8">'Power View8'!$Z$1001:$Z$1002</definedName>
    <definedName name="_xlnm.Print_Area" localSheetId="7">'Power View9'!$Z$1001:$Z$1002</definedName>
  </definedNames>
  <calcPr calcId="152511"/>
  <pivotCaches>
    <pivotCache cacheId="0" r:id="rId11"/>
  </pivotCaches>
  <extLst>
    <ext xmlns:x15="http://schemas.microsoft.com/office/spreadsheetml/2010/11/main" uri="{FCE2AD5D-F65C-4FA6-A056-5C36A1767C68}">
      <x15:dataModel>
        <x15:modelTables>
          <x15:modelTable id="EgresEnfGen-faa156a2-883f-4d49-8d83-4b3f9ed7f061" name="EgresEnfGen" connection="WorksheetConnection_EgresEnfGen"/>
          <x15:modelTable id="EgresCohorEnf-c0a986ec-c729-4e11-a06c-f6b8e7564413" name="EgresCohorEnf" connection="WorksheetConnection_EgresCohorEnf"/>
          <x15:modelTable id="Tabla1-c4277c25-a48f-4708-aea8-bd27403ebc45" name="Tabla1" connection="WorksheetConnection_EGRESADOS ARTES MUSICALES 2014 - III.xlsx!Tabla1"/>
          <x15:modelTable id="SniesAsab-84e85d7c-32cc-4fdc-9b2a-58bf55f2ba81" name="SniesAsab" connection="WorksheetConnection_EGRESADOS ARTES MUSICALES 2014 - III.xlsx!SniesAsab"/>
          <x15:modelTable id="EgresFechEnf-72de1528-b63d-4197-b901-22436f6501e5" name="EgresFechEnf" connection="WorksheetConnection_EGRESADOS ARTES MUSICALES 2014 - III.xlsx!EgresFechEnf"/>
          <x15:modelTable id="EgreFechCompVSIns-9192ae24-a360-4070-8ef0-9729dcfd6b97" name="EgreFechCompVSIns" connection="WorksheetConnection_EgreFechCompVSIns"/>
          <x15:modelTable id="EgersInstrGen-84c9d74f-650f-40cd-b2b1-37f74d221f3e" name="EgersInstrGen" connection="WorksheetConnection_EgersInstrGen"/>
        </x15:modelTables>
      </x15:dataModel>
    </ext>
  </extLst>
</workbook>
</file>

<file path=xl/calcChain.xml><?xml version="1.0" encoding="utf-8"?>
<calcChain xmlns="http://schemas.openxmlformats.org/spreadsheetml/2006/main">
  <c r="Z9" i="9" l="1"/>
  <c r="Z10" i="9"/>
  <c r="Z11" i="9"/>
  <c r="Z12" i="9"/>
  <c r="Z13" i="9"/>
  <c r="Z14" i="9"/>
  <c r="Z15" i="9"/>
  <c r="Z16" i="9"/>
  <c r="Z17" i="9"/>
  <c r="Z18" i="9"/>
  <c r="Z19" i="9"/>
  <c r="Z20" i="9"/>
  <c r="Z21" i="9"/>
  <c r="Z22" i="9"/>
  <c r="Z23" i="9"/>
  <c r="Z24" i="9"/>
  <c r="Z25" i="9"/>
  <c r="Z26" i="9"/>
  <c r="Z27" i="9"/>
  <c r="Z28" i="9"/>
  <c r="Z29" i="9"/>
  <c r="Z30" i="9"/>
  <c r="Z31" i="9"/>
  <c r="Z32" i="9"/>
  <c r="H29" i="9" l="1"/>
  <c r="I29" i="9"/>
  <c r="J29" i="9"/>
  <c r="H63" i="10" l="1"/>
  <c r="G63" i="10"/>
  <c r="F63" i="10"/>
  <c r="E63" i="10"/>
  <c r="D63" i="10"/>
  <c r="Z5" i="9" l="1"/>
  <c r="Z6" i="9"/>
  <c r="Z7" i="9"/>
  <c r="Z8" i="9"/>
  <c r="Z33" i="9"/>
  <c r="Z4" i="9"/>
  <c r="R38" i="9"/>
  <c r="AD33" i="9"/>
  <c r="AE33" i="9"/>
  <c r="AC33" i="9"/>
  <c r="V34" i="9"/>
  <c r="W34" i="9"/>
  <c r="X34" i="9"/>
  <c r="Y34" i="9"/>
  <c r="U34" i="9"/>
  <c r="N38" i="9"/>
  <c r="O38" i="9"/>
  <c r="P38" i="9"/>
  <c r="Q38" i="9"/>
  <c r="M38" i="9"/>
  <c r="D9" i="9"/>
  <c r="E9" i="9"/>
  <c r="C9" i="9"/>
  <c r="Z34" i="9" l="1"/>
</calcChain>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EgersInstrGen" type="102" refreshedVersion="5" minRefreshableVersion="5">
    <extLst>
      <ext xmlns:x15="http://schemas.microsoft.com/office/spreadsheetml/2010/11/main" uri="{DE250136-89BD-433C-8126-D09CA5730AF9}">
        <x15:connection id="EgersInstrGen-84c9d74f-650f-40cd-b2b1-37f74d221f3e" autoDelete="1" usedByAddin="1">
          <x15:rangePr sourceName="_xlcn.WorksheetConnection_EgersInstrGen1"/>
        </x15:connection>
      </ext>
    </extLst>
  </connection>
  <connection id="3" name="WorksheetConnection_EgreFechCompVSIns" type="102" refreshedVersion="5" minRefreshableVersion="5">
    <extLst>
      <ext xmlns:x15="http://schemas.microsoft.com/office/spreadsheetml/2010/11/main" uri="{DE250136-89BD-433C-8126-D09CA5730AF9}">
        <x15:connection id="EgreFechCompVSIns-9192ae24-a360-4070-8ef0-9729dcfd6b97" autoDelete="1" usedByAddin="1">
          <x15:rangePr sourceName="_xlcn.WorksheetConnection_EgreFechCompVSIns1"/>
        </x15:connection>
      </ext>
    </extLst>
  </connection>
  <connection id="4" name="WorksheetConnection_EGRESADOS ARTES MUSICALES 2014 - III.xlsx!EgresFechEnf" type="102" refreshedVersion="5" minRefreshableVersion="5">
    <extLst>
      <ext xmlns:x15="http://schemas.microsoft.com/office/spreadsheetml/2010/11/main" uri="{DE250136-89BD-433C-8126-D09CA5730AF9}">
        <x15:connection id="EgresFechEnf-72de1528-b63d-4197-b901-22436f6501e5">
          <x15:rangePr sourceName="_xlcn.WorksheetConnection_EGRESADOSARTESMUSICALES2014III.xlsxEgresFechEnf1"/>
        </x15:connection>
      </ext>
    </extLst>
  </connection>
  <connection id="5" name="WorksheetConnection_EGRESADOS ARTES MUSICALES 2014 - III.xlsx!SniesAsab" type="102" refreshedVersion="5" minRefreshableVersion="5">
    <extLst>
      <ext xmlns:x15="http://schemas.microsoft.com/office/spreadsheetml/2010/11/main" uri="{DE250136-89BD-433C-8126-D09CA5730AF9}">
        <x15:connection id="SniesAsab-84e85d7c-32cc-4fdc-9b2a-58bf55f2ba81" autoDelete="1">
          <x15:rangePr sourceName="_xlcn.WorksheetConnection_EGRESADOSARTESMUSICALES2014III.xlsxSniesAsab1"/>
        </x15:connection>
      </ext>
    </extLst>
  </connection>
  <connection id="6" name="WorksheetConnection_EGRESADOS ARTES MUSICALES 2014 - III.xlsx!Tabla1" type="102" refreshedVersion="5" minRefreshableVersion="5">
    <extLst>
      <ext xmlns:x15="http://schemas.microsoft.com/office/spreadsheetml/2010/11/main" uri="{DE250136-89BD-433C-8126-D09CA5730AF9}">
        <x15:connection id="Tabla1-c4277c25-a48f-4708-aea8-bd27403ebc45">
          <x15:rangePr sourceName="_xlcn.WorksheetConnection_EGRESADOSARTESMUSICALES2014III.xlsxTabla11"/>
        </x15:connection>
      </ext>
    </extLst>
  </connection>
  <connection id="7" name="WorksheetConnection_EgresCohorEnf" type="102" refreshedVersion="5" minRefreshableVersion="5">
    <extLst>
      <ext xmlns:x15="http://schemas.microsoft.com/office/spreadsheetml/2010/11/main" uri="{DE250136-89BD-433C-8126-D09CA5730AF9}">
        <x15:connection id="EgresCohorEnf-c0a986ec-c729-4e11-a06c-f6b8e7564413" autoDelete="1" usedByAddin="1">
          <x15:rangePr sourceName="_xlcn.WorksheetConnection_EgresCohorEnf1"/>
        </x15:connection>
      </ext>
    </extLst>
  </connection>
  <connection id="8" name="WorksheetConnection_EgresEnfGen" type="102" refreshedVersion="5" minRefreshableVersion="5">
    <extLst>
      <ext xmlns:x15="http://schemas.microsoft.com/office/spreadsheetml/2010/11/main" uri="{DE250136-89BD-433C-8126-D09CA5730AF9}">
        <x15:connection id="EgresEnfGen-faa156a2-883f-4d49-8d83-4b3f9ed7f061" autoDelete="1" usedByAddin="1">
          <x15:rangePr sourceName="_xlcn.WorksheetConnection_EgresEnfGen1"/>
        </x15:connection>
      </ext>
    </extLst>
  </connection>
</connections>
</file>

<file path=xl/sharedStrings.xml><?xml version="1.0" encoding="utf-8"?>
<sst xmlns="http://schemas.openxmlformats.org/spreadsheetml/2006/main" count="6344" uniqueCount="2924">
  <si>
    <t>FACULTAD DE ARTES ASAB                                                                           SECRETARIA ACADEMICA                                                                                                        CONSOLIDADO DE GRADUADOS                                                                                         ARTES MUSICALES</t>
  </si>
  <si>
    <t>NO.</t>
  </si>
  <si>
    <t>COD.</t>
  </si>
  <si>
    <t>NOMBRE</t>
  </si>
  <si>
    <t>APELLIDOS</t>
  </si>
  <si>
    <t>EXPEDIDA</t>
  </si>
  <si>
    <t>TITULO PROFESIONAL</t>
  </si>
  <si>
    <t>FECHA CEREMONIA</t>
  </si>
  <si>
    <t xml:space="preserve">TRABAJO DE GRADO </t>
  </si>
  <si>
    <t>DIRECTOR DE TRABAJO DE GRADO</t>
  </si>
  <si>
    <t xml:space="preserve">FECHA DE SUSTENTACIÒN DE TRABAJO DE GRADO </t>
  </si>
  <si>
    <t xml:space="preserve">NOTA </t>
  </si>
  <si>
    <t xml:space="preserve">TELEFONO </t>
  </si>
  <si>
    <t>DIRECCIÓN</t>
  </si>
  <si>
    <t xml:space="preserve">CORREO ELECTRONICO </t>
  </si>
  <si>
    <t xml:space="preserve">ALEXANDER </t>
  </si>
  <si>
    <t>ASCANIO RINCÓN</t>
  </si>
  <si>
    <t>BOGOTÁ</t>
  </si>
  <si>
    <t>MAESTRO EN ARTES MUSICALES</t>
  </si>
  <si>
    <t>11 DE DICIEMBRE 1998</t>
  </si>
  <si>
    <t>ENCUENTROS</t>
  </si>
  <si>
    <t>COLEGIADA</t>
  </si>
  <si>
    <t>NOVIEMBRE 10 DE 1998</t>
  </si>
  <si>
    <t>DIAGONAL 7 F # 78-53</t>
  </si>
  <si>
    <t>CLARA EUGENIA</t>
  </si>
  <si>
    <t>CALDERON MANRIQUE</t>
  </si>
  <si>
    <t>MAESTRA EN ARTES MUSICALES</t>
  </si>
  <si>
    <t xml:space="preserve">PROPUESTA PARA LA PUESTA DE ESCENA DE UN CONCIERTO </t>
  </si>
  <si>
    <t>COMITÉ DE INVESTIGACIÓN PROGRAMA ARTES MUSICALES</t>
  </si>
  <si>
    <t>NOVIEMBRE  9 DE 1998</t>
  </si>
  <si>
    <t>4.1</t>
  </si>
  <si>
    <t>AVENIDA EL DORADO # 44A-29</t>
  </si>
  <si>
    <t>OMAR ALFONSO</t>
  </si>
  <si>
    <t>MATERIAL DIDACTICO PARA LA INICIACIÓN PIANISTA EN MUSICAS DEL CIRCUITO ANDINO - LLANERO</t>
  </si>
  <si>
    <t>NOVIEMBRE 6 DE 2005</t>
  </si>
  <si>
    <t>CLL 159 # 16-61</t>
  </si>
  <si>
    <t>CARLOS GONZALO</t>
  </si>
  <si>
    <t>GUZMAN MUÑOZ</t>
  </si>
  <si>
    <t>PAJARILLO CUÑAO</t>
  </si>
  <si>
    <t>4.5</t>
  </si>
  <si>
    <t>AV 30 # 30 -77 SUR</t>
  </si>
  <si>
    <t>EDNA ROCIO</t>
  </si>
  <si>
    <t>MENDEZ PINZÓN</t>
  </si>
  <si>
    <t xml:space="preserve">EL RATON </t>
  </si>
  <si>
    <t>JUNIO 25 DE 1999</t>
  </si>
  <si>
    <t>CRA 67 K # 57 F-10 SUR</t>
  </si>
  <si>
    <t>OMAR MARTIN</t>
  </si>
  <si>
    <t>ROMERO GARAY</t>
  </si>
  <si>
    <t>INVESTIGACIÒN COMO PRACTICA MUSICAL</t>
  </si>
  <si>
    <t>NOVIEMBRE 4 DE 1998</t>
  </si>
  <si>
    <t>5.0</t>
  </si>
  <si>
    <t>KRA 6 # 46-62</t>
  </si>
  <si>
    <t xml:space="preserve">OSCAR JAVIER </t>
  </si>
  <si>
    <t>MORA ORTIZ</t>
  </si>
  <si>
    <t>29 DE SEPT DE 2000</t>
  </si>
  <si>
    <t>CARIBE IBEROAMERICANO</t>
  </si>
  <si>
    <t>AGOSTO 21 DE 2000</t>
  </si>
  <si>
    <t>DIANA PATRICIA</t>
  </si>
  <si>
    <t>ALZATE</t>
  </si>
  <si>
    <t>CALDAS</t>
  </si>
  <si>
    <t>"SIN TITULO"</t>
  </si>
  <si>
    <t>AGOSTO 17 DE 2000</t>
  </si>
  <si>
    <t>CLL 3 # 64-20</t>
  </si>
  <si>
    <t>MARTHA LIGIA</t>
  </si>
  <si>
    <t>GALVEZ DOMINGUEZ</t>
  </si>
  <si>
    <t>GUABITA</t>
  </si>
  <si>
    <t>"TINGO-TINGO-TANGO"</t>
  </si>
  <si>
    <t>AGOSTO 16 DE 2000</t>
  </si>
  <si>
    <t>KRA 91 A # 116-03</t>
  </si>
  <si>
    <t>FRIL EDSON</t>
  </si>
  <si>
    <t>"CURRULAO"</t>
  </si>
  <si>
    <t>MONROY</t>
  </si>
  <si>
    <t>3.5</t>
  </si>
  <si>
    <t>CLL 71 B # 76-18</t>
  </si>
  <si>
    <t>CARLOS ALBERTO</t>
  </si>
  <si>
    <t>MUÑOZ JEJEN</t>
  </si>
  <si>
    <t>7 DE DICIEMBRE 2000</t>
  </si>
  <si>
    <t>SIN TITULO</t>
  </si>
  <si>
    <t>SIN FECHA</t>
  </si>
  <si>
    <t>4.0</t>
  </si>
  <si>
    <t>CLL 36 # 52 A- 96 SUR</t>
  </si>
  <si>
    <t xml:space="preserve">JAMES </t>
  </si>
  <si>
    <t>CASTRO PEÑA</t>
  </si>
  <si>
    <t>VILLAVICENCIO</t>
  </si>
  <si>
    <t>"PROCESOS PEDAGÓGICOS PARA LA DIRECCIÓN DE BANDAS DE VIENTO CON INSTRUMENTISTAS DE EDAD ESCOLAR"</t>
  </si>
  <si>
    <t>VÍCTOR HUGO MANCERA DIAZ</t>
  </si>
  <si>
    <t>NOVIEMBRE 29 DE 2000</t>
  </si>
  <si>
    <t>CLL 71 # 90-92</t>
  </si>
  <si>
    <t>LUIS ROMÁN</t>
  </si>
  <si>
    <t>23 DE JULIO DE 2001</t>
  </si>
  <si>
    <t>"MÚSICA FUENTE VEIDA PARA LA IMAGEN,MUSICALIZACIÓN DEL DOCUMENTAL XIUA</t>
  </si>
  <si>
    <t>LEONARDO GARZÓN ORTIZ</t>
  </si>
  <si>
    <t>CLL 46 # 16A-12 APTO 305</t>
  </si>
  <si>
    <t>DALADIER</t>
  </si>
  <si>
    <t>7 DE DICIEMBRE 2001</t>
  </si>
  <si>
    <t>"COMO OPERA UNA RED DE RELACIONES LÓGICO-SENCIBLES EN MI HECHO COMPOSITIVO"</t>
  </si>
  <si>
    <t>OCTUBRE 24 DE 2001</t>
  </si>
  <si>
    <t>CRA 13 # 14-66 SUR</t>
  </si>
  <si>
    <t>RICARDO</t>
  </si>
  <si>
    <t>MENDOZA FORERO</t>
  </si>
  <si>
    <t>"LA BANDOLA UN INSTRUMENTO DE CONCIERTO"</t>
  </si>
  <si>
    <t>SEPTIEMBRE 24 DE 2001</t>
  </si>
  <si>
    <t>CLL 44 A # 24 B-78 SUR</t>
  </si>
  <si>
    <t>RAFAEL HUMBERTO</t>
  </si>
  <si>
    <t>RINCÓN MENDOZA</t>
  </si>
  <si>
    <t>"LINEAS Y VECTORES"</t>
  </si>
  <si>
    <t>CLL 16 # 7-29</t>
  </si>
  <si>
    <t>ELBERTO</t>
  </si>
  <si>
    <t>ARIZA BARRERA</t>
  </si>
  <si>
    <t>"REQUINTITIS"</t>
  </si>
  <si>
    <t>CLL 26 SUR # 6</t>
  </si>
  <si>
    <t>GIOVANNA ANDREA</t>
  </si>
  <si>
    <t>21 DE JUNIO DE 2002</t>
  </si>
  <si>
    <t>"INCIDENCIA DE LAS CATEGORÍAS CUERPO Y JUEGO EN LOS PROCESOS DE FORMACIÓN MUSICAL INFANTIL</t>
  </si>
  <si>
    <t>JAIME CORTÉS</t>
  </si>
  <si>
    <t>DICIEMBRE 7 DE 2001</t>
  </si>
  <si>
    <t>PABLO VI BL A-13 # 415</t>
  </si>
  <si>
    <t>JUAN CARLOS</t>
  </si>
  <si>
    <t>"CLONACIÒN"</t>
  </si>
  <si>
    <t>GUSTAVO ADOLFO LARA</t>
  </si>
  <si>
    <t>17 DE JUNIO DE 2002</t>
  </si>
  <si>
    <t>CRA 37 A # 12-05 SUR</t>
  </si>
  <si>
    <t>JAVIER</t>
  </si>
  <si>
    <t>VARGAS FLORIAN</t>
  </si>
  <si>
    <t>"TROMBONES CIAM"</t>
  </si>
  <si>
    <t>RUBEN RODRIGUEZ</t>
  </si>
  <si>
    <t>DICIEMBRE 12 DE 2001</t>
  </si>
  <si>
    <t>4.2</t>
  </si>
  <si>
    <t>CLL 37 A # 39 B-60</t>
  </si>
  <si>
    <t>CARMEN MARILENA</t>
  </si>
  <si>
    <t>CORTES GUTIERREZ</t>
  </si>
  <si>
    <t>"LA COMPOSICIÓN A TRAVÉS DEL CANTO TRADICIONALMENTE DE LA COSTA ATLANTICA</t>
  </si>
  <si>
    <t>JAIME TORRES DONNEYS</t>
  </si>
  <si>
    <t xml:space="preserve">CLL 11 SUR # 8-20 </t>
  </si>
  <si>
    <t>ALEXANDER</t>
  </si>
  <si>
    <t>MORALES MILLAN</t>
  </si>
  <si>
    <t>"TRANCICIONES DESDE EL TAMBOR ALEGRE A LAS TUMBADORAS EN GERNEROS DEL CARIBE COLOMBIANO EL MAPALÉ Y EL CHANDE</t>
  </si>
  <si>
    <t>GABRIEL LEÓN</t>
  </si>
  <si>
    <t>CRA 15 # 80-18</t>
  </si>
  <si>
    <t>SANDRA PATRICIA</t>
  </si>
  <si>
    <t>JAQUE DELGADO</t>
  </si>
  <si>
    <t>27 DE SEPT. DE 2002</t>
  </si>
  <si>
    <t>"MUSICALIZACIÓN DE UN MITO MUISCA"</t>
  </si>
  <si>
    <t>AGOSTO 29 DE 2002</t>
  </si>
  <si>
    <t>MATIZ IBARRA</t>
  </si>
  <si>
    <t>"MUSICA INFANTIL PARA VOZ Y ENSAMBLE DE SAXOFONES"</t>
  </si>
  <si>
    <t>JUNIO 18 DE 2002</t>
  </si>
  <si>
    <t xml:space="preserve">CLL 30 SUR  # 14B-05 </t>
  </si>
  <si>
    <t xml:space="preserve">JOSE EDUARDO </t>
  </si>
  <si>
    <t xml:space="preserve">"LA CARRANGA: DE LA TRADICIÓN A LA INTERVENCIÓN DE LOS MEDIOS Y LA PERSPECTIVA ACADÉMICA </t>
  </si>
  <si>
    <t>FRANCISCO VALENCIA RINCON</t>
  </si>
  <si>
    <t>KRA 17 A # 54-30</t>
  </si>
  <si>
    <t>JOSE JULIAN</t>
  </si>
  <si>
    <t>ROJAS CARRILLO</t>
  </si>
  <si>
    <t>USAQUEN</t>
  </si>
  <si>
    <t>"CONCIERTO DE LATIN JAZZ"</t>
  </si>
  <si>
    <t>KENT BISWELL</t>
  </si>
  <si>
    <t>SEPTIEMBRE 6 DE 2002</t>
  </si>
  <si>
    <t>CRA 25 # 140-45</t>
  </si>
  <si>
    <t>HILTON URIEL</t>
  </si>
  <si>
    <t>SCARPETTA SCARPETTA</t>
  </si>
  <si>
    <t>ZIPAQUIRA</t>
  </si>
  <si>
    <t>"EL MARIACHI VARGAS: SONORIDAD EN TRANSFORMACIÓN"</t>
  </si>
  <si>
    <t>SEPTIEMBRE 10 DE 2002</t>
  </si>
  <si>
    <t>AV 23 # 10-76</t>
  </si>
  <si>
    <t>JOSUÉ ALBERTO</t>
  </si>
  <si>
    <t>RINCÓN GARCIA</t>
  </si>
  <si>
    <t>SUSACON (BOYACA)</t>
  </si>
  <si>
    <t>13 DE JUNIO DE 2003</t>
  </si>
  <si>
    <t>FRAGMENTOS PARA LA MUERTE EN MI PERSONA</t>
  </si>
  <si>
    <t>RAFAEL MAURCIO MENDEZ</t>
  </si>
  <si>
    <t>OSCAR DARIO</t>
  </si>
  <si>
    <t>MORALES MORALES</t>
  </si>
  <si>
    <t>"RECORRIDOS"</t>
  </si>
  <si>
    <t>DICIEMBRE DE 2002</t>
  </si>
  <si>
    <t>LAURA</t>
  </si>
  <si>
    <t>LAMBULEY MURCIA</t>
  </si>
  <si>
    <t>12 DE DICIEMBRE DE 2003</t>
  </si>
  <si>
    <t>"LLANO EN BLANCO Y NEGRO"</t>
  </si>
  <si>
    <t>CARLOS FERNADO LOPEZ PULIDO</t>
  </si>
  <si>
    <t>NOVIEMBRE DE 2003</t>
  </si>
  <si>
    <t>JAVIER LEONARDO</t>
  </si>
  <si>
    <t>"INFLUENCIAS MUSICALES AFRICANAS EN LAS COSTAS ATLANTICA Y PACIFICA DE COLOMBIA</t>
  </si>
  <si>
    <t>JUNIO DE 2003</t>
  </si>
  <si>
    <t>CLL 74 No.48-09</t>
  </si>
  <si>
    <t>HEBERT GIOVANNI</t>
  </si>
  <si>
    <t>REYES BAQUERO</t>
  </si>
  <si>
    <t>"INTERVENCIÒN Y TRANSPOSICIÒN DEL LEGUAJE POP-JAZZ LAS MÙSICAS C.I.A.M.</t>
  </si>
  <si>
    <t>AV CARACAS No. 1-05 bis apto 205</t>
  </si>
  <si>
    <t>OSCAR GABRIEL</t>
  </si>
  <si>
    <t>CERQUERA LOSADA</t>
  </si>
  <si>
    <t>"SOBRE POTRO Y CANALETE"</t>
  </si>
  <si>
    <t>CLL 8 No.3-12</t>
  </si>
  <si>
    <t>DAVID LEONARDO</t>
  </si>
  <si>
    <t>MONTES NIÑO</t>
  </si>
  <si>
    <t>"CALLES Y VENDEDORES"</t>
  </si>
  <si>
    <t>ANDRES ENRIQUE</t>
  </si>
  <si>
    <t>CAICEDO CARRANZA</t>
  </si>
  <si>
    <t>11 DE JUNIO DE 2004</t>
  </si>
  <si>
    <t>TRILOGIA AFROCUBANA "SIN SON SON, SIN SON BOLERO"</t>
  </si>
  <si>
    <t>MAYO DE 2004</t>
  </si>
  <si>
    <t>CRA 103 A No.84-35 CASA 107</t>
  </si>
  <si>
    <t>kike440@yahoo.com</t>
  </si>
  <si>
    <t>ALEJANDRO</t>
  </si>
  <si>
    <t>BERNAL PRIETO</t>
  </si>
  <si>
    <t>"MICHEL CAMILO: PARADIGMA CONTEMPORANEO DEL PIANO EN EL JAZZ LATINO</t>
  </si>
  <si>
    <t>CLL 20A SUR No.7-66 apto 202</t>
  </si>
  <si>
    <t>aletoto@todito.com</t>
  </si>
  <si>
    <t>PEDRO HERNANDO</t>
  </si>
  <si>
    <t>GUERRERO SERRANO</t>
  </si>
  <si>
    <t>"ENTREVERAO, PAJARILLO, TONADA Y CARNAVAL</t>
  </si>
  <si>
    <t>GENOVEVA SALAZAR HAKIM</t>
  </si>
  <si>
    <t>CRA 72b No. 8B-43</t>
  </si>
  <si>
    <t>nandoguerrero01@hotmail.com</t>
  </si>
  <si>
    <t>EDDYSON ORLANDO</t>
  </si>
  <si>
    <t>GARCIA REYES</t>
  </si>
  <si>
    <t>MALAGA (SANTANDER)</t>
  </si>
  <si>
    <t>"TÈCNICAS APLICADAS EN EL SAXOFON"</t>
  </si>
  <si>
    <t>097-6608140</t>
  </si>
  <si>
    <t>CRR 18 No.51-53 Bogotá</t>
  </si>
  <si>
    <t>JUAN RICARDO</t>
  </si>
  <si>
    <t>CESPEDES PARRA</t>
  </si>
  <si>
    <t>3 DE DICIEMBRE DE 2004</t>
  </si>
  <si>
    <t>"MITOS INCESANTES"</t>
  </si>
  <si>
    <t>NOVIEMBRE 9 DE 2004</t>
  </si>
  <si>
    <t>DG 106 D No.43-15 apto 503</t>
  </si>
  <si>
    <t>MONICA MABEL</t>
  </si>
  <si>
    <t>"TRES PIEZAS PARA GURPO DE GAITAS Y TAMBORES, BANDA Y CORO"</t>
  </si>
  <si>
    <t>NOVIEMBRE 5 DE 2004</t>
  </si>
  <si>
    <t>CLL 82 No.108-16</t>
  </si>
  <si>
    <t>torpetamm@hotmail.com</t>
  </si>
  <si>
    <t>SANDRA NATALIA</t>
  </si>
  <si>
    <t>"CUATRO OBRAS LATINOAMERICANAS "</t>
  </si>
  <si>
    <t>HANS ALEXANDER RINCON</t>
  </si>
  <si>
    <t>MAYO 28 DE 2004</t>
  </si>
  <si>
    <t>JUAN MIGUEL</t>
  </si>
  <si>
    <t>SOSSA ROPAIN</t>
  </si>
  <si>
    <t>"DOS MOMENTOS DEL HECHO INTERPRETATIVO"</t>
  </si>
  <si>
    <t>SEPTIEMBRE 17 DE 2004</t>
  </si>
  <si>
    <t>4.3</t>
  </si>
  <si>
    <t>MILTON JAVIER</t>
  </si>
  <si>
    <t>VILLAMIL OSORIO</t>
  </si>
  <si>
    <t>"ANTARA"</t>
  </si>
  <si>
    <t>OCTUBRE 1 DE 2004</t>
  </si>
  <si>
    <t>MARILUZ</t>
  </si>
  <si>
    <t>DOMINGUEZ ROSERO</t>
  </si>
  <si>
    <t>5 MAYO DE 2005</t>
  </si>
  <si>
    <t>"CARACTERISITICAS ETILISTICAS EN LA INTERPRETACIÒN DE LA MUSICA VOCAL NARIÑENSE"</t>
  </si>
  <si>
    <t>MARIA OLGA PIÑEROS</t>
  </si>
  <si>
    <t>DICIEMBRE 16 DE 2004</t>
  </si>
  <si>
    <t>TRANS 43 # 4 A-32</t>
  </si>
  <si>
    <t>CLARA PATRICIA</t>
  </si>
  <si>
    <t>LLOREDA FERNANDEZ</t>
  </si>
  <si>
    <t>"MERECUMBE TU PAPA"</t>
  </si>
  <si>
    <t>DIEMBRE 17 DE 2004</t>
  </si>
  <si>
    <t>CLL 131 # 39-31 APT 301</t>
  </si>
  <si>
    <t>clarapatakatum@hotmail.com</t>
  </si>
  <si>
    <t>RUBEN DARIO</t>
  </si>
  <si>
    <t>CUCUTA</t>
  </si>
  <si>
    <t>"PROPUESTA"</t>
  </si>
  <si>
    <t>DICIEMBRE 9 DE 2004</t>
  </si>
  <si>
    <t>CLL 12 No. 5-32 APTO 503</t>
  </si>
  <si>
    <t>ASTRID ANGELICA</t>
  </si>
  <si>
    <t>QUINTERO REYES</t>
  </si>
  <si>
    <t>"CINCO OBRAS PARA FLAUTA DESDE EL BARROCO HASTA EL SIGLO VEINTE" "MENCIÓN MERITORIO</t>
  </si>
  <si>
    <t>JULIO NOGUERA</t>
  </si>
  <si>
    <t>DICIEMBRE 10 DE 2004</t>
  </si>
  <si>
    <t>CLL 27 #36-44</t>
  </si>
  <si>
    <t>IVON JOHANNA</t>
  </si>
  <si>
    <t xml:space="preserve">AREVALO PEÑA </t>
  </si>
  <si>
    <t>"PRACTICAS Y ESTRATEGIAS DE MONTAJAE Y DIRECCIÓN EN AGRUPACIÓN POP LATINO"</t>
  </si>
  <si>
    <t>ABRIL 15 DE 2005</t>
  </si>
  <si>
    <t>CRA 94 # 152-58 INTERIOR 6</t>
  </si>
  <si>
    <t>JENNY MARCELA</t>
  </si>
  <si>
    <t>ALBA CORTES</t>
  </si>
  <si>
    <t>4 NOVIEMBRE DE 2005</t>
  </si>
  <si>
    <t>"LA BANDOLA ANDINA COLOMBIANA EN LA BANDA DE ROCK"</t>
  </si>
  <si>
    <t>MANUEL BERNAL MARTÍNEZ</t>
  </si>
  <si>
    <t>SEPTIEMBRE 23 DE 2005</t>
  </si>
  <si>
    <t>CRA 97 A #73-69 Alamos Norte</t>
  </si>
  <si>
    <t>jennymenor7@yahoo.com</t>
  </si>
  <si>
    <t>MARITZA</t>
  </si>
  <si>
    <t xml:space="preserve">AYURE URREGO </t>
  </si>
  <si>
    <t>"CUATRO PENSAMIENTOS UN MISMO INSTRUMENTO"</t>
  </si>
  <si>
    <t>MAYO 19 DE 2005</t>
  </si>
  <si>
    <t>CLL 43 #23-77 APTO 303</t>
  </si>
  <si>
    <t>DANIEL ANDRES</t>
  </si>
  <si>
    <t xml:space="preserve">FORERO PULIDO </t>
  </si>
  <si>
    <t>"UNA MIRADA A LA GUITARRA EN LATINOAMERICA EN EL SIGLO XX"</t>
  </si>
  <si>
    <t>JUNIO 08 DE 2005</t>
  </si>
  <si>
    <t>4.8</t>
  </si>
  <si>
    <t>CRA 53 #169A-20 INTERIOR 6 APTO 301</t>
  </si>
  <si>
    <t>danielacadauno@yahoo.com</t>
  </si>
  <si>
    <t>FREDDY ALEXANDER</t>
  </si>
  <si>
    <t xml:space="preserve">TIQUE RICO </t>
  </si>
  <si>
    <t xml:space="preserve">"DOS MOMENTOS , UN INTERPRETE </t>
  </si>
  <si>
    <t>FERNANDO PARRA</t>
  </si>
  <si>
    <t>JUNIO 7 DE 2005</t>
  </si>
  <si>
    <t>trompealex@yahoo.es</t>
  </si>
  <si>
    <t>ROBERT HERNAN</t>
  </si>
  <si>
    <t>ACEVEDO MEDINA</t>
  </si>
  <si>
    <t xml:space="preserve">"LA FLAUTA Y USUS CAPACIDADES, UN VISTAZO DESDE DISTINTOS ESTILOS DE COMPOSICIÒN </t>
  </si>
  <si>
    <t>SEPTIEMBRE 15 DE 2005</t>
  </si>
  <si>
    <t xml:space="preserve">AV. 30 #24-09 </t>
  </si>
  <si>
    <t>OSCAR EDUARDO</t>
  </si>
  <si>
    <t>RUIZ ACOSTA</t>
  </si>
  <si>
    <t>"APROPIANDO PROPIEDADES"</t>
  </si>
  <si>
    <t>SEPTIEMBRE 16 DE 2005</t>
  </si>
  <si>
    <t>DIAGONAL 101 A SUR # 3-14 ESTE</t>
  </si>
  <si>
    <t>JOSE LEONARDO</t>
  </si>
  <si>
    <t xml:space="preserve">CASTAÑEDA PINEDA </t>
  </si>
  <si>
    <t xml:space="preserve">2 DE JUNIO DE 2006 </t>
  </si>
  <si>
    <t>"INSTRUMENTANDO UN GRAN FORMATO"</t>
  </si>
  <si>
    <t>NOVIEMBRE 29 DE 2005</t>
  </si>
  <si>
    <t>CLL 10 # 88D-15 ETAPA 2 CASA 20</t>
  </si>
  <si>
    <t>MONICA ASTRID</t>
  </si>
  <si>
    <t>ROCHA CRUZ</t>
  </si>
  <si>
    <t>"LA COMPOSICIÓN MUSICAL DESDE EL CAMBIO DE FORMATO INSTRUMENTAL"</t>
  </si>
  <si>
    <t>NOVIEMBRE 3 DE 2005</t>
  </si>
  <si>
    <t>CRA. 28 # 149-28 INT. 3 APTO 303</t>
  </si>
  <si>
    <t>JHON JAIRO</t>
  </si>
  <si>
    <t>MONCADA MEDOZA</t>
  </si>
  <si>
    <t>"EL BATERISTA VERSATIL"</t>
  </si>
  <si>
    <t>CARLOS HERNANDEZ</t>
  </si>
  <si>
    <t>21 DE MARZO DE 2006</t>
  </si>
  <si>
    <t xml:space="preserve">CRA 9 #16-22 </t>
  </si>
  <si>
    <t>ANGELA TATIANA</t>
  </si>
  <si>
    <t>NARANJO CETINA</t>
  </si>
  <si>
    <t>"SAN JUANITO TROTE, HUAYNO Y CUECA. CUTRO PIEZAS LATINOAMERICANAS" "MENCIÓN MERITORIO"</t>
  </si>
  <si>
    <t xml:space="preserve">DICIEMBRE 14 DE 2005 </t>
  </si>
  <si>
    <t>angetati@yahoo.com</t>
  </si>
  <si>
    <t>MANUEL ANTONIO</t>
  </si>
  <si>
    <t>HERNANDEZ MARTINEZ</t>
  </si>
  <si>
    <t>10 DE NOVIEMBRE DE 2006</t>
  </si>
  <si>
    <t>"RITMOS AFROLATINOS - APROPIACIÒN Y APLICACIÒN A LA BATERIA"</t>
  </si>
  <si>
    <t>JUNIO 12 DE 2006</t>
  </si>
  <si>
    <t>Calle 12 d sur No. 4-85 Este Bloque 1 apto 131</t>
  </si>
  <si>
    <t>hertoma@gmail.com</t>
  </si>
  <si>
    <t>JOHANN LEONARDO</t>
  </si>
  <si>
    <t>COTRINO DIAZ</t>
  </si>
  <si>
    <t>13 DE JUNIO DE 2006</t>
  </si>
  <si>
    <t>Carrera 43 No. 57 b-34</t>
  </si>
  <si>
    <t>etnofonia_06@yahoo.es</t>
  </si>
  <si>
    <t>NESTOR URIEL</t>
  </si>
  <si>
    <t>ROJAS MELO</t>
  </si>
  <si>
    <t>"MALINGA, SIN TESIS Y FANTASIA LATINA SOBRE PRENDE LA VELA, TRES OBRAS PARA EL FORMATO DE BIG BANG"</t>
  </si>
  <si>
    <t>VICTORIANO VALENCIA</t>
  </si>
  <si>
    <t>JUNIO 9 DE 2006</t>
  </si>
  <si>
    <t>Krr. 17 No. 49 a - 05</t>
  </si>
  <si>
    <t>nesdumas@hotmail.com</t>
  </si>
  <si>
    <t>SERGIO</t>
  </si>
  <si>
    <t>"CONSIDERACIONES TÈCNICAS E INTERPRETATIVAS PARA LA INTERPRETACIÒN DE TRES OBRAS DEL REPERTORIO GUITARRISTICO"</t>
  </si>
  <si>
    <t>JUAN CARLOS CALDERON</t>
  </si>
  <si>
    <t>JUNIO 7 DE 2006</t>
  </si>
  <si>
    <t>PATRICIO</t>
  </si>
  <si>
    <t>STIGLICH CAMPOS</t>
  </si>
  <si>
    <t>"CONCIERTO DISTORCIONADO"</t>
  </si>
  <si>
    <t>NOVIEMBRE 1 DE 2005</t>
  </si>
  <si>
    <t>JAVIER HUMBERTO</t>
  </si>
  <si>
    <t>JIMENEZ MONTAÑA</t>
  </si>
  <si>
    <t>"CINCO OBRAS FRANCESAS PARA FLAUTA"</t>
  </si>
  <si>
    <t>SEPTIEMBRE 25 DE 2006</t>
  </si>
  <si>
    <t>jahujimo@yahoo.es</t>
  </si>
  <si>
    <t>YESID</t>
  </si>
  <si>
    <t>CARVAJAL DE LA RIVERA</t>
  </si>
  <si>
    <t>"COMPOSICIÒN DE TRES PIEZAS MUSICALES BASADAS EN EN AIRE FLAMENCO PARA FLAUTA Y GUITARRA"</t>
  </si>
  <si>
    <t>Calle 26 No. 31-19</t>
  </si>
  <si>
    <t>GERMAN DAVID</t>
  </si>
  <si>
    <t>BERMUDEZ SANTAFE</t>
  </si>
  <si>
    <t>"MUESTRA DE REPERTORIO PARA TROMBON SOLISTA"</t>
  </si>
  <si>
    <t>3 DE OCTUBRE DE 2006</t>
  </si>
  <si>
    <t>Calle 8 No. 8-21</t>
  </si>
  <si>
    <t>DIANA MARCELA</t>
  </si>
  <si>
    <t>RESTREPO FOGARASSY</t>
  </si>
  <si>
    <t>8 DE JUNIO DE 2006</t>
  </si>
  <si>
    <t>MONICA SOFIA</t>
  </si>
  <si>
    <t>BRICEÑO ROBLES</t>
  </si>
  <si>
    <t>"ENTRE LOOPS: LA FUSIÒN DE SIDESTEPPER EN LA MUSICA ELECTRONICA</t>
  </si>
  <si>
    <t>11 DE OCTUBRE DE 2006</t>
  </si>
  <si>
    <t>2502654/3105724567</t>
  </si>
  <si>
    <t>Calle 64a No. 40-39</t>
  </si>
  <si>
    <t>NUBIA ANGELICA</t>
  </si>
  <si>
    <t>DUARTE SARMIENTO</t>
  </si>
  <si>
    <t>"CUMBIA PORTEÑA"</t>
  </si>
  <si>
    <t>17 DE OCTUBRE DE 2006</t>
  </si>
  <si>
    <t>Carrera 68 c No. 53-05 sur</t>
  </si>
  <si>
    <t>ALVARO MAURICIO</t>
  </si>
  <si>
    <t>MARTINEZ BERMUDEZ</t>
  </si>
  <si>
    <t>"SUITE MODERNA"</t>
  </si>
  <si>
    <t>24 DE OCTUBRE DE 2006</t>
  </si>
  <si>
    <t>Calle 42 sur No. 74-34</t>
  </si>
  <si>
    <t>mabriyo@hotmail.com</t>
  </si>
  <si>
    <t>JULIO CESAR</t>
  </si>
  <si>
    <t>DURAN MARIN</t>
  </si>
  <si>
    <t>"PLANTEAMIENTO PARA EL DESARROLLO DE LA TECNICA Y LA INTERPRETACIÒN APLICADOS AL REPERTORIO PARA GUITARRA</t>
  </si>
  <si>
    <t>20 DE OCTUBRE DE 2006</t>
  </si>
  <si>
    <t>Calle 121a No. 87 C-05</t>
  </si>
  <si>
    <t>camaleon260182@yahoo.es</t>
  </si>
  <si>
    <t>ALVARADO SILVA</t>
  </si>
  <si>
    <t>1 DE JUNIO DE 2007</t>
  </si>
  <si>
    <t>"ROCK INTENSIVO"</t>
  </si>
  <si>
    <t>THOMAS ABELLA</t>
  </si>
  <si>
    <t>22 DE DICIEMBRE DE 2006</t>
  </si>
  <si>
    <t>Calle 81 No. 102-75 Bloque 44 Apto 114</t>
  </si>
  <si>
    <t>leonardoyya@gmail.com</t>
  </si>
  <si>
    <t>FRANCY KATHERINE</t>
  </si>
  <si>
    <t>CORREA TABORDA</t>
  </si>
  <si>
    <t>"LOS DIFERENTES ESTILOS DE JAZZ EN TERRI LYNE CARRINGTON"</t>
  </si>
  <si>
    <t>10 DE ABRIL DE 2007</t>
  </si>
  <si>
    <t xml:space="preserve">Calle 48 a No.23 a - 40 sur </t>
  </si>
  <si>
    <t>SANDRA CAROLINA</t>
  </si>
  <si>
    <t>"SONATA PARA PIANO"</t>
  </si>
  <si>
    <t>RODOLFO ACOSTA</t>
  </si>
  <si>
    <t>Calle 6a No. 71a-04</t>
  </si>
  <si>
    <t>FABIÁN LEONARDO</t>
  </si>
  <si>
    <t>PEÑUELA REY</t>
  </si>
  <si>
    <t>"INICIACIÓN, CONFORMACIÓN, CONSOLIDACIÓN Y DIRECCIÓN DE UNA ORQUESTA DE CUERDAS NO PROFESIONAL, DENTRO DEL SISTEMA DE CULTURA DEL MUNICIPIO DE MOSQUERA2</t>
  </si>
  <si>
    <t>27 DE MARZO DE 2007</t>
  </si>
  <si>
    <t>Carrera 71 a No. 37-48</t>
  </si>
  <si>
    <t>JUAN ANDRES</t>
  </si>
  <si>
    <t>CORTES LADINO</t>
  </si>
  <si>
    <t xml:space="preserve">BOGOTÁ </t>
  </si>
  <si>
    <t>7 DE DICIEMBRE DE 2007</t>
  </si>
  <si>
    <t>"CINCO PIEZAS COMPUESTAS A PARTIR DE LA FUSIÓN DE ELEMENTOS DE JAZZ, EL ROCK, EL FUNK, Y LAS MUSICAS ELECTRONICAS"</t>
  </si>
  <si>
    <t>14 DE JUNIO DE 2007</t>
  </si>
  <si>
    <t>Carrera 68 No. 57-21 sur</t>
  </si>
  <si>
    <t>andrescortes16@msn.com</t>
  </si>
  <si>
    <t>MAURO ENRIQUE</t>
  </si>
  <si>
    <t>DIAZ ROSAS</t>
  </si>
  <si>
    <t>POSDATA: NACIO MUJERCITA</t>
  </si>
  <si>
    <t>8 DE JUNIO DE 2007</t>
  </si>
  <si>
    <t>Calle 1B No. 30-75</t>
  </si>
  <si>
    <t>maony11@yahoo.com</t>
  </si>
  <si>
    <t>ANA MARIA</t>
  </si>
  <si>
    <t>FONSECA ROJAS</t>
  </si>
  <si>
    <t>"ALGUNAS HERRAMIENTAS DE ORNAMENTACIÓN VOCAL ESTUDIADAS EN EJEMPLOS TOMADOS DE LAS CANTANTES ELLA FITZGERALD Y CLAUDIA GOMEZ Y APLICADOS EN REPERTORIO DE BOLERO Y PASILLOS COLOMBIANOS</t>
  </si>
  <si>
    <t>CLAUDIA LUCIA GRENIER</t>
  </si>
  <si>
    <t>22 DE JUNIO DE 2007</t>
  </si>
  <si>
    <t>7610855/3143126851</t>
  </si>
  <si>
    <t>Calle 55 No. 85 b-09</t>
  </si>
  <si>
    <t>anitamaria79@gmail.com</t>
  </si>
  <si>
    <t>SUITE MORROCOYERA PARA VOCES MASCULINAS</t>
  </si>
  <si>
    <t>26 DE ABRIL DE 2007</t>
  </si>
  <si>
    <t>Av Boyaca Mo. 70-92 Interior 4 Apto 501</t>
  </si>
  <si>
    <t>charlx@hotmail.com</t>
  </si>
  <si>
    <t>DIEGO ERNESTO</t>
  </si>
  <si>
    <t>MAGALDI IZQUIERDO</t>
  </si>
  <si>
    <t>"NOCHE CÍCLICA"</t>
  </si>
  <si>
    <t>5 DE MARZO DE 2007</t>
  </si>
  <si>
    <t>saxdiego@hotmail.com</t>
  </si>
  <si>
    <t>JUAN EULOGIO</t>
  </si>
  <si>
    <t>MESA MONTAÑEZ</t>
  </si>
  <si>
    <t>"TRES COMPOSITORES COLOMBIANOS PARA GUITARRA DEL SIGLO XX</t>
  </si>
  <si>
    <t>PEDRO ANGEL</t>
  </si>
  <si>
    <t>10 DE OCTUBRE DE 2007</t>
  </si>
  <si>
    <t>2356065/3123351598</t>
  </si>
  <si>
    <t>Calle 54 No. 9-15 apto. 201</t>
  </si>
  <si>
    <t>MONICA</t>
  </si>
  <si>
    <t>QUIROGA SALAZAR</t>
  </si>
  <si>
    <t>"APROXIMACIÓN A LA COMPLEJIDAD DE LA INTERPRETACIÓN DE MUSICA CONTEMPORANEA COLOMBIANA PARA VIOLONCHELO SOLO Y PIANO ACOMPAÑANTE DEL SIGLO XX"</t>
  </si>
  <si>
    <t>LUIS ALFONSO MORALES</t>
  </si>
  <si>
    <t>22 DE OCTUBRE DE 2007</t>
  </si>
  <si>
    <t>Calle 60 No. 80B-89 TORRE 7 INTERIOR 3 APT. 501</t>
  </si>
  <si>
    <t>mquirogasalazar@gmail.com</t>
  </si>
  <si>
    <t>LUIS ALFONSO</t>
  </si>
  <si>
    <t>"CUATRO CANCIONES RELOGIOSAS LATINOAMERICANAS"</t>
  </si>
  <si>
    <t>27 DE AGOSTO DE 2007</t>
  </si>
  <si>
    <t>lalfor@yahoo.com</t>
  </si>
  <si>
    <t xml:space="preserve">MAURICIO </t>
  </si>
  <si>
    <t>ROJAS ROJAS</t>
  </si>
  <si>
    <t>"MUSICALIZACIÓN DE LAS FABULAS JUAN MATACHIN EL NIÑO Y LA MARIPOSA, LAS QUEJAS, LOS PADRES, EL EGOISMO AFORTUNADO Y ARRULLO DE RAFAEL POMBO"</t>
  </si>
  <si>
    <t>23 DE OCTUBRE DE 2007</t>
  </si>
  <si>
    <t>JENNY CATALINA</t>
  </si>
  <si>
    <t>VALERO DUQUE</t>
  </si>
  <si>
    <t>"BAMBUCO, COMPOSCICIÓN Y ARREGLOS PARA BANDOLA, TRIPLE Y CUARTETO DE ARCOS"</t>
  </si>
  <si>
    <t>19 DE SEPTIEMBRE DE 2007</t>
  </si>
  <si>
    <t xml:space="preserve">Carrera 74 No. 44-29 sur </t>
  </si>
  <si>
    <t>MANUEL IGNACIO</t>
  </si>
  <si>
    <t>VARON ROJAS</t>
  </si>
  <si>
    <t>IBAGUE</t>
  </si>
  <si>
    <t>"TRES TEMAS PARA FORMATO CHARANGA"</t>
  </si>
  <si>
    <t>4.7</t>
  </si>
  <si>
    <t>Carrera 50 No. 18-50 casa 426</t>
  </si>
  <si>
    <t>mivr81@hotmail.com</t>
  </si>
  <si>
    <t>HEVER GONZALO</t>
  </si>
  <si>
    <t>ARDILA DUARTE</t>
  </si>
  <si>
    <t>GIRARDOT (CUNDINAMARCA)</t>
  </si>
  <si>
    <t>13 DE JUNIO DE 2008</t>
  </si>
  <si>
    <t>REPERTORIO PARA BANDAS INFANTILES Y JUVENILES EN CUNDINAMARCA</t>
  </si>
  <si>
    <t>19 DE NOVIEMBRE DE 2007</t>
  </si>
  <si>
    <t>gonzaloardila1@yahoo.com</t>
  </si>
  <si>
    <t>CARLOS ANDRES</t>
  </si>
  <si>
    <t>CETINA CRUZ</t>
  </si>
  <si>
    <t>ANTOMIO ARNEO: LA VISIÓN DEL JAZZ A PARTIR DE UN MÚSICO COLOMBIANO</t>
  </si>
  <si>
    <t>JULIANA PEREZ GONZALEZ</t>
  </si>
  <si>
    <t>10 DE ABRIL DE 2008</t>
  </si>
  <si>
    <t>Carrera 50 a No. 122-56 Apto (401)</t>
  </si>
  <si>
    <t>andybasses@hotmail.com</t>
  </si>
  <si>
    <t>GUTIERREZ BERMUDEZ</t>
  </si>
  <si>
    <t>ATMOSFERAS</t>
  </si>
  <si>
    <t>7 DE ABRIL DE 2008</t>
  </si>
  <si>
    <t>Calle 67 No. 39-00</t>
  </si>
  <si>
    <t>lusal2002@gmail.com</t>
  </si>
  <si>
    <t xml:space="preserve">YENNY ROCIO </t>
  </si>
  <si>
    <t>ORTIZ OROZCO</t>
  </si>
  <si>
    <t>TRES PIEZAS MUSICALES INSPIRADAS EN LOS CANTOS MITICOS DE LOS MURUI-MUINARE</t>
  </si>
  <si>
    <t>18 DE DICIEMBRE DE 2007</t>
  </si>
  <si>
    <t>Calle 24 c No. 69-59</t>
  </si>
  <si>
    <t>rocioguatavita@yahoo.co.in</t>
  </si>
  <si>
    <t>RENATA</t>
  </si>
  <si>
    <t>RAMOS DÍAZ</t>
  </si>
  <si>
    <t>INFLUENCIA DEL SONIDO EN LA PERCEPCIÓN DE LA IMAGEN, APORTES A LA CONSTRUCCIÓN DE UNA PARTITURA AUDIOVIASUAL CON BASE EN LA TEORIA DE MICHEL CHION</t>
  </si>
  <si>
    <t>18 DE DCIEMBRE DE 2007</t>
  </si>
  <si>
    <t>Kra 28 No. 43-52</t>
  </si>
  <si>
    <t>renataram@gmail.com</t>
  </si>
  <si>
    <t xml:space="preserve">GUSTAVO ALBERTO </t>
  </si>
  <si>
    <t>REYES CASTAÑEDA</t>
  </si>
  <si>
    <t>MADRID (CUNDINAMARCA)</t>
  </si>
  <si>
    <t>A TRES BANDAS, TRES OBRAS LATINOAMERICANAS PARA BANDA DE VIENTOS: ¿SER PORRO? BAMBUCO EN SI MENOR Y CASI NO</t>
  </si>
  <si>
    <t>Carrera 99 bis No. 14-61 csa 254</t>
  </si>
  <si>
    <t>DIANA PAOLA</t>
  </si>
  <si>
    <t>ROMERO TORRES</t>
  </si>
  <si>
    <t>MUSICA PROGRAMATICA A PARTIR DE UN RELATO HISTORICO E IMÁGENES</t>
  </si>
  <si>
    <t>CARLOS GUZMAN</t>
  </si>
  <si>
    <t>28 DE NOVIEMBRE DE 2007</t>
  </si>
  <si>
    <t>Av.Boyaca No. 56 a - 37 Bloque 1 Apto 302</t>
  </si>
  <si>
    <t>dianaolaromero@yahoo.com</t>
  </si>
  <si>
    <t xml:space="preserve">LINA MARIA </t>
  </si>
  <si>
    <t xml:space="preserve">5 DE DICIEMBRE DE 2008 </t>
  </si>
  <si>
    <t>"CUATRO TEMAS DE ROCK - POP CREACIÓN Y TRANSFORMACIÓN DE SONIDOS"</t>
  </si>
  <si>
    <t>RICARDO BARRERA TACHA</t>
  </si>
  <si>
    <t>23 DE ABRIL DE 2008</t>
  </si>
  <si>
    <t>Carrera 79 c bis No. 61 - 29 sur</t>
  </si>
  <si>
    <t>CARDENAS USAQUEN</t>
  </si>
  <si>
    <t>"ASPECTOS DE LA EXPRESIVIDAD EN LA VIOLA A PARTIR DE LA PRIMER SUITE PARA VIOLA DE BACH (COURANTE, MENUETTO I, MENUETTO II) Y CONCIERTO PARA VIOLA Y PIANO DE DAVID GYULA (PRIMER MOVIMIENTO)</t>
  </si>
  <si>
    <t>14 DE OCTUBRE DE 2008</t>
  </si>
  <si>
    <t>Carrera 8 No. 56-29</t>
  </si>
  <si>
    <t>TELLO SERRATO</t>
  </si>
  <si>
    <t>"EL FILIN CUBANO Y LA GUITARRA ELECTRICA: EXPERIENCIAS EN TORNO A UN PROCESO ARREGLISTICO Y COMPOSTIVO"</t>
  </si>
  <si>
    <t>13 DE OCTUBRE DE 2008</t>
  </si>
  <si>
    <t>CRA 98A 73-81</t>
  </si>
  <si>
    <t>SOAN</t>
  </si>
  <si>
    <t>DUSSAN MARTINEZ</t>
  </si>
  <si>
    <t>5 DE JUNIO DEL 2009</t>
  </si>
  <si>
    <t>CUATRO PIEZAS PARA TROMBON SOLISTA, ABORDADAS DESDE UN ANALISIS DE TRES ASPECTOS TECNICO-INTERPRETATIVO</t>
  </si>
  <si>
    <t>30 DE MARZO DEL 2009</t>
  </si>
  <si>
    <t>2955648-3138869097</t>
  </si>
  <si>
    <t>Calle 49 a No.71 b-18</t>
  </si>
  <si>
    <t>soanbone_s@hotmail.com</t>
  </si>
  <si>
    <t>SOACHA(CUNDINAMARCA)</t>
  </si>
  <si>
    <t>SAXOPORREANDO CON LOS VIENTOS</t>
  </si>
  <si>
    <t>13 DE ABRIL DE 2009</t>
  </si>
  <si>
    <t>8796177-3002173674</t>
  </si>
  <si>
    <t>Km 1.5 via-hatogrande C. 13</t>
  </si>
  <si>
    <t>javogour@hotmail.com</t>
  </si>
  <si>
    <t>JULIAN ALBERTO</t>
  </si>
  <si>
    <t>LEYENDA FOLCLORICA COLOMBIANA REPRESENTADA A TRAVES DE VIDEO Y COMPOSICION MUSICAL POR COMPUTADOR</t>
  </si>
  <si>
    <t>14 DE ABRIL DE 2009</t>
  </si>
  <si>
    <t>Calle 11 c No. 72 a - 58</t>
  </si>
  <si>
    <t>julianguacaneme@gmail.com</t>
  </si>
  <si>
    <t>PENAGOS VEGA</t>
  </si>
  <si>
    <t>CALERA(CUNDINAMARCA)</t>
  </si>
  <si>
    <t>CONCIERTO COLOMBIANO</t>
  </si>
  <si>
    <t>25 DE MARZO DEL 2009</t>
  </si>
  <si>
    <t>8602342-3112466304</t>
  </si>
  <si>
    <t>Carrera 4 a este calera No. 1-20</t>
  </si>
  <si>
    <t>jhonjjpv@hotmail.com</t>
  </si>
  <si>
    <t>LUIS ALEJANDRO</t>
  </si>
  <si>
    <t>SILVA OCAMPO</t>
  </si>
  <si>
    <t>DOS COMPOSICIONES, TRES NOCIONES-CONCEPTOS</t>
  </si>
  <si>
    <t>SANTIAGO NIÑO MORALES</t>
  </si>
  <si>
    <t>6244709-3012346063</t>
  </si>
  <si>
    <t>Calle 53 No. 25-35</t>
  </si>
  <si>
    <t>lucheito@yahoo.es</t>
  </si>
  <si>
    <t>DANNY MAURICIO</t>
  </si>
  <si>
    <t>SUAREZ RAMIREZ</t>
  </si>
  <si>
    <t>ANALISIS DE SEIS ASPECTOS TECNICOS INTERPRETATIVOS EN TRES OBRAS REPRESENTATIVAS PARA SAXOFON ALTO</t>
  </si>
  <si>
    <t>30 DE MARZO DE 2009</t>
  </si>
  <si>
    <t>JUAN GUILLERMO</t>
  </si>
  <si>
    <t>MONTERIA (CORDOBA)</t>
  </si>
  <si>
    <t>PORRO AL PIANO:CREACION E INTERPRETACION DE 4 OBRAS BASADAS EN EL PORRO PALITIAO CON ENFASIS EN LA APLICACIÓN DE UN CRITERIO DE LENGUAJE PIANISTICO</t>
  </si>
  <si>
    <t>31 DE MARZO DEL 2009</t>
  </si>
  <si>
    <t>juguiviso@gmail.com</t>
  </si>
  <si>
    <t xml:space="preserve">DAVID SANTIAGO </t>
  </si>
  <si>
    <t>DAZA PULIDO</t>
  </si>
  <si>
    <t>18 DE DICIEMBRE DE 2009</t>
  </si>
  <si>
    <t>LA INTERPRETACIÓN DE FRANK GAMBALE COMO GUITARRISTA ELECTRICO EN LA CHICK COREA ELECTRIK BAND</t>
  </si>
  <si>
    <t xml:space="preserve">14 DE OCTUBRE DE 2009 </t>
  </si>
  <si>
    <t>2363384-3014643979</t>
  </si>
  <si>
    <t>Carrera 49 a No. 91-51</t>
  </si>
  <si>
    <t>davidsdp@hotmail.com</t>
  </si>
  <si>
    <t xml:space="preserve">CATERINE </t>
  </si>
  <si>
    <t>GALINDO CAICEDO</t>
  </si>
  <si>
    <t>OCHO CANCIONES LATINOAMERICANAS PARA NIÑOS/AS, HERRAMIENTA PARA EL ENRIQUECIMIENTO VOCAL, DESDE UN PUNTO DE VISTA TECNICO E INTERPRETATIVO</t>
  </si>
  <si>
    <t>BEATRIZ ELENA MARTINEZ</t>
  </si>
  <si>
    <t>15 DE OCTUBRE DE 2009</t>
  </si>
  <si>
    <t>milcarana@gmail.com</t>
  </si>
  <si>
    <t>SERGIO ANDRES</t>
  </si>
  <si>
    <t>HERNANDEZ VARON</t>
  </si>
  <si>
    <t>ESTUDIO DE EXPERIENCIAS DE POPULARIZACIÓN DE LA MÚSICA ACADÉMICA</t>
  </si>
  <si>
    <t>DARIO ALEXANDER CHITIVA</t>
  </si>
  <si>
    <t xml:space="preserve">25 DE JUNIO DE 2009 </t>
  </si>
  <si>
    <t>4.4</t>
  </si>
  <si>
    <t>2652439-3002789076</t>
  </si>
  <si>
    <t>Calle 10 No. 3-96 apto 209</t>
  </si>
  <si>
    <t>pianoyeyo@hotmail.com</t>
  </si>
  <si>
    <t>CARLOS FELIPE</t>
  </si>
  <si>
    <t>MAHE DUQUE</t>
  </si>
  <si>
    <t>PARTE PORCION DE UN TODO</t>
  </si>
  <si>
    <t>10 DE JUNIO DE 2009</t>
  </si>
  <si>
    <t>6060344-3003969597</t>
  </si>
  <si>
    <t>Calle 75 a No. 58-53</t>
  </si>
  <si>
    <t>cfmahe@gmail.com</t>
  </si>
  <si>
    <t xml:space="preserve">JOSÉ DAVID </t>
  </si>
  <si>
    <t>MARTINEZ DIAZ</t>
  </si>
  <si>
    <t>TRES OBRAS CONTEMPORANEAS PARA UN TROMBON</t>
  </si>
  <si>
    <t>NESTOR DALLEMAND</t>
  </si>
  <si>
    <t>24 DE SEPTIEMBRE DE 2009</t>
  </si>
  <si>
    <t>3244123-3142812040</t>
  </si>
  <si>
    <t>Carrera 22 No. 12-03 interior 127 Funza- Cundinamarca</t>
  </si>
  <si>
    <t>jdmdiaz@gmail.com</t>
  </si>
  <si>
    <t>IVAN LEANDRO</t>
  </si>
  <si>
    <t>MARTINEZ MORA</t>
  </si>
  <si>
    <t>INTERPRETACIÓN DE CUATRO PIEZAS DEL LIBRO - DISCO FLAMENCO JAZZ Y UNA DE LA PRODUCCIÓN PIANO SOLO DE CHANO DOMINGUEZ</t>
  </si>
  <si>
    <t>3115472564-6890864</t>
  </si>
  <si>
    <t>Carrera 105 a No. 129 c- 34</t>
  </si>
  <si>
    <t>ivanleandromm@gmail.com</t>
  </si>
  <si>
    <t>HELBERTH LEONARDO</t>
  </si>
  <si>
    <t>MORALES PINILLA</t>
  </si>
  <si>
    <t>LAZZERO TRES COMPOSICIONES ORIGINALES DE JAZZ CON OLOR A JOROPO</t>
  </si>
  <si>
    <t>25 DE SEPTIEMBRE DE 2009</t>
  </si>
  <si>
    <t>3202066375-6706654</t>
  </si>
  <si>
    <t>Carrera 40 No. 185-61 Apto 303</t>
  </si>
  <si>
    <t xml:space="preserve">JOHN ALEXANDER </t>
  </si>
  <si>
    <t>NUNEZ AGON</t>
  </si>
  <si>
    <t>REPERTORIO FONEMATICO PARA LA IMITACIÓN DEL SONIDO INSTRUMENTAL EN EL CANTO A CAPELLA</t>
  </si>
  <si>
    <t xml:space="preserve">Calle 88 No. 95b- 24  </t>
  </si>
  <si>
    <t>agonjhon@yahoo.com</t>
  </si>
  <si>
    <t xml:space="preserve">VERONICA </t>
  </si>
  <si>
    <t>PABON LUNA</t>
  </si>
  <si>
    <t>PROPUESTA MUSICAL Y DE EFECTOS SONOROS PARA LA OBRA DE TEATRO GENERO BAJO</t>
  </si>
  <si>
    <t>19 DE OCTIBRE DE 2009</t>
  </si>
  <si>
    <t>3013602011-2748465</t>
  </si>
  <si>
    <t>Carrera 7 d No. 148-36</t>
  </si>
  <si>
    <t>veropabon@yahoo.com</t>
  </si>
  <si>
    <t>JOSÉ MANUEL</t>
  </si>
  <si>
    <t xml:space="preserve">TRES ARREGLOS INSTRUMENTALES DE BAMBUCOS PROPIOS DEL REPERTORIO DE CHIRIMIA CAUCANA Y DOS COMPOSICIONES DE PASILLO Y GUABINA </t>
  </si>
  <si>
    <t>CARLOS AUGUSTO GUZMÁN TORRES</t>
  </si>
  <si>
    <t>22 DE SEPTIEMBRE DE 2009</t>
  </si>
  <si>
    <t>3177702506-6816341</t>
  </si>
  <si>
    <t>Calle 136 No. 94 a- 05</t>
  </si>
  <si>
    <t>chemaperin002@yahoo.com</t>
  </si>
  <si>
    <t>CARLOS ARTURO</t>
  </si>
  <si>
    <t>POVEDA FLOREZ</t>
  </si>
  <si>
    <t>MEGA - VIRTUOSO: LOS AÑOS DE MARTY FRIEDMAN</t>
  </si>
  <si>
    <t>PATRICIO STIGLICH</t>
  </si>
  <si>
    <t>2 DE OCTUBRE DE 2009</t>
  </si>
  <si>
    <t>3156024237-8024332</t>
  </si>
  <si>
    <t>Calle 187 No. 57-45 apto 401</t>
  </si>
  <si>
    <t>arturo_poveda@yahoo.com</t>
  </si>
  <si>
    <t>LUIS FELIPE</t>
  </si>
  <si>
    <t>REY SAMPEDRO</t>
  </si>
  <si>
    <t xml:space="preserve">ANALISIS PARA LA INTERPRETACIÓN DEL OP. 9 DE SHUMANN Y LA SONATA OP. 35 DE CHOPIN </t>
  </si>
  <si>
    <t>17 DE OCTUBRE DE 2009</t>
  </si>
  <si>
    <t>3107576782-2292660</t>
  </si>
  <si>
    <t>Calle 82 No. 102-79</t>
  </si>
  <si>
    <t>luisfeliperey@hotmail.com</t>
  </si>
  <si>
    <t xml:space="preserve">LUIS FERNANDO </t>
  </si>
  <si>
    <t>INTEGRACIÓN SONORA: COMPOSICIÓN PARA CAMINANTE CON DISPOSITIVO MÓVIL PARA REPRODUCIR MÚSICA</t>
  </si>
  <si>
    <t>12 DE JUNIO DE 2009</t>
  </si>
  <si>
    <t>3168041220-6051362</t>
  </si>
  <si>
    <t>Carrera 55 No. 152-35 apto 804</t>
  </si>
  <si>
    <t>luiselroquero@gmail.com</t>
  </si>
  <si>
    <t>OSCAR FELIPE</t>
  </si>
  <si>
    <t>URZOLA MOSQUERA</t>
  </si>
  <si>
    <t>MELODICO - PERCUTIVO  - COMPOSICIÓN BASADA EN EL INTERCAMBIO DE ROLES PERCUTIVOS Y MELODICOS</t>
  </si>
  <si>
    <t xml:space="preserve">13 DE OCTUBRE DE 2009 </t>
  </si>
  <si>
    <t xml:space="preserve">GERMAN MAURICIO </t>
  </si>
  <si>
    <t>TRES MOMENTOS DISTINTOS UN SOLO PROTAGONISTA EN EL SIGLO XX</t>
  </si>
  <si>
    <t>14 DE OCTUBRE DE 2009</t>
  </si>
  <si>
    <t xml:space="preserve">RICARDO </t>
  </si>
  <si>
    <t>BECERRA ENRIQUEZ</t>
  </si>
  <si>
    <t>11 DE JUNIO DE 2010</t>
  </si>
  <si>
    <t xml:space="preserve">PROPUESTA INTERPRETATIVA SOBRE OBRAS DE CUATRO COMPOSITORES LATINOAMERICANOS ENTRE 1885-1947   </t>
  </si>
  <si>
    <t>SONIA VITERI</t>
  </si>
  <si>
    <t>6 DE NOVIEMBRE DE 2009</t>
  </si>
  <si>
    <t>3015019340-6693072</t>
  </si>
  <si>
    <t>Carrera 54 a No. 169-90 apto 501</t>
  </si>
  <si>
    <t>ricardobecerrae@hotmail.com</t>
  </si>
  <si>
    <t>DAVID ALBERTO</t>
  </si>
  <si>
    <t>BEDOYA BAQUERO</t>
  </si>
  <si>
    <t>EL CUATRO COMO INSTRUMENTO SOLISTA</t>
  </si>
  <si>
    <t>26 DE FEBRERO DE 2010</t>
  </si>
  <si>
    <t>(011)15-3689-8149</t>
  </si>
  <si>
    <t>Bartolome mitre 1384</t>
  </si>
  <si>
    <t>ADALBER</t>
  </si>
  <si>
    <t>GAVIRIA RIVERA</t>
  </si>
  <si>
    <t>EFECTOS SONOROS DEL SAXOFON ALTO EN CUATRO OBRAS MODERNAS CONTEMPORANEA</t>
  </si>
  <si>
    <t>JUAN FELIPE TARTABULL</t>
  </si>
  <si>
    <t>8 DE MARZO DE 2010</t>
  </si>
  <si>
    <t>3003059780-5648087</t>
  </si>
  <si>
    <t>Calle 120 No. 71 b - 40</t>
  </si>
  <si>
    <t>adalsaxo09@hotmail.com</t>
  </si>
  <si>
    <t>ANYER ORLANDO</t>
  </si>
  <si>
    <t>GUTIERREZ FORERO</t>
  </si>
  <si>
    <t>ANALISIS INTERPRETATIVO DE CINCO OBRAS LATIOMERICANAS COMPUESTAS PARA SAXOFON CLASICO COMPUESTAS ENTRE 1948-2008</t>
  </si>
  <si>
    <t>CESAR VILLAMIL</t>
  </si>
  <si>
    <t>6 DE ABRIL DE 2010</t>
  </si>
  <si>
    <t>Calle 144 No. 45-34</t>
  </si>
  <si>
    <t>anyersax@hotmail.com</t>
  </si>
  <si>
    <t>PEDRO XAVIER</t>
  </si>
  <si>
    <t>JACKSON RAMIREZ</t>
  </si>
  <si>
    <t>CONCEPTO BASICO DE IMROVISACION EN TUMBADORAS Y TAMBOR ALEGRE: BATATA Vs PATATO</t>
  </si>
  <si>
    <t>ALEXANDER ASCANIO</t>
  </si>
  <si>
    <t>20 DE MAYO DE 2009</t>
  </si>
  <si>
    <t>3112061955-8078317</t>
  </si>
  <si>
    <t>Calle 44 No. 7-63 apto 402</t>
  </si>
  <si>
    <t>lacharangamayor@hotmail.com</t>
  </si>
  <si>
    <t>JUAN GABRIEL</t>
  </si>
  <si>
    <t>PROCESOS FORMATIVOS EN EL VIOLIN APLICABLES A LOS REQUERIMIENTOS TECNICOS E INTERPRETATIVOS PARA CUATRO OBRAS DE BACH, BRUCH Y PAGANINI</t>
  </si>
  <si>
    <t>13 DE ABRIL DE 2010</t>
  </si>
  <si>
    <t>3.7</t>
  </si>
  <si>
    <t>3002175461-7687906</t>
  </si>
  <si>
    <t>Carrera 5 f este No. 82-51 sur</t>
  </si>
  <si>
    <t>jugaforo@gmail.com</t>
  </si>
  <si>
    <t>MOLANO ROJAS</t>
  </si>
  <si>
    <t>RODANDO CUESTA ARRIBA</t>
  </si>
  <si>
    <t>12 DE ABRIL DE 2010</t>
  </si>
  <si>
    <t>3005697409-4184215</t>
  </si>
  <si>
    <t>Calle 19 No. 116 b-21</t>
  </si>
  <si>
    <t>molanogerman@hotmail.com</t>
  </si>
  <si>
    <t>ANALISIS ESTILISTICO, TECNICO VOCAL E INTERPRETATIVO DE LA VOZ MASCULINA EN DOS GENEROS DE LA CANCIÓN POPULAR MEXICANA Y LLANERA COLOMBIANA</t>
  </si>
  <si>
    <t>DIANA RESTREPO</t>
  </si>
  <si>
    <t>3103051919-8781728</t>
  </si>
  <si>
    <t>Calle 7 a No. 9-41</t>
  </si>
  <si>
    <t>hojax88@yahoo.com</t>
  </si>
  <si>
    <t>PAULO ANDRES</t>
  </si>
  <si>
    <t>GARZON (HUILA)</t>
  </si>
  <si>
    <t xml:space="preserve">LA BANDOLA ANDINA COLOMBIANA, POSIBILIDADES TECNICAS Y SU RELACION ROL - FORMATO INSTRUMENTAL </t>
  </si>
  <si>
    <t>7 DE ABRIL DE 2010</t>
  </si>
  <si>
    <t>3003096488-4272973</t>
  </si>
  <si>
    <t>Calle 23 Bo. 68-50 apto 409-9</t>
  </si>
  <si>
    <t>paulotrivino@yahoo.com</t>
  </si>
  <si>
    <t>JUAN CAMILO</t>
  </si>
  <si>
    <t>VASQUEZ OCAMPO</t>
  </si>
  <si>
    <t>DE DOS A TRES OBRAS, EL ESPACIO COMO ARTICULADOR ESTRUCTURAL</t>
  </si>
  <si>
    <t>23 DE MARZO DE 2010</t>
  </si>
  <si>
    <t>3174155934-2164980</t>
  </si>
  <si>
    <t>Carrera 46 No. 127b-35</t>
  </si>
  <si>
    <t>juanchokva@gmail.com</t>
  </si>
  <si>
    <t>repercutivo@gmail.com</t>
  </si>
  <si>
    <t xml:space="preserve">HECTOR FABIAN </t>
  </si>
  <si>
    <t>JIMENEZ TORO</t>
  </si>
  <si>
    <t xml:space="preserve">LUIS ENRIQUE </t>
  </si>
  <si>
    <t>BERNAL BEJARANO</t>
  </si>
  <si>
    <t xml:space="preserve">JAIME ARMANDO </t>
  </si>
  <si>
    <t>ISAZA SOLANO</t>
  </si>
  <si>
    <t>RIVERA BONZON</t>
  </si>
  <si>
    <t xml:space="preserve">ANGELICA ROCIO </t>
  </si>
  <si>
    <t>GARCIA CORREDOR</t>
  </si>
  <si>
    <t xml:space="preserve">FABIO ANDRES </t>
  </si>
  <si>
    <t>LUIS GABRIEL</t>
  </si>
  <si>
    <t>MIGUEL ANGEL</t>
  </si>
  <si>
    <t xml:space="preserve"> RUIZ LONDOÑO</t>
  </si>
  <si>
    <t>DIANA CAROLINA</t>
  </si>
  <si>
    <t>SALAMANCA MOLANO</t>
  </si>
  <si>
    <t xml:space="preserve">NELLY DAYANA </t>
  </si>
  <si>
    <t>LLANOS PARIAS</t>
  </si>
  <si>
    <t xml:space="preserve">RAFAEL ADOLFO </t>
  </si>
  <si>
    <t xml:space="preserve"> GUERRA RUDAS</t>
  </si>
  <si>
    <t>IRENE</t>
  </si>
  <si>
    <t xml:space="preserve"> MUÑOZ BECERRA</t>
  </si>
  <si>
    <t>YULY NATALIA</t>
  </si>
  <si>
    <t xml:space="preserve">WILMER DUVAN </t>
  </si>
  <si>
    <t xml:space="preserve"> GORDON MORANTE</t>
  </si>
  <si>
    <t>RENALDO DAVID</t>
  </si>
  <si>
    <t xml:space="preserve"> VALLEJO VELASQUEZ</t>
  </si>
  <si>
    <t>RAFAEL EDUARDO</t>
  </si>
  <si>
    <t xml:space="preserve"> ULLOA REYES</t>
  </si>
  <si>
    <t xml:space="preserve">SONIA ESPERANZA </t>
  </si>
  <si>
    <t>CARVAJAL GALVIS</t>
  </si>
  <si>
    <t xml:space="preserve">SANDRA PATRICIA </t>
  </si>
  <si>
    <t>MORALES CORRALES</t>
  </si>
  <si>
    <t xml:space="preserve">YOHANNA TERESA </t>
  </si>
  <si>
    <t>GUTIERREZ URREGO</t>
  </si>
  <si>
    <t xml:space="preserve">OSCAR DANIEL </t>
  </si>
  <si>
    <t xml:space="preserve">JULY FERNANDA </t>
  </si>
  <si>
    <t>SARMIENTO BOLIVAR</t>
  </si>
  <si>
    <t xml:space="preserve"> GUARIN ORTIZ</t>
  </si>
  <si>
    <t>DIRECCION</t>
  </si>
  <si>
    <t>INSTRUMENTO</t>
  </si>
  <si>
    <t>COMP Y ARREGLOS</t>
  </si>
  <si>
    <t>16 de DICIEMBRE DE 2011</t>
  </si>
  <si>
    <t>17 JUNIO DE 2011</t>
  </si>
  <si>
    <t xml:space="preserve">LUIS FELIPE </t>
  </si>
  <si>
    <t>ALJURE VARGAS</t>
  </si>
  <si>
    <t>DANIEL ESTEBAN</t>
  </si>
  <si>
    <t xml:space="preserve"> BEJARANO BEJARANO</t>
  </si>
  <si>
    <t>ENFASIS</t>
  </si>
  <si>
    <t>instrumento</t>
  </si>
  <si>
    <t xml:space="preserve">JORGE ANDRES </t>
  </si>
  <si>
    <t>GARZON MILLAN</t>
  </si>
  <si>
    <t>GINNA MARCELA</t>
  </si>
  <si>
    <t xml:space="preserve"> ARIZA DUPONT</t>
  </si>
  <si>
    <t>LUZDIANA</t>
  </si>
  <si>
    <t xml:space="preserve"> GÓMEZ LÓPEZ</t>
  </si>
  <si>
    <t xml:space="preserve">ADRIANA </t>
  </si>
  <si>
    <t>LOZANO FRANCO</t>
  </si>
  <si>
    <t xml:space="preserve">ALEJANDRO </t>
  </si>
  <si>
    <t>BETANCUR HERRERA</t>
  </si>
  <si>
    <t xml:space="preserve">RAMIRO JOSE MIGUEL </t>
  </si>
  <si>
    <t>LUNA ROJAS</t>
  </si>
  <si>
    <t xml:space="preserve">ANDREA DEL PILAR </t>
  </si>
  <si>
    <t>DIAZ TELLEZ</t>
  </si>
  <si>
    <t xml:space="preserve">JHONATAN DAVID </t>
  </si>
  <si>
    <t>ARIAS LIEVANO</t>
  </si>
  <si>
    <t xml:space="preserve">MARIA DEL PILAR </t>
  </si>
  <si>
    <t xml:space="preserve">ANGÉLICA ALEJANDRA </t>
  </si>
  <si>
    <t>ENCISO PORTELA</t>
  </si>
  <si>
    <t xml:space="preserve">SANTIAGO </t>
  </si>
  <si>
    <t>VANEGAS VANEGAS</t>
  </si>
  <si>
    <t xml:space="preserve">ALVARO LEON </t>
  </si>
  <si>
    <t>OTERO CASTELLAR</t>
  </si>
  <si>
    <t xml:space="preserve">CAROLINA </t>
  </si>
  <si>
    <t>DIAZ PINEDA</t>
  </si>
  <si>
    <t xml:space="preserve">ÁLVARO JOSÈ </t>
  </si>
  <si>
    <t>HERRAN CONTRERAS</t>
  </si>
  <si>
    <t xml:space="preserve">MICHELS EDUARDO </t>
  </si>
  <si>
    <t>MANCHEGO MORALES</t>
  </si>
  <si>
    <t>ANDREA MELISSA</t>
  </si>
  <si>
    <t xml:space="preserve"> VENEGAS VARGAS</t>
  </si>
  <si>
    <t xml:space="preserve">CARLOS LUIS </t>
  </si>
  <si>
    <t>SANABRIA ROJAS</t>
  </si>
  <si>
    <t>PROPUESTAS DE ASPECTOS TÉCNICOS PARA EL DESARROLLO DE LA MANO DERECHA EN LA GUITARRA CLÁSICA</t>
  </si>
  <si>
    <t>CESAR AUGUSTO QUEVEDO</t>
  </si>
  <si>
    <t>Clarinete</t>
  </si>
  <si>
    <t>INTERPRETACIÓN DEL CLARINETE EN ALTITUD TROPICAL - EXIGENCIAS EN LA EMISIÓN DEL CLARINETE - APROXIMACIÓN CIENTÍFICA A UN PROBLEMA EMPÍRICAMENTE RESUELTO</t>
  </si>
  <si>
    <t>JOSÉ FERNANDO GÓMEZ</t>
  </si>
  <si>
    <t>tatameli@hotmail.com</t>
  </si>
  <si>
    <t>CARRERA 29 NO. 1C-30</t>
  </si>
  <si>
    <t>carlossanabria05@hotmail.com</t>
  </si>
  <si>
    <t>CARRERA 5A N. 15-51SUR</t>
  </si>
  <si>
    <t>CREACIÓN DE MÚSICA ORIGINAL Y SONORIZACIÓN PARA LA OBRA DE TÍTERES "BOLÍVAR: TÍTERE DE LA LIBERTAD"</t>
  </si>
  <si>
    <t>michelsmanchego@yahoo.com</t>
  </si>
  <si>
    <t>TRES COMPOSICIONES Y DOS ARREGLOS PARA CUARTETO DE GUITARRAS</t>
  </si>
  <si>
    <t>CALLE 17 # 59-24</t>
  </si>
  <si>
    <t>virgilio458@hotmail.com</t>
  </si>
  <si>
    <t>COMPOSICIÓN ELECTROACÚSTICA PARA GRUPO DE CÁMARA, BASADA EN LOS PRINCIPIOS FUNDAMENTALES DE LA PROPORCIÓN AÚREA, LA SERIE DE FIBONACCI Y LA MUSICA DE LAS ESFERAS</t>
  </si>
  <si>
    <t>orbis-aurum@hotmail.com</t>
  </si>
  <si>
    <t>CR 35 NO. 25A - 29  APT 201</t>
  </si>
  <si>
    <t>MATERIAL DIDÁCTICO INTERPRETATIVO DEL BAJO ELÉCTRICO EN CINCO AIRES DEL VALLENATO CALÁSICO Y ACTUAL</t>
  </si>
  <si>
    <t>leo887@hotmail.com</t>
  </si>
  <si>
    <t>CALLE6D#79A-76</t>
  </si>
  <si>
    <t>CARRERA 12 A NO 163 C 04</t>
  </si>
  <si>
    <t>sanbass14@yahoo.es</t>
  </si>
  <si>
    <t>INTERPRETATIVOS DE LA PRIMERA RAPSODIA PARA CLARINETE Y PIANO DE CLAUDE DEBUSSY</t>
  </si>
  <si>
    <t>CARLOS RAMIREZ</t>
  </si>
  <si>
    <t>CLL 12C NO. 71B-60 INT 5 APTO 218</t>
  </si>
  <si>
    <t>clarinetaleja@gmail.com</t>
  </si>
  <si>
    <t>LOS REPERTORIOS ACADÉMICOS CONTEMPORÁNEOS Y SU ENSEÑANZA</t>
  </si>
  <si>
    <t>GUITARRA ACÚSTICA</t>
  </si>
  <si>
    <t>CONCEPTOS DE PIANISTAS RESPECTO A LO TÉCNICO-INTERPRETATIVO DEL VALS MEPHISTO NO 1 DE FRANZ LISZT CON ÉNFASIS EN LOS ELEMENTOS RÍTMICOS</t>
  </si>
  <si>
    <t>NÉSTOR RIVERA</t>
  </si>
  <si>
    <t>jhonatan.piano@hotmail.com</t>
  </si>
  <si>
    <t>PIANO</t>
  </si>
  <si>
    <t>LA GUITARRA EN EL JOROPO</t>
  </si>
  <si>
    <t>Maestro en Artes Musicales</t>
  </si>
  <si>
    <t>jesuisz3@yahoo.com.br</t>
  </si>
  <si>
    <t>williamduransuarez@gmail.com</t>
  </si>
  <si>
    <t>olgalunegra372@hotmail.com</t>
  </si>
  <si>
    <t>tepishi@yahoo.com</t>
  </si>
  <si>
    <t>romus87@yahoo.com</t>
  </si>
  <si>
    <t>dianapaolapulido@gmail.com</t>
  </si>
  <si>
    <t>frederico783@gmail.com</t>
  </si>
  <si>
    <t>najupu1@gmail.com</t>
  </si>
  <si>
    <t>silvia.castro.mejia@gmail.com</t>
  </si>
  <si>
    <t>musicoliver_7@hotmail.com</t>
  </si>
  <si>
    <t>a6baron69@hotmail.com</t>
  </si>
  <si>
    <t>flautaguitarra@hotmail.com</t>
  </si>
  <si>
    <t>casco_tf@hotmail.com</t>
  </si>
  <si>
    <t>Maestro en Artes Musicales énfasis en Fagot</t>
  </si>
  <si>
    <t>Maestro en Artes Musicales énfasis en Composición y Arreglos</t>
  </si>
  <si>
    <t>Maestro en Artes Musicales énfasis en Dirección Musical</t>
  </si>
  <si>
    <t>BOGOTA</t>
  </si>
  <si>
    <t>jpudevi@yahoo.com</t>
  </si>
  <si>
    <t>N.A.</t>
  </si>
  <si>
    <t>26 DE SEPTIEMBRE</t>
  </si>
  <si>
    <t>anairo182@hotmail.com</t>
  </si>
  <si>
    <t>INTERPRETACIÓN EN LA BANDOLA DE UNA SELECCIÓN DE GÉNEROS ANDINOS COLOMBIANOS, BASADA EN EL ANÁLISIS DE LOS ELEMENTOS IMPROVISATORIOS EN CUATRO BANDOLISTAS COLOMBIANOS Y UN BANDOLIMISTA BRASILEÑO</t>
  </si>
  <si>
    <t>JENNY ALBA</t>
  </si>
  <si>
    <t>2 DE OCTUBRE</t>
  </si>
  <si>
    <t>jaenro2009@hotmail.com</t>
  </si>
  <si>
    <t>PROPUESTA METODOLOGICA PARA EL APRESTAMIENTO E INICIACION EN LA TROMPETA PARA NIÑOS ENTRE LOS DIEZ Y DOCE AÑOS APLICADO POR MUSICOS DOCENTES</t>
  </si>
  <si>
    <t>3 de octubre</t>
  </si>
  <si>
    <t>angelito1521@hotmail.com</t>
  </si>
  <si>
    <t>CONFORMACION DE 11/50 ENSAMBLE. LA SISTEMATIZACIÓN DE UNA EXPERIENCIA CREATIVA</t>
  </si>
  <si>
    <t>5 de octubre</t>
  </si>
  <si>
    <t>aladicla@hotmail.com</t>
  </si>
  <si>
    <t>TRANSCRIPCIONES Y COMPOSICIÓN SOBRE SON HUASTECO Y ARREGLO DE UN HUAPANGO CANCIÓN</t>
  </si>
  <si>
    <t>8 de octubre 2012</t>
  </si>
  <si>
    <t>urpibarco@gmail.com</t>
  </si>
  <si>
    <t>ASPECTOS CREATIVOS Y TÉCNICO INTERPRETATIVOS EN TRES PIEZAS DEL LILA DOWNS</t>
  </si>
  <si>
    <t>8 DE OCTUBRE</t>
  </si>
  <si>
    <t>numerao@hotmail.com</t>
  </si>
  <si>
    <t>"BALDÍO" UNAEXPERIENCIA DE TRABAJO VOCAL EN DANZA CONTEMPORÁNEA. Baldío, la voz del territorio</t>
  </si>
  <si>
    <t>10 de octubre</t>
  </si>
  <si>
    <t>basanseti@hotmail.com</t>
  </si>
  <si>
    <t>Caracterización del rol de la guitarra en formato de dúo, trío y septeto con base en los géneros de bambuco y pasillo</t>
  </si>
  <si>
    <t>musiorbe@hotmail.com</t>
  </si>
  <si>
    <t>METODOLOGIA DIDÁCTICA DISEÑADA PARA LA INICIACIÓN MUSICAL EN EL PIANO UTILIZANDO EL SISTEMA MELÓDICO Y ARMÓNICO DEL BLUES PARA IMPLEMENTAR CON ESTUDIANTES DE MÚSICA NIÑOS Y NIÑAS EN EDADES COMPRENDIDAS ENTRE OCHO A DIEZ AÑOS DE LAS ESCUELAS PRIVADAS "PITTI TALLER DE MÚSICA" Y "ACADEMIA PICCOLO".</t>
  </si>
  <si>
    <t>10 de oct</t>
  </si>
  <si>
    <t>miguelalexcas@hotmail.com</t>
  </si>
  <si>
    <t>AJENO A ESTE LUGAR, MI BATALLA Y LACYN. TRES PIEZAS MUSICALES PARA CORO Y ACOMPAÑAMIENTO</t>
  </si>
  <si>
    <t>10 DE OCT</t>
  </si>
  <si>
    <t>avi-irisong@hotmail.com</t>
  </si>
  <si>
    <t>PRODUCCION MUSICAL DE ROCK ALTERNATIVO COMERCIAL ELECTROACÚSTICO -  ELECTRÓNICO</t>
  </si>
  <si>
    <t>DAVID LEONARDO ALVARADO SILVA</t>
  </si>
  <si>
    <t>10 DE OCTUBRE</t>
  </si>
  <si>
    <t>sicamu451@yahoo.com</t>
  </si>
  <si>
    <t>4700528 3115057269</t>
  </si>
  <si>
    <t>DESARROLLO DE ASPECTOS TÉCNICOS E INTERPRETATIVOS DE LA BANDOLA ANDINA COLMBIANA EN SU FORMATO SOLISTA A PARTIR DE TRES COMPOSICIONES, TRES ARREGLOS Y CUATRO ESTUDIOS</t>
  </si>
  <si>
    <t>paopacho02@hotmail.com</t>
  </si>
  <si>
    <t>CUATRO COMPOSICIONES Y DOS ARREGLOS PARA QUINTETO DE JAZZ, CON BASE EN LA MUSICA DEL EJE DE PITOS Y GAITAS DEL SUR DE BOLIVAR</t>
  </si>
  <si>
    <t>11 DE OCTUBRE</t>
  </si>
  <si>
    <t>jrodvil@yahoo.com</t>
  </si>
  <si>
    <t>11 de octubre</t>
  </si>
  <si>
    <t>mari16cobain@msn.com</t>
  </si>
  <si>
    <t>OBRA BASADA EN LA INTERRELACIÓN ENTRE MÚSICA E IMAGEN A PARTIR DE LA IDEA DE RECUERDO</t>
  </si>
  <si>
    <t>leofloten@yahoo.es</t>
  </si>
  <si>
    <t>LAFLAUTA TRAVESERA MODERNA Y LA MUSICA BARROCA</t>
  </si>
  <si>
    <t>FRANCISCO CASTILLO</t>
  </si>
  <si>
    <t>12 DE OCTUBRE</t>
  </si>
  <si>
    <t>MANIZALES</t>
  </si>
  <si>
    <t>carlos16cortes@gmail.com</t>
  </si>
  <si>
    <t>ANALISIS DE LAS AGRUPACIONES Y LOS DESPLAZAMIENTOS RÍTMICOS EN DOS TEMAS DE MESHUGGAH</t>
  </si>
  <si>
    <t>12 de octubre</t>
  </si>
  <si>
    <t>CHOACHÍ</t>
  </si>
  <si>
    <t>carlosandrestpt@gmail.com</t>
  </si>
  <si>
    <t>ANALISIS ESTRUCTURAL Y FORMAL RELACIONADO A LA INTERPRETACIÓN DE LA EVOCACIÓN PARA TORMPETA Y PIANO DE JORGE PINZÓN</t>
  </si>
  <si>
    <t>GERMAN MURCIA</t>
  </si>
  <si>
    <t>germandariopiano@gmail.com</t>
  </si>
  <si>
    <t>COMPOSICIÓN DE UNA FANTASÍA PARA DOS PIANOS SOBRE TRES MOTIVOS ANDINOS COLOMBIANOS: BAMBUCO, GUABINA Y PASILLO</t>
  </si>
  <si>
    <t>ELIECER ARENAS</t>
  </si>
  <si>
    <t>16 DE OCTUBRE</t>
  </si>
  <si>
    <t>saxmando01@hotmail.com</t>
  </si>
  <si>
    <t>ANALISIS INTERPRETATIVO DE DOS TEMAS DEL COMPOSITOR Y SAXOFONISTA MICHAEL BRECKER</t>
  </si>
  <si>
    <t>16 de octubre</t>
  </si>
  <si>
    <t>marioarevaloguitarra@gmail.com</t>
  </si>
  <si>
    <t>ANÁLISIS PARA LA INTERPRETACIÓN DE SEIS PIEZAS PARA GUITARRA DE ANTONIO LAURO</t>
  </si>
  <si>
    <t>miercoles 17 de octubre</t>
  </si>
  <si>
    <t>marioalrg@gmail.com</t>
  </si>
  <si>
    <t>TRES COMPOSICIONES PARA DOS FORMATOS DIFERENTES BASADAS EN CARACTERISTICAS RITMICAS DE LAS MUSICAS DEL EJE ANDINO CENTRO ORIENTE DE COLOMBIA</t>
  </si>
  <si>
    <t>18 DE OCTUBRE</t>
  </si>
  <si>
    <t>N. A.</t>
  </si>
  <si>
    <t>rsclaudiam@hotmail.com</t>
  </si>
  <si>
    <t xml:space="preserve">Análisis interpretativo de la Sonata no. 2 en Mi b mayor opus 120  de J Brahms </t>
  </si>
  <si>
    <t>19 DE OCTUBRE</t>
  </si>
  <si>
    <t>panchopiano_00@hotmail.com</t>
  </si>
  <si>
    <t>RECURSOS TÉCNICOS APLICADOS A DOS OBRAS DE FRANZ LISZT Y DOS OBRAS DE HIROMI UEHARA</t>
  </si>
  <si>
    <t>DIEGO CASTILLO</t>
  </si>
  <si>
    <t>ARMINDA MARCIAL</t>
  </si>
  <si>
    <t>23 DE OCTUBRE</t>
  </si>
  <si>
    <t>frydrums@hotmail.com</t>
  </si>
  <si>
    <t>CLASIFICACION DEL USO DE MÉTRICAS IRREGULARES, POLIRRITMIAS, DESPLAZAMIENTOS Y MODULACIONES MÉTRICAS A PARTIR DEL ANÁLISIS E INTERPRETACIÓN DE CINCO TEMAS DE JAZZ Y ROCK</t>
  </si>
  <si>
    <t>tipleman21@hotmail.com</t>
  </si>
  <si>
    <t>TRES COMPOSICIONES Y CUATRO ARREGLOS PARA TIPLE SOLISTA</t>
  </si>
  <si>
    <t>24 de octubre</t>
  </si>
  <si>
    <t>mariaconsuelorubianonet@gmail.com</t>
  </si>
  <si>
    <t>CUATRO COMPOSICIONES JAZZISTICAS</t>
  </si>
  <si>
    <t>MIRIAM ARROYAVE</t>
  </si>
  <si>
    <t>fritopez@hotmail.com</t>
  </si>
  <si>
    <t>5.0 LAUREADO</t>
  </si>
  <si>
    <t>mariajosealviarc@gmail.com</t>
  </si>
  <si>
    <t>SISTEMATIZACIÓN DEL PROCESO DE CREACIÓN COLABORATIVA DE DOS OBRAS PARA PIANO EN RELACIÓN CON UN MODELO CONCEPTUAL DE LO PIANÍSTICO</t>
  </si>
  <si>
    <t>MEDELLIN</t>
  </si>
  <si>
    <t>andresmusik@yahoo.es</t>
  </si>
  <si>
    <t>ANALISIS DE LA SONATA EN D(G1) PARA TROMPETA, CUERDAS Y BAJO CONTINUO DE GUISEPPE TORELLI Y EL CONCIERTO EN Eb PARA TROMPETA Y ORQUESTA DE JOSEPH HAYDN, DE LOS PERIODOS BARROCO Y CLÁSICO COMO PROPUESTA HACIA UNA MEJOR INTERPRETACIÓN DE LA TROMPETA EN ESTAS ÉPOCAS</t>
  </si>
  <si>
    <t>EDGAR FERNANDO RODRIGUEZ</t>
  </si>
  <si>
    <t>3.8</t>
  </si>
  <si>
    <t>javieru18@hotmail.com</t>
  </si>
  <si>
    <t>PARAMETROS PARA LA CONSTRUCCION DE UN CRITERIO INTERPRETATIVO DE LAS SONATAS K 285 W. A. MOZART Y OP 94 DE S PROKOFIEV</t>
  </si>
  <si>
    <t>jerarquiaedixon@hotmail.com</t>
  </si>
  <si>
    <t>SEIS COMPOSICIONES A PARTIR DEL ANÁLISIS DE DOCE PIEZAS REPRESENTATIVAS DEL HARD ROCK, FUNK Y PUNK  HECHO HASTA EL AÑO 1985</t>
  </si>
  <si>
    <t>YA PIDIO COPIA</t>
  </si>
  <si>
    <t>camilodw@gmail.com</t>
  </si>
  <si>
    <t xml:space="preserve">Análisis de la integración de la batería y el timbal para la adaptación de cuatro temas de latin jazz  </t>
  </si>
  <si>
    <t>lencho.musicmix@hotmail.com</t>
  </si>
  <si>
    <t>CONSIDERACIONES TÉCNICAS E INTERPRETACIONES EN EL ABORDAJE DE REPERTORIO ACADÉMICO Y POPULAR O TRADICIONAL (CONCIERTO OP 283 EN RE MAYOR DE CARL REINECKE PARA FLAUTA TRAVERSA Y UN POPURRI DE TRES DANZONES)</t>
  </si>
  <si>
    <t>JESÚS ANTONIO</t>
  </si>
  <si>
    <t> RÍOS RUBIANO</t>
  </si>
  <si>
    <t xml:space="preserve">WILLIAM GEOVANNI </t>
  </si>
  <si>
    <t>DURÁN SUÁREZ</t>
  </si>
  <si>
    <t xml:space="preserve">OLGA LUCÍA </t>
  </si>
  <si>
    <t>GUAPACHA MARÍN</t>
  </si>
  <si>
    <t xml:space="preserve">FREDY ALBERTO </t>
  </si>
  <si>
    <t>OROZCO ARDILA </t>
  </si>
  <si>
    <t>JOSE ROBINSON</t>
  </si>
  <si>
    <t xml:space="preserve"> ENCISO VALENCIA</t>
  </si>
  <si>
    <t>JOHN FREDDY</t>
  </si>
  <si>
    <t xml:space="preserve"> GUERRA CRUZ</t>
  </si>
  <si>
    <t xml:space="preserve">NATALIA JULIANA </t>
  </si>
  <si>
    <t>PUERTA GORDILLO</t>
  </si>
  <si>
    <t>SILVIA</t>
  </si>
  <si>
    <t xml:space="preserve"> CASTRO MEJIA</t>
  </si>
  <si>
    <t xml:space="preserve"> MARÍN ARAQUE</t>
  </si>
  <si>
    <t>LUIS ANTONIO</t>
  </si>
  <si>
    <t xml:space="preserve"> BARON MORA</t>
  </si>
  <si>
    <t xml:space="preserve">ANDRÉS DARÍO </t>
  </si>
  <si>
    <t>RAMÍREZ SALAZAR</t>
  </si>
  <si>
    <t xml:space="preserve">CARLOS ALBERTO </t>
  </si>
  <si>
    <t>CARRASCO TORRES</t>
  </si>
  <si>
    <t xml:space="preserve">CESAR AUGUSTO </t>
  </si>
  <si>
    <t>DONCEL CORTES</t>
  </si>
  <si>
    <t>JAVIER ALIRIO</t>
  </si>
  <si>
    <t xml:space="preserve">YESID RICARDO </t>
  </si>
  <si>
    <t>LONDOÑO PINZON</t>
  </si>
  <si>
    <t>DANIEL</t>
  </si>
  <si>
    <t xml:space="preserve">FRANCIA ELENA  </t>
  </si>
  <si>
    <t>RESTREPO ESPINOSA</t>
  </si>
  <si>
    <t xml:space="preserve">SERGIO ADOLFO </t>
  </si>
  <si>
    <t>19 de JULIO DE 2012</t>
  </si>
  <si>
    <t>7 DE DICIEMBRE DE 2012</t>
  </si>
  <si>
    <t>JUAN PABLO</t>
  </si>
  <si>
    <t xml:space="preserve"> URREA DEVIA</t>
  </si>
  <si>
    <t>ORIANA XIMENA</t>
  </si>
  <si>
    <t xml:space="preserve"> MEDINA PARADA</t>
  </si>
  <si>
    <t>JAIRO ENRIQUE</t>
  </si>
  <si>
    <t xml:space="preserve"> SARA MARCELA </t>
  </si>
  <si>
    <t>ANGEL GARZON</t>
  </si>
  <si>
    <t xml:space="preserve">JAIME </t>
  </si>
  <si>
    <t>LADINO CLAVIJO</t>
  </si>
  <si>
    <t>URPI</t>
  </si>
  <si>
    <t xml:space="preserve">RAUL </t>
  </si>
  <si>
    <t>MIGUEL ALEX</t>
  </si>
  <si>
    <t xml:space="preserve"> CASTELLANOS PINILLA</t>
  </si>
  <si>
    <t xml:space="preserve">JOSE ORLANDO </t>
  </si>
  <si>
    <t>BETANCOURT ESCOBAR</t>
  </si>
  <si>
    <t xml:space="preserve">RODRIGO SEBASTIAN </t>
  </si>
  <si>
    <t>MARTINEZ RIVERA</t>
  </si>
  <si>
    <t xml:space="preserve">JAVIER ALBERTO </t>
  </si>
  <si>
    <t xml:space="preserve">JHON EDISON </t>
  </si>
  <si>
    <t>MONTENEGRO HERRERA</t>
  </si>
  <si>
    <t xml:space="preserve">PAOLO FRANCISCO </t>
  </si>
  <si>
    <t>RAMIREZ LEAL</t>
  </si>
  <si>
    <t xml:space="preserve">JAIME ARTURO </t>
  </si>
  <si>
    <t>MARIA HELENA</t>
  </si>
  <si>
    <t xml:space="preserve"> VASQUEZ MONTAÑEZ</t>
  </si>
  <si>
    <t xml:space="preserve">OSCAR LEONARDO </t>
  </si>
  <si>
    <t>PEÑA VEGA</t>
  </si>
  <si>
    <t xml:space="preserve">CARLOS ANDRES </t>
  </si>
  <si>
    <t>CORTES MARTÍNEZ</t>
  </si>
  <si>
    <t xml:space="preserve"> DIAZ BORBON</t>
  </si>
  <si>
    <t>GERMAN DARIO</t>
  </si>
  <si>
    <t xml:space="preserve"> GABRIEL ARMANDO</t>
  </si>
  <si>
    <t xml:space="preserve">MARIO ARMANDO </t>
  </si>
  <si>
    <t>ARÉVALO GUARNIZO</t>
  </si>
  <si>
    <t xml:space="preserve">MARIO ALBERTO </t>
  </si>
  <si>
    <t>CLAUDIA MARCELA</t>
  </si>
  <si>
    <t xml:space="preserve"> ROMERO SUANCHA</t>
  </si>
  <si>
    <t xml:space="preserve">CESAR DAVID </t>
  </si>
  <si>
    <t>CUERVO RAYO</t>
  </si>
  <si>
    <t xml:space="preserve">MILTON ALFONSO </t>
  </si>
  <si>
    <t xml:space="preserve">RICARDO ANDRÉS </t>
  </si>
  <si>
    <t>LONDOÑO AGUIRRE</t>
  </si>
  <si>
    <t xml:space="preserve">MARIA CONSUELO </t>
  </si>
  <si>
    <t xml:space="preserve">NATALIA </t>
  </si>
  <si>
    <t>ALVIAR CERON</t>
  </si>
  <si>
    <t xml:space="preserve">MOLINA GARZON </t>
  </si>
  <si>
    <t xml:space="preserve"> JAVIER ANDRES</t>
  </si>
  <si>
    <t>PAEZ ROJAS</t>
  </si>
  <si>
    <t xml:space="preserve">VILLAMIL PRECIADO </t>
  </si>
  <si>
    <t xml:space="preserve"> IVAN CAMILO </t>
  </si>
  <si>
    <t>EDINSON RAFAEL</t>
  </si>
  <si>
    <t xml:space="preserve"> VELASQUEZ HERNANDEZ </t>
  </si>
  <si>
    <t>CHIA</t>
  </si>
  <si>
    <t>PEREIRA</t>
  </si>
  <si>
    <t>Maestro en Artes Musicales énfasis en composición y arreglos</t>
  </si>
  <si>
    <t>yeyodrummer@gmail.com</t>
  </si>
  <si>
    <t>franciaer@hotmail.com</t>
  </si>
  <si>
    <t>daninazmusic@hotmail.com</t>
  </si>
  <si>
    <t>yeyomusic@hotmail.com</t>
  </si>
  <si>
    <t>juyo10@yahoo.com</t>
  </si>
  <si>
    <t>cesardoncel@hotmail.com</t>
  </si>
  <si>
    <t>CLARINETE</t>
  </si>
  <si>
    <t>CANTO</t>
  </si>
  <si>
    <t>TROMPETA</t>
  </si>
  <si>
    <t>JOHN OLIVER</t>
  </si>
  <si>
    <t>FLAUTA TRAVERSA</t>
  </si>
  <si>
    <t>VIOLONCHELO</t>
  </si>
  <si>
    <t>COMPOSICIÓN Y ARREGLOS</t>
  </si>
  <si>
    <t>Calle 18 No. 4 - 60 apto 301</t>
  </si>
  <si>
    <t xml:space="preserve">EDIXON </t>
  </si>
  <si>
    <t>TIPLE</t>
  </si>
  <si>
    <t xml:space="preserve"> BARCO QUINTANA</t>
  </si>
  <si>
    <t xml:space="preserve">¡Esto es currulao!
</t>
  </si>
  <si>
    <t xml:space="preserve">Cuatro estudios para tiple - requinto
</t>
  </si>
  <si>
    <t xml:space="preserve">Análisis técnico interpretativo para el abordaje y ejecución de dos conciertos del siglo XX
</t>
  </si>
  <si>
    <t xml:space="preserve">La canción de carácter social como elemento para la educación ambiental
</t>
  </si>
  <si>
    <t xml:space="preserve">¡Que viva el Porro! Aspectos generales de la nterpretación del ritmo de porro palitiao y tapao en el babybass
</t>
  </si>
  <si>
    <t xml:space="preserve">Creación de ensambles de flautas dulces en bachillerato: propuesta metodológica basada en la sistematización de una experiencia pedagógica
</t>
  </si>
  <si>
    <t xml:space="preserve">FUNKSION PACÍFICO Interpretación de Grooves en batería tomando elementos de diferentes contextos musicales
</t>
  </si>
  <si>
    <t xml:space="preserve">Ocho estudios sobre la escucha y un paisaje sonoro
</t>
  </si>
  <si>
    <t xml:space="preserve">Alirio Diaz, su obra
</t>
  </si>
  <si>
    <t>19 de mayo de 2012</t>
  </si>
  <si>
    <t xml:space="preserve">Estrategias para la superación de situaciones de estrés en jóvenes en proceso de aprendizaje del fagot
</t>
  </si>
  <si>
    <t>22 de mayo de 2012</t>
  </si>
  <si>
    <t xml:space="preserve">Análisis para la interpretación de cinco obras de Aníbal Sardinha “Garoto”
</t>
  </si>
  <si>
    <t xml:space="preserve">Recopilación y edición de material inédito y manuscrito del repertorio popular andino colombiano trascrito y armonizado por Jaime Llano González
</t>
  </si>
  <si>
    <t>15 de mayo de 2012</t>
  </si>
  <si>
    <t>16 de mayo de 2012</t>
  </si>
  <si>
    <t>17 de mayo de 2012</t>
  </si>
  <si>
    <t>23 de mayo de 2012</t>
  </si>
  <si>
    <t>TROMBÓN</t>
  </si>
  <si>
    <t>SAXOFÓN</t>
  </si>
  <si>
    <t>VILLARREAL SOLAR</t>
  </si>
  <si>
    <t>Carrera 13 A No. 31 A - 71 sur int 2 apto 301</t>
  </si>
  <si>
    <t>lucatrombon@yahoo.com</t>
  </si>
  <si>
    <t>ANALISIS PARA LA INTERPRETACION DE CINCO TEMAS DEL TROMBONISTA CUBANO JUAN PABLO TORRES</t>
  </si>
  <si>
    <t>13 DE OCTUBRE DE 2010</t>
  </si>
  <si>
    <t>FAGOT</t>
  </si>
  <si>
    <t>MARIA JOSÉ</t>
  </si>
  <si>
    <t>TUNJA</t>
  </si>
  <si>
    <t>FLORIDABLANCA, SANTANDER</t>
  </si>
  <si>
    <t xml:space="preserve"> Bogotá</t>
  </si>
  <si>
    <t>La iniciación en la Red. Hacia una propuesta curricular integral</t>
  </si>
  <si>
    <t>Carrera 106 # 81 - 75 Bogotá</t>
  </si>
  <si>
    <t>287 57 25</t>
  </si>
  <si>
    <t xml:space="preserve">Diag 40A No.8-65  Apto. 1001  Edificio Tequenusa 1  
</t>
  </si>
  <si>
    <t xml:space="preserve"> Bogota</t>
  </si>
  <si>
    <t>4 772410 cel: 315 3005221 - 300 2887860</t>
  </si>
  <si>
    <t>cra 49b N° 169-51 APTO 215</t>
  </si>
  <si>
    <t>Bogotá</t>
  </si>
  <si>
    <t>Armenia</t>
  </si>
  <si>
    <t>LIBRETA MILITAR</t>
  </si>
  <si>
    <t xml:space="preserve">Contribuciones baterísticas significativas a nivel creativo e interpretativo de dos bateristas representativos del rock y pop colombiano (Einar Escaf y Pablo Bernal)  al lenguaje baterístico nacional y global
</t>
  </si>
  <si>
    <t xml:space="preserve"> Funza</t>
  </si>
  <si>
    <t xml:space="preserve">Bogotá </t>
  </si>
  <si>
    <t>BOGOTA  </t>
  </si>
  <si>
    <t>6783760-3106029252</t>
  </si>
  <si>
    <t>Carrera 51 A No. 169 A - 60 apto 108 bloque 1</t>
  </si>
  <si>
    <t>CALLE 167 No. 51 - 40 APTO 502 BLOQUE 15</t>
  </si>
  <si>
    <t>Cra 50b No. 64-43 Torre 2 Apto 2302 Barrio Modelo Norte </t>
  </si>
  <si>
    <t>Cll  23C #70-50 int 21 apto 404</t>
  </si>
  <si>
    <t>Calle 42 f bis A sur # 86-76</t>
  </si>
  <si>
    <t> Calle 52 A No.22 -46  apto 402</t>
  </si>
  <si>
    <t>Carrera 78 # 6-61 sur, Bloque 57, interior 20, Apto 201</t>
  </si>
  <si>
    <t>Cra 11a # 34 - 44 sur</t>
  </si>
  <si>
    <t>calle 72 D bis  # 5A-04 sur</t>
  </si>
  <si>
    <t>calle 127 A # 5 C - 41. torre 3 apto. 1002</t>
  </si>
  <si>
    <t>Calle 12 sur 7 a 55 Barrio Quinta Ramos - Bogotá</t>
  </si>
  <si>
    <t>Carrera 106 N° 13 d 49 casa 58</t>
  </si>
  <si>
    <t>carrera 57b # 130 a 48 apto 310.</t>
  </si>
  <si>
    <t>Calle 1 Nº 32 A - 47</t>
  </si>
  <si>
    <t>Calle 9 A Sur No.1-62 este, barrio Santa Ana Sur</t>
  </si>
  <si>
    <t xml:space="preserve">cll 44 No 7-63 apto 402 </t>
  </si>
  <si>
    <t>calle 141 # 7B- 16</t>
  </si>
  <si>
    <t>Clle 139B nº114-63 Barrio Puerta de Sol</t>
  </si>
  <si>
    <t>Marta Bustos, Fernando Rincón Estrada</t>
  </si>
  <si>
    <t>314-2049649</t>
  </si>
  <si>
    <t>Calle 63 D bis # 24 - 08 apto 201</t>
  </si>
  <si>
    <t>Calle 73 a # 75 -27</t>
  </si>
  <si>
    <t>Trv.96 a No. 76-29</t>
  </si>
  <si>
    <t>Cr 5 a N-19-07sur</t>
  </si>
  <si>
    <t>Cra 81B # 19B 80 apto 204 interior 26, portal de modelia II</t>
  </si>
  <si>
    <t>Dg 16b # 104-23 Int 16 Apto 103</t>
  </si>
  <si>
    <t>Calle 37 sur Nº 78g-18 apto 305</t>
  </si>
  <si>
    <t>Carrera 41 No. 3 C 20 piso 1 (Barrio Primavera)</t>
  </si>
  <si>
    <t>AV CARACAS No. 16 - 36 sur apto 301</t>
  </si>
  <si>
    <t>davidleonardomontes@yahoo.com</t>
  </si>
  <si>
    <t>ulloacanta@yahoo.es</t>
  </si>
  <si>
    <t>CALI - VALLE</t>
  </si>
  <si>
    <t>10 DE OCTUBRE DE 2010</t>
  </si>
  <si>
    <t>Calle 155 No. 14 -10</t>
  </si>
  <si>
    <t>rafavallejojazz@gmail.com</t>
  </si>
  <si>
    <t xml:space="preserve">ANALISIS Y TRANSCRIPCION DE QUINCE  SOLOS  DE VERSIONES REPRESENTATIVAS DE CINCO STANDARDS DE JAZZ </t>
  </si>
  <si>
    <t>Diagonal 45 Sur No 22-45 Interior 23 Apartamento 345</t>
  </si>
  <si>
    <t>5.0 Meritorio</t>
  </si>
  <si>
    <t xml:space="preserve">CALLE 152 N° 94-44 CASA 83 PINAR DE SUBA </t>
  </si>
  <si>
    <t>Carrera 7 No. 10-29 Chía - Cundinamarca</t>
  </si>
  <si>
    <t>INTERVENCIONES A LAS BASES DE PERCUSIÓN DEL TRÍO DE SALSA</t>
  </si>
  <si>
    <t>ALEXANDER MORALES MILLAN</t>
  </si>
  <si>
    <t>18 de abril de 2012</t>
  </si>
  <si>
    <t>7019726 3016655571</t>
  </si>
  <si>
    <t>Carrera 7 B No. 20 A 29 sur</t>
  </si>
  <si>
    <t>GRIS MISERIA BLANCO ANHELO Seis canciones Intervención sonora al Himno Nacional</t>
  </si>
  <si>
    <t>sábado 26 de noviembre de 2011</t>
  </si>
  <si>
    <t>Carrera 28 # 46-21 apto 605</t>
  </si>
  <si>
    <t>Calle 3 sur No. 69a-60 Int. 3 Ap. 13-01</t>
  </si>
  <si>
    <t>7515308 - 3166094821</t>
  </si>
  <si>
    <t>Tras la huella del violín eléctrico: análisis de sus aspectos de construcción, tímbricos y de versatilidad</t>
  </si>
  <si>
    <t>Lunes 12 de Diciembre de 2011</t>
  </si>
  <si>
    <t>VIOLÍN</t>
  </si>
  <si>
    <t>310 872 6412</t>
  </si>
  <si>
    <t>Predio San Carlos, Vereda Chuntame, Municipio Cajicá, Cundinamarca</t>
  </si>
  <si>
    <t>RUBIANO MURCIA</t>
  </si>
  <si>
    <t>ARANDIA RIVEROS</t>
  </si>
  <si>
    <t>musiandreita@yahoo.es</t>
  </si>
  <si>
    <t>bacurue@yahoo.com</t>
  </si>
  <si>
    <t>adrisax@hotmail.com</t>
  </si>
  <si>
    <t>luzd2956@gmail.com</t>
  </si>
  <si>
    <t>solomaracas@hotmail.com</t>
  </si>
  <si>
    <t>daniel_ospina14@yahoo.com</t>
  </si>
  <si>
    <t>titoguor@gmail.com</t>
  </si>
  <si>
    <t>2456061 3002583890</t>
  </si>
  <si>
    <t>Cra 20 no 34-31 casa 2</t>
  </si>
  <si>
    <t>Tres piezas para percusión sinfónica y orquesta de cámara basadas en tres leyendas populares latinoamericanas</t>
  </si>
  <si>
    <t>Mauricio Lozano Riveros</t>
  </si>
  <si>
    <t>Miércoles 30 de marzo de 2011</t>
  </si>
  <si>
    <t>Calle 23A #75-41</t>
  </si>
  <si>
    <t>Carrera 13 # 13 - 74 Despensa Soacha </t>
  </si>
  <si>
    <t>TRES OBRAS ORIGINALES PARA TROMBÓN EN FORMATOS DE SOLISTA, CUARTETO DE TROMBONES Y ENSAMBLE DE JAZZ LATINO</t>
  </si>
  <si>
    <t>calle 150#53-76</t>
  </si>
  <si>
    <t xml:space="preserve">omaralfonsod@yahoo.com </t>
  </si>
  <si>
    <t xml:space="preserve">carlosgguzmanm@hotmail.com </t>
  </si>
  <si>
    <t>3005775215 / 3105753767</t>
  </si>
  <si>
    <t xml:space="preserve">ednarmendezp@gmail.com </t>
  </si>
  <si>
    <t>omarthin@gmail.com, omarthin@yahoo.com</t>
  </si>
  <si>
    <t xml:space="preserve">dianapalzate@gmail.com </t>
  </si>
  <si>
    <t xml:space="preserve">kadosh137@hotmail.com </t>
  </si>
  <si>
    <t xml:space="preserve">james.cyber007@gmail.com </t>
  </si>
  <si>
    <t xml:space="preserve">louiscomposer@hotmail.com </t>
  </si>
  <si>
    <t>dalasaro45@hotmail.com</t>
  </si>
  <si>
    <t xml:space="preserve">ricardobandolist@hotmail.com </t>
  </si>
  <si>
    <t>paloerafa@hotmail.com</t>
  </si>
  <si>
    <t>andrealosada@hotmail.com; andrealosada@excite.com</t>
  </si>
  <si>
    <t xml:space="preserve">lx6969@hotmail.com </t>
  </si>
  <si>
    <t xml:space="preserve">jaider1406@hotmail.com </t>
  </si>
  <si>
    <t xml:space="preserve">moralexander@hotmail.com </t>
  </si>
  <si>
    <t xml:space="preserve">edupalos@gmail.com </t>
  </si>
  <si>
    <t xml:space="preserve">julymusic13@yahoo.com </t>
  </si>
  <si>
    <t xml:space="preserve">hilton2007@telecom.com.co </t>
  </si>
  <si>
    <t>betoquias@hotmail.com</t>
  </si>
  <si>
    <t>oscardariobass@gmail.com</t>
  </si>
  <si>
    <t>laura_lambuley@yahoo.com; laura_lambuley@hotmail.com</t>
  </si>
  <si>
    <t>laverdesanchez@yahoo.com, javierlaverde@hotmail.com</t>
  </si>
  <si>
    <t xml:space="preserve">giovannireyes@gmail.com </t>
  </si>
  <si>
    <t xml:space="preserve">juanricardo17@hotmail.com </t>
  </si>
  <si>
    <t xml:space="preserve">bandolallanera@hotmail.com </t>
  </si>
  <si>
    <t xml:space="preserve">miltonvillamil@yahoo.com </t>
  </si>
  <si>
    <t xml:space="preserve">quinteroreyesastrid@gmail.com </t>
  </si>
  <si>
    <t>rudago2002@yahoo.es</t>
  </si>
  <si>
    <t xml:space="preserve">maritza.ayure@gmail.com </t>
  </si>
  <si>
    <t xml:space="preserve">robertacevedo@gmail.com </t>
  </si>
  <si>
    <t xml:space="preserve">oscaredouiza@hotmail.com </t>
  </si>
  <si>
    <t xml:space="preserve">leocaspin@yahooo.com </t>
  </si>
  <si>
    <t xml:space="preserve">monikrocha@yahoo.com </t>
  </si>
  <si>
    <t xml:space="preserve">jonmonc@yahoo.com </t>
  </si>
  <si>
    <t>patriciostiglich@gmail.com</t>
  </si>
  <si>
    <t>Calle 22 d No. 19-40 Apto 301</t>
  </si>
  <si>
    <t>yesflamenco@yahoo.es;  losdeidayvuelta@yahoo.com</t>
  </si>
  <si>
    <t>snegra1@gmail.com; s.negra.1@hotmail.com</t>
  </si>
  <si>
    <t xml:space="preserve">lelares85@hotmail.com </t>
  </si>
  <si>
    <t>msofiarobles@gmail.com; msofia82robles@gmail.com</t>
  </si>
  <si>
    <t>angelika_duarte@hotmail.com</t>
  </si>
  <si>
    <t>juaneulogio@gmail.com; juaneulogiomesa@hotmail.com</t>
  </si>
  <si>
    <t>mauroguitarjc@gmail.com</t>
  </si>
  <si>
    <t>reyesalzate@yahoo.com; reyesalzate@gmail.com</t>
  </si>
  <si>
    <t xml:space="preserve">linalab@hotmail.com </t>
  </si>
  <si>
    <t xml:space="preserve">davidmaster1@hotmail.com </t>
  </si>
  <si>
    <t>7047472 / 3114453217</t>
  </si>
  <si>
    <t>heleomopi@gmail.com; heleomopi@hotmail.com</t>
  </si>
  <si>
    <t>cuatromagico@gmail.com</t>
  </si>
  <si>
    <t>3144440663-4201128</t>
  </si>
  <si>
    <t>Husipanga (mocoz)</t>
  </si>
  <si>
    <t>bianfaht@gmail.com</t>
  </si>
  <si>
    <t>luisenrique0730@gmail.com</t>
  </si>
  <si>
    <t>3133159132-5603556</t>
  </si>
  <si>
    <t>Carrera 10 c No. 25-75 sur</t>
  </si>
  <si>
    <t>3152382446-4041062</t>
  </si>
  <si>
    <t>Calle 16 j No. 98-40</t>
  </si>
  <si>
    <t>angelmusica@gmail.com</t>
  </si>
  <si>
    <t>Transversal 74 No. 83 a - 16</t>
  </si>
  <si>
    <t>spixmak@hotmail.com</t>
  </si>
  <si>
    <t>3133839676-6701620</t>
  </si>
  <si>
    <t>Calle 195 No. 40-65</t>
  </si>
  <si>
    <t>caroschon@hotmail.com</t>
  </si>
  <si>
    <t>3103311839-2676013</t>
  </si>
  <si>
    <t>Calle 17 No. 96 c- 89</t>
  </si>
  <si>
    <t>dayasamo@hotmail.com</t>
  </si>
  <si>
    <t>3014415265-8011117</t>
  </si>
  <si>
    <t>Calle 166 No. 55 d - 15 interior 19 apto 101</t>
  </si>
  <si>
    <t>rafigna@hotmail.com</t>
  </si>
  <si>
    <t>3165485607-2410650</t>
  </si>
  <si>
    <t>Carrera 3 No. 21-46 3002 a</t>
  </si>
  <si>
    <t>irene.guerra@hotmail.com</t>
  </si>
  <si>
    <t>yunamu85@hotmail.com</t>
  </si>
  <si>
    <t>3112734986-2628047</t>
  </si>
  <si>
    <t xml:space="preserve">Carrera 54 d bis No. 1 c- 30 </t>
  </si>
  <si>
    <t>hojatasc@yahoo.com</t>
  </si>
  <si>
    <t>Carrera 29 No. 75-18</t>
  </si>
  <si>
    <t>gordonmusic@hotmail.com</t>
  </si>
  <si>
    <t xml:space="preserve">Carrera 4 No. 24 - 57 </t>
  </si>
  <si>
    <t>sanita1810@hotmail.com</t>
  </si>
  <si>
    <t>3002204210 - 7583405</t>
  </si>
  <si>
    <t>Calle 3 No. 71 c - 04</t>
  </si>
  <si>
    <t>spmoralesc@hotmail.com</t>
  </si>
  <si>
    <t>3108601184 - 5453284</t>
  </si>
  <si>
    <t xml:space="preserve">Calle 65 No. 103 - 19 </t>
  </si>
  <si>
    <t>yohannat2000@yahoo.com</t>
  </si>
  <si>
    <t>vereda el rozo (cota)</t>
  </si>
  <si>
    <t>fer12820@gmail.com</t>
  </si>
  <si>
    <t>3107860447 - 4803801</t>
  </si>
  <si>
    <t xml:space="preserve">Carrera 163 No. 52 - 10 apto 401 </t>
  </si>
  <si>
    <t>3003076934-2748128</t>
  </si>
  <si>
    <t>Calle 128 No. 9 a-59 interior 402</t>
  </si>
  <si>
    <t>3174427024-4761770</t>
  </si>
  <si>
    <t>Calle 78 No. 110-16</t>
  </si>
  <si>
    <t>drummerxcat@gmail.com</t>
  </si>
  <si>
    <t>3186129887-3133662525</t>
  </si>
  <si>
    <t>Carrera 49 a No. 11a-40</t>
  </si>
  <si>
    <t>ginnita21@gmail.com</t>
  </si>
  <si>
    <t>Calle 135 No. 92 a- 35 apto 302</t>
  </si>
  <si>
    <t>3103019976-7517643</t>
  </si>
  <si>
    <t>Carrera 72 a No. 3-05</t>
  </si>
  <si>
    <t>3182277512-7684292</t>
  </si>
  <si>
    <t>Carrera 3b No. 90-42 sur</t>
  </si>
  <si>
    <t>3166925278-2798808</t>
  </si>
  <si>
    <t>Calle 48 t sur No. 5m-18</t>
  </si>
  <si>
    <t>alejotrp@hotmail.com</t>
  </si>
  <si>
    <t>Calle 53 No. 28-44 apto 401</t>
  </si>
  <si>
    <t>3015331569-2691923</t>
  </si>
  <si>
    <t>Calle 22 c No. 18 b- 92</t>
  </si>
  <si>
    <t>3115905717-6946208</t>
  </si>
  <si>
    <t>Carrera 96 No. 65-31</t>
  </si>
  <si>
    <t>danita584@hotmail.com</t>
  </si>
  <si>
    <t>Diagona 51 sur No. 28-84</t>
  </si>
  <si>
    <t>Calle 7 No. 2-11 este</t>
  </si>
  <si>
    <t>3006294945-2448701</t>
  </si>
  <si>
    <t>Calle 25 No. 37 a -24 el recuerdo</t>
  </si>
  <si>
    <t>3105057307-4483667</t>
  </si>
  <si>
    <t>Carrera 91 a No. 4-55</t>
  </si>
  <si>
    <t>3003104753-4586781</t>
  </si>
  <si>
    <t>Carrera 80 bis No. 7a-17 interior 7 apto 104</t>
  </si>
  <si>
    <t>3003853085-4903641</t>
  </si>
  <si>
    <t>Calle 72 a No. 74 a -51</t>
  </si>
  <si>
    <t>3134507540-4012936</t>
  </si>
  <si>
    <t>Calle 8 a No. 88b-61 casa 89</t>
  </si>
  <si>
    <t>3124817109-8215021</t>
  </si>
  <si>
    <t>Calle 14 No. 17-64 funza</t>
  </si>
  <si>
    <t>3112220851-8666645</t>
  </si>
  <si>
    <t xml:space="preserve">Cajica, Vereda Rio Grande, Sector el Misterio </t>
  </si>
  <si>
    <t>Cra 4 No 23 - 86 apto 501</t>
  </si>
  <si>
    <t>alejoelectrico19@gmail.com</t>
  </si>
  <si>
    <t xml:space="preserve">"REFLEXIONES ACERCA DE ORALIDAD Y ESCRITURA EN EL CANTO DE LA ASAB </t>
  </si>
  <si>
    <t>2443809 3005625520</t>
  </si>
  <si>
    <t>Cra 28 No. 43 - 26 apto 101</t>
  </si>
  <si>
    <t>Calle 6 Nº 3-23 Julio Rincón, Soacha</t>
  </si>
  <si>
    <t>7802439 - 3143755340</t>
  </si>
  <si>
    <t>2885265 / 3168041220</t>
  </si>
  <si>
    <t>Calle 43 #7 - 65 apto 203</t>
  </si>
  <si>
    <t>luisfsanchezgooding@gmail.com; luiselroquero@gmail.com</t>
  </si>
  <si>
    <t xml:space="preserve">310 207 1280 </t>
  </si>
  <si>
    <t>carrera 65a #58-63 sur</t>
  </si>
  <si>
    <t>Kra 15 No 11-55 Chía</t>
  </si>
  <si>
    <t>300 451 91 86</t>
  </si>
  <si>
    <t>seravilag@yahoo.com; seravilag@gmail.com</t>
  </si>
  <si>
    <t>K89b 75-47</t>
  </si>
  <si>
    <t>Montreal (CANADA)</t>
  </si>
  <si>
    <t>(450)  994-1182 (previo indicativo de Canadá)</t>
  </si>
  <si>
    <t>Cll 55 Nº 71d- 18</t>
  </si>
  <si>
    <t>5 481573</t>
  </si>
  <si>
    <t>Cra 13 B No 9 -108 Facatativá</t>
  </si>
  <si>
    <t>890 5887 311 5922814</t>
  </si>
  <si>
    <t>Cll 19 sur No 68h-25</t>
  </si>
  <si>
    <t>2905310  3007116917</t>
  </si>
  <si>
    <t>Cra 31b No 1a-38 apto 302</t>
  </si>
  <si>
    <t>maurosaxo23@hotmail.com;  danyeventosax@gmail.com;  maurosaxo23@hotmail.me</t>
  </si>
  <si>
    <t>marimusic11@hotmail.com; latinvoz@gmail.com</t>
  </si>
  <si>
    <t>Cra 10a No 181a-25</t>
  </si>
  <si>
    <t>Calle 8 No. 69 - 33 Marsella</t>
  </si>
  <si>
    <t>2616413 - 3164702867</t>
  </si>
  <si>
    <t>sandrapjaque@yahoo.es; sandrapjaque@gmail.com</t>
  </si>
  <si>
    <t>316 824 26 12 Fijo: 748 72 44</t>
  </si>
  <si>
    <t>Carrera 38 #52-65 apto 03 Bucaramanga</t>
  </si>
  <si>
    <t>(7) 6477894-6573862 o 3186904710</t>
  </si>
  <si>
    <t>sandranatsanchez@gmail.com</t>
  </si>
  <si>
    <t>carrera 81 c # 1 - 15 sur</t>
  </si>
  <si>
    <t>316 627 45 05  401 85 11</t>
  </si>
  <si>
    <t>calle 66 B Nº 17-27 sur</t>
  </si>
  <si>
    <t>mapiguitar@gmail.com</t>
  </si>
  <si>
    <t>Cra 97 No. 24-15</t>
  </si>
  <si>
    <t xml:space="preserve">Tel 5446236 
cel 311 268 3870
</t>
  </si>
  <si>
    <t>4617453 3005604970</t>
  </si>
  <si>
    <t>Calle 19 # 96c-94</t>
  </si>
  <si>
    <t>4214756 - 3203203014</t>
  </si>
  <si>
    <t>BULLA. MEMORIA Y TRADICIÓN</t>
  </si>
  <si>
    <t>5 DE OCTUBRE DE 2010</t>
  </si>
  <si>
    <t>3002165242-8007232</t>
  </si>
  <si>
    <t>Calle 147 No. 11 - 50 apto 412</t>
  </si>
  <si>
    <t>K 69 # 1-19 Barrio La Igualdad</t>
  </si>
  <si>
    <t>Tel. 2902236 Cel. 315 3358706</t>
  </si>
  <si>
    <t>Dg 45 sur no 23-20 ap 513</t>
  </si>
  <si>
    <t>gmrgmusic@gmail.com</t>
  </si>
  <si>
    <t>riversax@hotmail.com</t>
  </si>
  <si>
    <t>Carrera14 B No. 161-59 Interior 1Apto 103</t>
  </si>
  <si>
    <t>jeffnieto@hotmail.com</t>
  </si>
  <si>
    <t>Calle 165 N 55 a 83 Torre 2 apto 503</t>
  </si>
  <si>
    <t>ANALISIS PARA LA INTERPRETACIÓN DE LA BATERIA EN  CUATRO TEMAS DE STANTON MOORE DENTRO DEL GENERO FUNK</t>
  </si>
  <si>
    <t>PEDRO OJEDA</t>
  </si>
  <si>
    <t xml:space="preserve">JEFERSON </t>
  </si>
  <si>
    <t>NIETO OSSA</t>
  </si>
  <si>
    <t xml:space="preserve">  Bogotá</t>
  </si>
  <si>
    <t>25 de octubre de 2012</t>
  </si>
  <si>
    <t>UBICACIÓN LABORAL</t>
  </si>
  <si>
    <t>L A CALVO</t>
  </si>
  <si>
    <t>SENA</t>
  </si>
  <si>
    <t>FAC DE ARTES - ASAB 
PLANTA COORD EXTENSIÓN</t>
  </si>
  <si>
    <t>MIAMI ESTADOS UNIDOS</t>
  </si>
  <si>
    <t>FAC DE ARTES - ASAB DOC CÁTEDRA ARTE DANZARIO</t>
  </si>
  <si>
    <t>FAC DE ARTES - ASAB DOC CATEDRA GUITARRA</t>
  </si>
  <si>
    <t>FAC DE ARTES - ASAB DOC CATEDRA TEÓRICAS Y BANDOLA, DOC PREPARATORIO</t>
  </si>
  <si>
    <t xml:space="preserve">FAC DE ARTES - ASAB PREPARATORIO, GUITARRA, UPTC </t>
  </si>
  <si>
    <t>FAC DE ARTES - ASAB DOC CÁTEDRA TEÓRICAS, DOCENTE L A CALVO</t>
  </si>
  <si>
    <t xml:space="preserve">FAC DE ARTES - ASAB DOC CATEDRA - CANTO </t>
  </si>
  <si>
    <t>FAC DE ARTES - ASAB DOC T COMPLETO COMPOSICIÓN</t>
  </si>
  <si>
    <t>FAC DE ARTES - ASAB DOC T COMPLETO COMPOSICIÓN U ANTONIO NARIÑO</t>
  </si>
  <si>
    <t>FAC DE ARTES - ASAB, PREPARATORIO SAXOFÓN</t>
  </si>
  <si>
    <t>FAC DE ARTES - ASAB DOC CÁTEDRA COMPOSICIÓN,AC. SOR</t>
  </si>
  <si>
    <t>FAC DE ARTES - ASAB DOC CÁTEDRA TEÓRICAS MUSICA Y ARTES ESCÉNICAS</t>
  </si>
  <si>
    <t>INDEPENDIENTE - ENSAMBLE VOCAL N ´VOZ</t>
  </si>
  <si>
    <t>INDEPENDIENTE MUSICO PIANISTA</t>
  </si>
  <si>
    <t>FAC DE ARTES - ASAB DOC CÁTEDRACOMPOSICIÓN</t>
  </si>
  <si>
    <t>BRASIL</t>
  </si>
  <si>
    <t>ARGENTINA</t>
  </si>
  <si>
    <t>MUSICO INDEPENDIENTE</t>
  </si>
  <si>
    <t>MÉXICO</t>
  </si>
  <si>
    <t>L A CLAVO- MUSICO PERCUSIONISTA</t>
  </si>
  <si>
    <t>U DEL BOSQUE JEFE AREA DE TEÓRICAS</t>
  </si>
  <si>
    <t>L A CALVO MUSICO INDEPENDIENTE</t>
  </si>
  <si>
    <t>FAC DE ARTES - ASAB PREPARATORIO CANTO</t>
  </si>
  <si>
    <t>AC GUERRERO - COMPOSICIÓN. COMPOSITOR INDEPENDIENTE RECONOCIDO</t>
  </si>
  <si>
    <t>MUSICO COMPOSITOR INDEPENDIENTE - MUSICA PARA TEATRO</t>
  </si>
  <si>
    <t>FAC DE ARTES - ASAB,PREPARATORIO CANTO</t>
  </si>
  <si>
    <t>MAESTRIA MUSICOLOGÍA</t>
  </si>
  <si>
    <t>DOCENTE BATUTA</t>
  </si>
  <si>
    <t>DOCENTE COLEGIO</t>
  </si>
  <si>
    <t>FAC DE ARTES - ASAB DOC PREPARATORIO</t>
  </si>
  <si>
    <t>ORQUESTA SINFONICA JUVENIL - DOCENTE</t>
  </si>
  <si>
    <t>U SERGIO ARBOLEDA - DOCENTE CANTO</t>
  </si>
  <si>
    <t>PIANISTA ACOMPAÑANTE U DE CUNDINAMANRCA</t>
  </si>
  <si>
    <t>U SERGIO ARBOLEDA -DOC  BANDOLA Y ENSAMBLES</t>
  </si>
  <si>
    <t>FRANCIA</t>
  </si>
  <si>
    <t>FAC DE ARTES - ASAB DOC CATEDRA PERCUSIÓN</t>
  </si>
  <si>
    <t>U PEDAGÓGICA PIANISTA MUSICO INDEPENDIENTE</t>
  </si>
  <si>
    <t>PRY CAFAM TOCAR Y LUCHAR</t>
  </si>
  <si>
    <t>L A CALVO DOC BAJO ELECTRICO</t>
  </si>
  <si>
    <t>BANDA DE CUNDINAMARCA</t>
  </si>
  <si>
    <t>BANDOLISTIS - GESTIÓN</t>
  </si>
  <si>
    <t>AC GUERRERO CANTO</t>
  </si>
  <si>
    <t>FAC DE ARTES - ASAB PREPARATORIO TEÓRICAS</t>
  </si>
  <si>
    <t>FUND NUEVA CULTURA</t>
  </si>
  <si>
    <t>ASESOR MIN CULTURA, INV INDEPENDIENTE</t>
  </si>
  <si>
    <t>DOC JARDIN INFANTIL</t>
  </si>
  <si>
    <t>MUSICO  INDEPENDIENTE</t>
  </si>
  <si>
    <t>FAC DE ARTES - ASAB, DOC CATEDRA ESCENICAS</t>
  </si>
  <si>
    <t xml:space="preserve">ACADEMIA ARS COLOMBIANA DOC U JAVERIANA </t>
  </si>
  <si>
    <t>ESTADOS UNIDOS</t>
  </si>
  <si>
    <t>DIOCENTE Y LUTHIER</t>
  </si>
  <si>
    <t>ACADEMIA PROPIA</t>
  </si>
  <si>
    <t>MUSICO INDEPENDIENTE JINGLES</t>
  </si>
  <si>
    <t>DOC COLEGIO ALCAPARROS, TROMBÓN</t>
  </si>
  <si>
    <t>MUSICO INDEPEPNDIETE</t>
  </si>
  <si>
    <t>SANACION CON SONIDOS MUSICOTERAPIA</t>
  </si>
  <si>
    <t>DOC DEL DISTRTO SEC DE EDUCACIÓN</t>
  </si>
  <si>
    <t>MUSICO INDEPENDIENTE - PIANO</t>
  </si>
  <si>
    <t>ESTUDIO DE GRABACIÓN. ASESOR DE CULTURA  SEC DE CULTURA</t>
  </si>
  <si>
    <t>MUSICO DOCENTE IGLESIA CRISTIANA</t>
  </si>
  <si>
    <t>DOC SEC DE EDUCAICON DEL DISTRTO</t>
  </si>
  <si>
    <t>MUSICA INDEPENDIENTE</t>
  </si>
  <si>
    <t xml:space="preserve"> MINNESSOTA ESTADOS UNIDOS</t>
  </si>
  <si>
    <t>DOC ACADEMIA Y MUSICO INDEPENDIENTE</t>
  </si>
  <si>
    <t>ESTUDIANTE POSGRADO</t>
  </si>
  <si>
    <t>IDAERTES - GESTIÓN</t>
  </si>
  <si>
    <t>DIR BANDA MUNICIPAL</t>
  </si>
  <si>
    <t>ALEMANIA</t>
  </si>
  <si>
    <t>DOC COLEGIO ALCAPARROS, GESOR CULTURAL CHIA CIND.</t>
  </si>
  <si>
    <t>MUSICO IGLESIA CRISTIANA</t>
  </si>
  <si>
    <t>DOC COLEGIO ABRAHAM LINCOLN</t>
  </si>
  <si>
    <t>LUIS A CALVO</t>
  </si>
  <si>
    <t>MUSCO IGLESIA CRISTIANA</t>
  </si>
  <si>
    <t>U PEDAGÓGICA COMPOSICIÓN</t>
  </si>
  <si>
    <t>U DEL BOSQUE Y MUSICO INDEPENDIENTE</t>
  </si>
  <si>
    <t>INVESTIGADORA</t>
  </si>
  <si>
    <t xml:space="preserve"> MANAGER MUSICOS INDEPENDIENTES</t>
  </si>
  <si>
    <t>DIRECTOR DE BATUTA META</t>
  </si>
  <si>
    <t>FAC DE ARTES - ASAB DOCENTE CÁTEDRA GUITARRA ELÉCTRICA</t>
  </si>
  <si>
    <t>U INCCA DOC CANTO</t>
  </si>
  <si>
    <t xml:space="preserve">U DE CUNDINAMARCA, MUSICO INDEPENDIENTE </t>
  </si>
  <si>
    <t>ASESOR DE CULTURA - META</t>
  </si>
  <si>
    <t>OR SINFONICA JUVENIL DE AGUA DE DIOS</t>
  </si>
  <si>
    <t>MUSICO INDEPENDIENTE CLARINETE</t>
  </si>
  <si>
    <t>DOC COLEGIO LICEOS DEL EJERCITO</t>
  </si>
  <si>
    <t>MIN CULTURA- CENTRO DE DOC MUSICAL INVESTIGACIÓN</t>
  </si>
  <si>
    <t>MUSICO DE BANDA SINFÓNICA</t>
  </si>
  <si>
    <t>DIR ACADEMIA MUSICAL CASA SOBRE LA ROCA</t>
  </si>
  <si>
    <t>CONMOCIÓN ORQUESTA - MUSICO INDEPENDIENTE</t>
  </si>
  <si>
    <t>MUSICO INDEPENDIENTE ROCK</t>
  </si>
  <si>
    <t>ESPAÑA</t>
  </si>
  <si>
    <t>PRODUCCION MUSICAL INDEPENDIENTE</t>
  </si>
  <si>
    <t>MOSQUERA CUND</t>
  </si>
  <si>
    <t>TROMBONES Y TUBAS DE MOSQUERA</t>
  </si>
  <si>
    <t>ACADEMIA DE CANTO SEBASTIAN</t>
  </si>
  <si>
    <t>BUENOS AIRES ARGENTINA</t>
  </si>
  <si>
    <t>MUSICO INDEP ROCK TWMS</t>
  </si>
  <si>
    <t>FRAC DE ARTES - ASAB DOC PREPARATORIO SAXOFON CARACOL  TV</t>
  </si>
  <si>
    <t>MAESTRIA</t>
  </si>
  <si>
    <t>DIRECTOR BANDAS BIG BAND</t>
  </si>
  <si>
    <t>PRODUCTOR Y DIRECTRO ORQUESTA LA CONMOCIÓN</t>
  </si>
  <si>
    <t xml:space="preserve">CANTANTE Y SAXONONISTA INDEPENDIENTE </t>
  </si>
  <si>
    <t>CUCO SALA DE ENSAYOS</t>
  </si>
  <si>
    <t>FAC DE ARTES - ASAB PREPARATORIO ARMONIA</t>
  </si>
  <si>
    <t>PRODUCCION MUSICAL Y GENTIL MONTAÑA</t>
  </si>
  <si>
    <t>COMPOSITOR INDEPENDIENTE</t>
  </si>
  <si>
    <t>FAC DE ARTES - ASAB PREGRADO DOC CATEDRA Y FERNANDO SOR</t>
  </si>
  <si>
    <t>FUND MUSICAL ENCUENTROS</t>
  </si>
  <si>
    <t xml:space="preserve">VIOLONCHELISTA </t>
  </si>
  <si>
    <t>MUSICO INDEPENDIENTE SINSONTE DOC COLEGIO HELVETIA</t>
  </si>
  <si>
    <t>COLEGIO SANTA CLARA</t>
  </si>
  <si>
    <t>INGLATERRA</t>
  </si>
  <si>
    <t>MUSICO INDEPENDIENTE - SAXOFONISTA</t>
  </si>
  <si>
    <t>CANTANTE Y GUITARRISTA, INDEPENDIENTE</t>
  </si>
  <si>
    <t>ACADEMIA GUERRERO</t>
  </si>
  <si>
    <t>DOC COLEGIO ICEO FRANCÉS</t>
  </si>
  <si>
    <t>MUSICO COMPOSITOR DE VIDEO JUEGOS</t>
  </si>
  <si>
    <t>DOCENTE UIS</t>
  </si>
  <si>
    <t>SECRETARIA DE CULTURA, ESCUELA RED DE BANDAS</t>
  </si>
  <si>
    <t>DOCENTE COLEGIO ANGLO Y JARDINES DE COLSEGUROS</t>
  </si>
  <si>
    <t>CASA DE CULTURA</t>
  </si>
  <si>
    <t>DOCENTE COLEGIO LICEO CAMBRIDGE</t>
  </si>
  <si>
    <t>PERCUSIONISTA INDEPENDIENTE</t>
  </si>
  <si>
    <t>L A CALVO - CANTO</t>
  </si>
  <si>
    <t>DOCENTE COLEGIOEDAD DE ORO</t>
  </si>
  <si>
    <t>MUSICO INDEPENDIENTE ESTUDIA MAESTRIA EN SAXOFÓN</t>
  </si>
  <si>
    <t>DOCENTE Y TALLERISTA SECRETARÍA DE INTEGRACIÓN SOCIAL</t>
  </si>
  <si>
    <t xml:space="preserve">VELEZ, SANTANDER, </t>
  </si>
  <si>
    <t>RESIDENCIA FUERA DE BOGOTÁ</t>
  </si>
  <si>
    <t>VILLAVICENCIO, META</t>
  </si>
  <si>
    <t>AGUA DE DIOS, CUND</t>
  </si>
  <si>
    <t>PARIS, FRANCSA</t>
  </si>
  <si>
    <t>CAJICÁ, CUND</t>
  </si>
  <si>
    <t>MANIZALES, CALDAS</t>
  </si>
  <si>
    <t xml:space="preserve"> CARDIFF, ESTADOS UNIDOS</t>
  </si>
  <si>
    <t>BUCARAMANGA, STDER</t>
  </si>
  <si>
    <t>PITSBURG, ESTADOS UNIDOS</t>
  </si>
  <si>
    <t>VÉLEZ, STDER</t>
  </si>
  <si>
    <t>DOCENTE COLEGIO DISTRITAL</t>
  </si>
  <si>
    <t xml:space="preserve"> ESTUDIANDO MAESTRIA</t>
  </si>
  <si>
    <t>BATERIA</t>
  </si>
  <si>
    <t>INVESTIGACIÓN</t>
  </si>
  <si>
    <t>COMPOSITOR INDEPENDIETE CCMC</t>
  </si>
  <si>
    <t>CCMC COMPOSITOR</t>
  </si>
  <si>
    <t>CCMC</t>
  </si>
  <si>
    <t>INFORMACION NO DISPONIBLE</t>
  </si>
  <si>
    <t>FAC DE ARTES - ASAB DOC CÁTEDRA ARTES DANZARIO</t>
  </si>
  <si>
    <t>GERENTE GENERAL DE CREATIVOS AD IDEAS</t>
  </si>
  <si>
    <t>FAC DE ARTES - ASAB PREPARATORIO PERCUSIÓN Y TALLERES</t>
  </si>
  <si>
    <t>DUBAI, EMIRATOS ÁRABES</t>
  </si>
  <si>
    <t>COTRINO SOSA</t>
  </si>
  <si>
    <t>DOS ARREGLOS Y DOS COMPOSICIONES DE JAZZ LATINO DE INFLUENCIA CUBANA PARA BIG BAND</t>
  </si>
  <si>
    <t>16 DE OCTUBRE DE 2010</t>
  </si>
  <si>
    <t>EL COMPOSITOR VERSATIL LA COMPOSICIÓN EN TRES CONTEXTOS DIFERENTES</t>
  </si>
  <si>
    <t>22 DE SEPTIEMBRE DE 2010</t>
  </si>
  <si>
    <t>CREACIÓN DE UNA PROPUESTA DE MUSICA REGGAE TOMANDO COMO HERRAMIENTA ELEMENTOS Y RECURSOS ELECTRONICOS</t>
  </si>
  <si>
    <t xml:space="preserve">JUAN SEBASTIAN MONSALVE </t>
  </si>
  <si>
    <t>12 DE OCTUBRE DE 2010</t>
  </si>
  <si>
    <t>ANALISIS DE DOS OBRAS PARA VIOLIN SOLO</t>
  </si>
  <si>
    <t>14 DE OCTUBRE DE 2010</t>
  </si>
  <si>
    <t>SEIS OBRAS BASADAS EN LA INTERRELACIÓN DE ELEMENTOS MUSICALES DE LOS GENEROS SOUKOS Y EL SON PALENQUERO COLOMBIANO</t>
  </si>
  <si>
    <t>15 DE OCTUBRE DE 2010</t>
  </si>
  <si>
    <t>BHAJAN, MÚSICA DEVOCIONAL. DOS ARREGLOS Y DOS COMPOSICIONES BASADAS EN LA MÚSICA TRADICIONAL DEL NORTE DE LA INDIA CON ELEMENTOS DE MÚSICAS URBANAS OCCIDENTALES</t>
  </si>
  <si>
    <t>COMPOSICIÓN DE TRES OBRAS PARA QUENA Y GRUPO INSTRUMENTAL BASADO EN LOS GÉNEROS BAMBUCO, PASILLO Y JOROPO</t>
  </si>
  <si>
    <t>LA ESTETICA DE LO ESTATICO</t>
  </si>
  <si>
    <t>DISCOS TROPICAL EN LA COLECCIÓN SONORA ANTONIO CUÉLLAR. UN EJERCICIO DOCUMENTAL SOBRE INDUSTRIAS FONOGRÁFICAS BARRANQUILLA</t>
  </si>
  <si>
    <t>FEBRERO DE 2010</t>
  </si>
  <si>
    <t>INTERPRETACIÓN DE CUATRO PIEZAS FRANCESAS ADAPTADAS PARA SAXOFÓN Y PIANO ENTRE 1934 Y 1959</t>
  </si>
  <si>
    <t>16 DE OCTUBRE DE 2009</t>
  </si>
  <si>
    <t>EL ARTIFICE</t>
  </si>
  <si>
    <t>GUILLERMO BOCANEGRA</t>
  </si>
  <si>
    <t>SISTEMA DE CLASIFICACIÓN, IDENTIFICACIÓN Y APLICACIÓN DE LOS SENTIMIENTOS BASADOS EN EL ANALISIS DEL TEXTO POR MEDIO DEL MONTAJE DE OBRAS POPULARES DE MÉXICO, URUGUAY, COLOMBIA Y EE.UU</t>
  </si>
  <si>
    <t>23 DE SEPTIEMBRE DE 2010</t>
  </si>
  <si>
    <t>PROPUESTA INTERPRETATIVA DE TRES ARREGLOS PARA SAXOFÓN SOLISTA CON BASE EN LA INTERPRETACIÓN DE ELEMENTOS DE LAS MÚSICAS TRADICIONALES DE LOS LLANOS COLOMBO-VENEZOLANOS Y EL JAZZ</t>
  </si>
  <si>
    <t>7 DE ABRIL DE 2011</t>
  </si>
  <si>
    <t>LUIS A. CALVO INTERMEZZOS</t>
  </si>
  <si>
    <t>8 DE MARZO DE 2011</t>
  </si>
  <si>
    <t>ANALISIS DEL ROL DEL VIOLIN EN DOS OBRAS DE BACH Y SCHUMANN</t>
  </si>
  <si>
    <t>9 DE DICIEMBRE DE 2010</t>
  </si>
  <si>
    <t>APORTES BATERISTICOS DEL ROCK PROGRESIVO AÑOS 1970-1989</t>
  </si>
  <si>
    <t>1 DE ABRIL DE 2011</t>
  </si>
  <si>
    <t>PRÁCTICA INTUITIVA EN EL ESTUDIO DE REPERTORIOS DE CANTO</t>
  </si>
  <si>
    <t>14 DE ABRIL DE 2011</t>
  </si>
  <si>
    <t>DOS VECES LA, NOTAS DE UNA SIMBIOSIS MUSICAL</t>
  </si>
  <si>
    <t>ANÁLISIS DE TRES ESTILOS: GUILLOT, TOÑA LA NEGRA Y DIPINÍ PARA LA INTERPRETACIÓN DEL BOLERO</t>
  </si>
  <si>
    <t>28 DE ABRIL DE 2011</t>
  </si>
  <si>
    <t>MÚSICA PARA VIDEOJUEGOS: COMPOSICIÓN Y PRODUCCIÓN MUSICAL PARA TRES VIDEOS DEL VIDEO JUEGO CELLFACTOR</t>
  </si>
  <si>
    <t>ANÁLISIS TÉCNICO INTERPRETATIVO DE CUATRO OBRAS PARA TROMPETA COMPUESTAS POR ALEXANDER ARUTUNIAN, ALEXANDER GOEDICKE, WILLY BRANDT Y JEAN BAPTISTE ARBAN</t>
  </si>
  <si>
    <t>14 DE SEPTIEMBRE DE 2011</t>
  </si>
  <si>
    <t>TRES OBRAS DEL ROCK PROGRESIVO PARA LA BATERIA</t>
  </si>
  <si>
    <t>14 DE DICIEMBRE DE 2010</t>
  </si>
  <si>
    <t>SUITE COLOMBIANA PARA PIANO</t>
  </si>
  <si>
    <t>24 DE MAYO DE 2011</t>
  </si>
  <si>
    <t>CONCIERTO COLOMBIANO PARA SAXOFÓN Y BANDA DE VIENTOS</t>
  </si>
  <si>
    <t>5 DE OCTUBRE DE 2011</t>
  </si>
  <si>
    <t>NEUROMA, COMPOSICIÓN DE CANCIONES PARA GRUPO DE ROCK CON BASE CONCEPTUAL EN PATOLOGIAS DEL LENGUAJE Y LA AUDICIÓN</t>
  </si>
  <si>
    <t>FERNANDO RINCÓN ESTRADA</t>
  </si>
  <si>
    <t>19 DE AGOSTO DE 2011</t>
  </si>
  <si>
    <t>15 DE MAYO DE 2012</t>
  </si>
  <si>
    <t>LA GUITARRA Y TRES POSIBILIDADES DE FORMATO INSTRUMENTAL</t>
  </si>
  <si>
    <t>ARROCHELADOS PROPUESTA ESTÉTICA MUSICAL PARA LA PRESERVACIÓN DE LA MÚSICA TRADICIONAL DE LA ETNIA WAYUU DE COLOMBIA DESDE LA ACADEMIA</t>
  </si>
  <si>
    <t>SUEÑOS DE SEMILLA</t>
  </si>
  <si>
    <t>LEONARDO GUEVARA</t>
  </si>
  <si>
    <t>PASTO (NARIÑO)</t>
  </si>
  <si>
    <t>FACATATIVA (CUND)</t>
  </si>
  <si>
    <t xml:space="preserve">MAGANGUÉ (BOLIVAR) </t>
  </si>
  <si>
    <t>TUNJA (BOYACÁ)</t>
  </si>
  <si>
    <t>PAIPA (BOYACÁ)</t>
  </si>
  <si>
    <t xml:space="preserve"> 03 DICIEMBRE DE 2010</t>
  </si>
  <si>
    <t>GUITARRA ELÉCTRICA</t>
  </si>
  <si>
    <t>VIOLA</t>
  </si>
  <si>
    <t>PERCUSIÓN</t>
  </si>
  <si>
    <t>VILLAVICENCIO (META)</t>
  </si>
  <si>
    <t>BOSA (CUND)</t>
  </si>
  <si>
    <t>CAJICA (CUND)</t>
  </si>
  <si>
    <t>FUNZA (CUND)</t>
  </si>
  <si>
    <t>SOGAMOSO (BOY)</t>
  </si>
  <si>
    <t>CUCUTA (N STDER)</t>
  </si>
  <si>
    <t>IBAGUE (TOL)</t>
  </si>
  <si>
    <t>SUPIA (CLADAS)</t>
  </si>
  <si>
    <t>CARTAGENA(BOL)</t>
  </si>
  <si>
    <t>Palmira (VALLE)</t>
  </si>
  <si>
    <t>kilele84@hotmail.com</t>
  </si>
  <si>
    <t>Calle 23 G bis No. 96 I - 08</t>
  </si>
  <si>
    <t>ASPECTOS BASICOS TÉCNICO - INTERPRETATIVOS EN EL CONCIERTO EN A MAYOR PARA CLARINETE Y ORQUESTA KV 622 DE W. A. MOZART</t>
  </si>
  <si>
    <t>CARLOS RAMIREZ, LECTOR JOSE GOMEZ</t>
  </si>
  <si>
    <t>arpeggionejocokasu@gmail.com</t>
  </si>
  <si>
    <t>Cra 59 A No. 68 - 71</t>
  </si>
  <si>
    <t>CATÁLOGO DE OBRAS LATINOAMERICANAS PARA VIOLA COMO INSTRUMENTO PRINCIPAL Y DESCRIPCION COMPARATIVA DE DOS OBRAS ESCOGIDAS DEL CATÁLOGO Sonata para viola y piano op. 24 Guillermo Uribe Holguín (Colombia) Momentos, Jailton Texeira de Oliveira. (Brasil)</t>
  </si>
  <si>
    <t>cesarbandola@yahoo.es</t>
  </si>
  <si>
    <t>Carrera 134 No. 63 B - 33</t>
  </si>
  <si>
    <t xml:space="preserve"> A UN TONO DE DISTANCIA CONTEXTO HISTÓRICO Y TÉCNICO DE LA BANDOLA EN MEDELLÍN DURANTE EL SIGLO XX</t>
  </si>
  <si>
    <t>oscarhalcon@hotmail.com</t>
  </si>
  <si>
    <t>7588303 3202829139</t>
  </si>
  <si>
    <t>Carrera 29 A No. 15 - 06 sur</t>
  </si>
  <si>
    <t>LA GUITARRA ACUSTICA EN LA MUSICA COSTEÑA PERUANA</t>
  </si>
  <si>
    <t>senseimao@yahoo.es</t>
  </si>
  <si>
    <t>Calle 183 No. 11 - 55 bol 61 apto 501</t>
  </si>
  <si>
    <t>ELEMENTOS DE LA MUSICA POPULAR EN TRES OBRAS PARA VIOLONCHELO COMPUESTAS POR TRES  AUTORES DE FORMACIÓN ACADÉMICA CENTROEUROPEA</t>
  </si>
  <si>
    <t>BARRANQUILLA</t>
  </si>
  <si>
    <t>claupat0829@hotmail.com</t>
  </si>
  <si>
    <t>Transv 76 C bis No. 81 - 13</t>
  </si>
  <si>
    <t>ASPECTOS INTERPRETATIVOS EN LA PERFORMANCIA DEL PERSONAJE DE VIOLETA VALERY DE LA OPERA LA TRAVIATA DE GUISEPPE VERDI</t>
  </si>
  <si>
    <t>CARLOS PINZON RIVEROS</t>
  </si>
  <si>
    <t>queencatherinemg@hotmail.com</t>
  </si>
  <si>
    <t>Cra 15 No. 44 - 29 apto 501</t>
  </si>
  <si>
    <t>ADAPTACIÓN DE CINCO OBRAS DE MUSICA POPULAR BRASILEÑA PARA BANDOLA ANDINA COLOMBIANA, A PARTIR DE LA TRANSCRIPCIÓN DE CUATRO VERSIONES PARA BANDOLIM SOLO, Y UNA VERSIÓN ORIGINAL PARA GUITARRA O VIOLA CAIPIRA</t>
  </si>
  <si>
    <t>ccmg88@gmail.com</t>
  </si>
  <si>
    <t>Cra 102 A No. 140 A - 07</t>
  </si>
  <si>
    <t>juanband05@yahoo.com.mx</t>
  </si>
  <si>
    <t>Cra 98 No. 2 - 32 sur int 15 apto 601</t>
  </si>
  <si>
    <t>INTERPRETACIÓN DEL CUATRO LLANERO EN TRES GÉNEROS DE LA MUSICA ANDINA COLOMBIANA</t>
  </si>
  <si>
    <t>alfredo.ramirez2005@gmail.com</t>
  </si>
  <si>
    <t>Calle 12 No. 8 - 55 soacha</t>
  </si>
  <si>
    <t>CUATRO OBRAS, DOS GUITARRAS UN LENGUAJE</t>
  </si>
  <si>
    <t>E432495</t>
  </si>
  <si>
    <t>abdulfd32@gmail.com</t>
  </si>
  <si>
    <t>Calle 40 sur No. 72 I - 33 bloque 11 apto 404</t>
  </si>
  <si>
    <t>PROPUESTA METODOLÓGICA DE APRESTAMIENTO E INICIACIÓN AL ARPA LLANERA</t>
  </si>
  <si>
    <t>andreycomposer@gmail.com</t>
  </si>
  <si>
    <t>Av 2 No. 11 - 55 (La Calera)</t>
  </si>
  <si>
    <t>CREACION DE UN PASILLO PARA LA BANDA MUSICAL MUNICIPAL DE LA CALERA</t>
  </si>
  <si>
    <t>canoguitar@gmail.com</t>
  </si>
  <si>
    <t>Cra 6 A No. 47 - 19 int 2 apto 104</t>
  </si>
  <si>
    <t>DOS ADAPTACIONES DE RUBEN BLADES Y UNA COMPOSICIÓN PARA DOS GUITARRAS ELÉCTRICAS INCLUIDAS EN SEXTETO</t>
  </si>
  <si>
    <t>JUAN CARLOS CASTILLO</t>
  </si>
  <si>
    <t>michaelheredia01@yahoo.es</t>
  </si>
  <si>
    <t>Cra 105 A No 72 - 32</t>
  </si>
  <si>
    <t>DISEÑO INTERPRETATIVO APLICADO A DOS PIEZAS PARA GUITARRA DE LEO BROWER PROPUESTA SOBRE LA FUNCIONALIDAD DEL ANÁLISIS MUSICAL Y LAS FUENTES DE INFORMACIÓN COMPLEMENTARIAS A LA PARTITURA</t>
  </si>
  <si>
    <t>alejandrobarraganr@gmail.com</t>
  </si>
  <si>
    <t>7023891 3123838228</t>
  </si>
  <si>
    <t>Carr 18 A No. 9 - 09 sur</t>
  </si>
  <si>
    <t>REYNALDO ARMAS: CANTACLARO MODERNO. UNA PROPUESTA QUE TRANSFORMÓ EL PARÁMETRO TRADICIONAL DE LA MUSICA LLANERA</t>
  </si>
  <si>
    <t>eduardorioscompositor@gmail.com</t>
  </si>
  <si>
    <t>4207122 3152566921</t>
  </si>
  <si>
    <t>Cra 71 no. 24 - 51 sur int 3 apto 503</t>
  </si>
  <si>
    <t>COMPOSICIÓN BASADA EN PRÁCTICAS RITUALES DE LA CULTURA MUISCA</t>
  </si>
  <si>
    <t>juancastillo2005@hotmail.com</t>
  </si>
  <si>
    <t>LA IMPROVISACIÓN EN EL PASILLO A TRAVÉS DE TRES COMPOSICIONES PARA ENSAMBLE CON GUITARRA ELECTRICA</t>
  </si>
  <si>
    <t>alexachavito@hotmail.com</t>
  </si>
  <si>
    <t>Carrera 16 A No. 167 C - 10</t>
  </si>
  <si>
    <t>COMPOSICIÓN Y  ARREGLOS DE CURRULAO PARA PEQUEÑA BANDA DE VIENTOS</t>
  </si>
  <si>
    <t>VICTORIANO VALENCIA  - PEDRO ANGEL (LECTOR)</t>
  </si>
  <si>
    <t>yulyjulieth@gmail.com</t>
  </si>
  <si>
    <t>Cra 81 G No. 50 A 18 sur</t>
  </si>
  <si>
    <t xml:space="preserve">EN-CANTOS DE SEGUNDA Propuesta metodológica para el aprendizaje y montaje de la segunda voz dentro del dueto vocal  femenino en los géneros musicales Bambuco y Pasillo, a partir del análisis de tres momentos del desarrollo del formato
</t>
  </si>
  <si>
    <t>ANDRÉS PINEDA BEDOYA</t>
  </si>
  <si>
    <t>marco.villarreal.otero@gmail.com</t>
  </si>
  <si>
    <t>Tel 2880144 Cel 3187955646</t>
  </si>
  <si>
    <t>Cra 21 # 40-23 apto 201 </t>
  </si>
  <si>
    <t>SISTEMATIZACION DE ASPECTOS TÉCNICO-INTERPRETATIVOS DEL REQUINTO EN LA MÚSICA CARRANGUERA: EL CASO DE DELIO TORRES</t>
  </si>
  <si>
    <t>esaucarabali@hotmail.com</t>
  </si>
  <si>
    <t>Calle 15 a No. 1a - 26 2do. Piso</t>
  </si>
  <si>
    <t>"FUGA - JUGA" Y LAS ADORACIONES DEL NIÑO DIOS EN EL SUR DEL VALLE Y NORTE DEL CAUCA, COLOMBIA. Aproximaciones desde un análisis etnomusicológico</t>
  </si>
  <si>
    <t>LUIS ALBERTO RAMIREZ MONTAÑO</t>
  </si>
  <si>
    <t>yyinaa@gmail.com</t>
  </si>
  <si>
    <t>diag 42 A No. 20 - 26</t>
  </si>
  <si>
    <t>SISTEMA ORQUESTAL Y REPERTORIO NORTHAMPTONSHIRE ORCHESTRAL WINDS: MÚSICA EN LA COMUNIDAD, UNA SISTEMATIZACIÓN DE EXPERIENCIA</t>
  </si>
  <si>
    <t>danubiogermanico@hotmail.com</t>
  </si>
  <si>
    <t>Carrera 68 C No. 79 - 17</t>
  </si>
  <si>
    <t>INTERPRETACIÓN DE CUATRO ARREGLOS DE JAZZ TANGO SOBRE OBRAS DE ASTOR PIAZZOLLA</t>
  </si>
  <si>
    <t>jazzcamilo@gmail.com</t>
  </si>
  <si>
    <t>Cra 76 A No. 80 - 72</t>
  </si>
  <si>
    <t>INTERPRETACIÓN DE TRES ARREGLOS COMPOSITIVOS QUE INTEGRAN VARIOS GÉNEROS DEL EJE DE LOS LLANOS COLOMBO VENEZOLANOS CON APORTES DE LAS MUSICAS URBANAS</t>
  </si>
  <si>
    <t>MAURICIO CARVAJAL</t>
  </si>
  <si>
    <t>omitarflauta@gmail.com</t>
  </si>
  <si>
    <t>Calle 136 bis No. 102 A 36</t>
  </si>
  <si>
    <t>TRES OBRAS PARA FLAUTA EN DIFERENTES FORMATOS DE LOS COMPOSITORES DIEGO ALFONSO SÁNCHEZ, CARLOS AUGUSTO GUZMÁN Y GERMÁN DARÍO PÉREZ</t>
  </si>
  <si>
    <t>mauro0288@hotmail.com</t>
  </si>
  <si>
    <t>Calle 16 sur No. 25 - 23</t>
  </si>
  <si>
    <t>ANALISIS PARA LA INTERPRETACIÓN AL PIANO DE DOS OBRAS INTERPRETADAS OR ORIOL RANGEL CON CITAS DE DOS ESTUDIOS DE CHOPIN</t>
  </si>
  <si>
    <t>pulguisd@hotmail.com</t>
  </si>
  <si>
    <t>Cra 6 A No. 13 - 18 Chía</t>
  </si>
  <si>
    <t>BANDOLA, TANGO Y MILONGA… EL TANGO COMO ESPACIO SIMBÓLICO DE LA PERFORMATIVIDAD Y DE LA DINÁMICA DEL ROL SOCIAL</t>
  </si>
  <si>
    <t>MARTA LUCIA BUSTOS</t>
  </si>
  <si>
    <t>electrocavito@yahoo.com</t>
  </si>
  <si>
    <t>Transv 70 C bis No. 77 A 09</t>
  </si>
  <si>
    <t>CINCO CANCIONES BASADAS EN CINCO DE LOS DOCE CUENTOS PEREGRINOS DE GABRIEL GARCIA MARQUEZ</t>
  </si>
  <si>
    <t>gustavo lara y lector PEDRO ANGEL</t>
  </si>
  <si>
    <t xml:space="preserve">HOLMAN MAURICIO </t>
  </si>
  <si>
    <t>BETANCOURT OCHOA</t>
  </si>
  <si>
    <t xml:space="preserve">CAROL MARIA </t>
  </si>
  <si>
    <t>GARAVITO MENDOZA</t>
  </si>
  <si>
    <t>ALEXANDRA</t>
  </si>
  <si>
    <t xml:space="preserve"> CHAVES VELASCO</t>
  </si>
  <si>
    <t xml:space="preserve">ANDREA CATHERINE </t>
  </si>
  <si>
    <t>MOLANO GRANADOS</t>
  </si>
  <si>
    <t xml:space="preserve">DIANA ROCIO </t>
  </si>
  <si>
    <t>COLLAZOS GARCIA</t>
  </si>
  <si>
    <t xml:space="preserve">RODRIGO </t>
  </si>
  <si>
    <t>RINCON REYES</t>
  </si>
  <si>
    <t>OMAR ATILIO</t>
  </si>
  <si>
    <t xml:space="preserve"> FONSECA MALDONADO</t>
  </si>
  <si>
    <t xml:space="preserve">KAREN JOHANA </t>
  </si>
  <si>
    <t>CORREA SUAREZ</t>
  </si>
  <si>
    <t xml:space="preserve">MARCO </t>
  </si>
  <si>
    <t>VILLARREAL OTERO</t>
  </si>
  <si>
    <t xml:space="preserve">MICHAEL FERNANDO </t>
  </si>
  <si>
    <t>HEREDIA TORRES</t>
  </si>
  <si>
    <t xml:space="preserve">KENNEDYSON ALFREDO </t>
  </si>
  <si>
    <t>RAMIREZ PINZÓN</t>
  </si>
  <si>
    <t xml:space="preserve">YINA MAGALY </t>
  </si>
  <si>
    <t>QUIQUE</t>
  </si>
  <si>
    <t xml:space="preserve">CAMILO ANDRES </t>
  </si>
  <si>
    <t>CASTRO ZAMORA</t>
  </si>
  <si>
    <t xml:space="preserve">JAIME ANDRES </t>
  </si>
  <si>
    <t>CANO PAREJA</t>
  </si>
  <si>
    <t xml:space="preserve">OSCAR ARMANDO </t>
  </si>
  <si>
    <t>CELIS GONZÁLEZ</t>
  </si>
  <si>
    <t xml:space="preserve">CLAUDIA PATRICIA </t>
  </si>
  <si>
    <t>ESCOBAR MOLINA</t>
  </si>
  <si>
    <t xml:space="preserve">GERMAN DAVID </t>
  </si>
  <si>
    <t>SOCHA LEON</t>
  </si>
  <si>
    <t xml:space="preserve">SERGIO ANDRÉS MAURICIO </t>
  </si>
  <si>
    <t>GUTIERREZ RUIZ</t>
  </si>
  <si>
    <t xml:space="preserve">ESAU </t>
  </si>
  <si>
    <t>CARABALÍ GIRALDO</t>
  </si>
  <si>
    <t xml:space="preserve">CRISTHIAN CAMILO </t>
  </si>
  <si>
    <t>FARFÁN DUQUE</t>
  </si>
  <si>
    <t>MACIAS MUÑOZ</t>
  </si>
  <si>
    <t xml:space="preserve">ANDREY ANTONIO </t>
  </si>
  <si>
    <t>RAMOS HERRERA</t>
  </si>
  <si>
    <t xml:space="preserve">EDUARDO </t>
  </si>
  <si>
    <t>RÍOS PORTUGUEZ</t>
  </si>
  <si>
    <t xml:space="preserve">GERMAN ALEJANDRO </t>
  </si>
  <si>
    <t>BARRAGÁN RAMIREZ</t>
  </si>
  <si>
    <t xml:space="preserve">JUAN CARLOS </t>
  </si>
  <si>
    <t>CONTRERAS CUELLAR</t>
  </si>
  <si>
    <t xml:space="preserve">YULY </t>
  </si>
  <si>
    <t>PERDOMO CEBALLOS</t>
  </si>
  <si>
    <t>CHIA(CUND)</t>
  </si>
  <si>
    <t>CUMARAL (META)</t>
  </si>
  <si>
    <t>JAMUNDÍ</t>
  </si>
  <si>
    <t>ARAUCA</t>
  </si>
  <si>
    <t>ITAGUI</t>
  </si>
  <si>
    <t>SEN BERNARDO (CUND)</t>
  </si>
  <si>
    <t>14 DE JUNIO DE 2013</t>
  </si>
  <si>
    <t>Maestro en Artes Musicales con énfasis en composición y arreglos</t>
  </si>
  <si>
    <t>Maestro en Artes Musicales con énfasis en arpa llanera</t>
  </si>
  <si>
    <t>Maestro en Artes Musicales con énfasis en conmposición y arreglos</t>
  </si>
  <si>
    <t xml:space="preserve">ojo falta el que se graduó a mitad de camino </t>
  </si>
  <si>
    <t>2 de abril de 2013</t>
  </si>
  <si>
    <t>14 de diciembre de 2012</t>
  </si>
  <si>
    <t>8 de noviembre de 2012</t>
  </si>
  <si>
    <t>5 de abril de 2013</t>
  </si>
  <si>
    <t>11 de diciembre de 2012</t>
  </si>
  <si>
    <t>22 de marzo de 2013</t>
  </si>
  <si>
    <t>13 de diciembre de 2012</t>
  </si>
  <si>
    <t>1 de abril de 2013</t>
  </si>
  <si>
    <t>5 de diciembre de 2012</t>
  </si>
  <si>
    <t>10 de abril de 2013</t>
  </si>
  <si>
    <t>20 de noviembre de 2012</t>
  </si>
  <si>
    <t>3 de diciembre de 2012</t>
  </si>
  <si>
    <t>8 de abril de 2013</t>
  </si>
  <si>
    <t>3 de abril de 2013</t>
  </si>
  <si>
    <t>21 de noviembre de 2012</t>
  </si>
  <si>
    <t>19 de diciembre de 2012</t>
  </si>
  <si>
    <t>15 de noviembre de 2012</t>
  </si>
  <si>
    <t>10 de octubre de 2012</t>
  </si>
  <si>
    <t>16 de abril de 2013</t>
  </si>
  <si>
    <t>Maestro en Artes Musicales con énfasis en Canto</t>
  </si>
  <si>
    <t>Maestro en Artes Musicales con énfasis en Composición y arreglos</t>
  </si>
  <si>
    <t>Maestro en Artes Musicales con énfasis en bandola andina</t>
  </si>
  <si>
    <t>CUATRO LLANERO</t>
  </si>
  <si>
    <t>ARPA LLANERA</t>
  </si>
  <si>
    <t>BANDOLA ANDINA</t>
  </si>
  <si>
    <t>FAC. DE ARTES ASAB TCO GUITARRA ELECTRICA</t>
  </si>
  <si>
    <t>FAC. DE ARTES ASAB HORA CÁTEDRA CUATRO LLANERO</t>
  </si>
  <si>
    <t>THE MEDIUM análisis y montaje de la obra THE MEDIUM, del compositor británico Peter Maxwell Davies</t>
  </si>
  <si>
    <t>ARTURO</t>
  </si>
  <si>
    <t>PABÓN</t>
  </si>
  <si>
    <t>APLICACIÓN DE LA PLATAFORMA MULTIMEDIA AL ESTUDIO DE OCHO ELEMENTOS TÉCNICOS Y SEIS OBRAS DEL REPERTORIO DEL TIPLE COLOMBIANO, BASADO EN EL ANÁLISIS DE LA INTERPRETACIÓN DE LOS MAESTROS FABIÁN GALLÓN Y LUIS CARLOS SABOYA</t>
  </si>
  <si>
    <t>Calle 44D No. 45 - 86 torre 1 apto 902</t>
  </si>
  <si>
    <t>diegobahamons@gmail.com</t>
  </si>
  <si>
    <t>edwincarlos@hotmail.com</t>
  </si>
  <si>
    <t>Cra 93 No. 129 A - 46</t>
  </si>
  <si>
    <t>TRANFERENCIA INSTRUMENTAL DE LA OBRA ESTACIONES PORTEÑAS DE ASTOR PIAZZOLLA, PARA CUATRO DUETOS INSTRUMENTALES QUE INCLUYAN EL BAJO ELÉCTRICO</t>
  </si>
  <si>
    <t>academiafacatativa@yahoo.com</t>
  </si>
  <si>
    <t>Cra 11 No. 13 - 127 Faca</t>
  </si>
  <si>
    <t>CONSTITUCIÓN DE LA ORQUESTA SINFÓNICA INFANTIL Y JUVENIL DE LA SABANA</t>
  </si>
  <si>
    <t>FERNANDO RODRIGUEZ</t>
  </si>
  <si>
    <t>intiyuray@gmail.com</t>
  </si>
  <si>
    <t>Cra 34 No. 4A - 47</t>
  </si>
  <si>
    <t>LOS GRUPOS TRADICIONALES DE BULLERENGUE EN EL XXIII FESTIVAL Y REINADO NACIONAL DE BULLERENGUE EN PUERTO ESCONDIDO, CORDOBA. UNA ETNOGRAFIA SOBRE SUS PRÁCTICAS Y ENCUENTROS</t>
  </si>
  <si>
    <t>27 DE MAYO DE 2013</t>
  </si>
  <si>
    <t>davideduardorestrepo@gmail.com</t>
  </si>
  <si>
    <t>Calle 145 A No. 50 - 15</t>
  </si>
  <si>
    <t>SEIS OBRAS ANDINAS COLOMBIANAS, AIRES TRADICIONALES CON ELEMENTOS DE OTRAS MÚSICAS POPULARES</t>
  </si>
  <si>
    <t>MARIO RIVEROS TABARES</t>
  </si>
  <si>
    <t>robertmusicoasab@hotmail.com</t>
  </si>
  <si>
    <t>8635058 3134703235</t>
  </si>
  <si>
    <t>Av Pradilla Carrera 1 A No. 18 - 49 Chía</t>
  </si>
  <si>
    <t>CUATRO COMPOSICIONES DE JAZZ FUSION ENTRE EL BEBOP Y EL DRUM &amp; BASS</t>
  </si>
  <si>
    <t>baltazargato@gmail.com</t>
  </si>
  <si>
    <t>Calle 12 C No. 71 B - 40</t>
  </si>
  <si>
    <t>ANALISIS DE CUATRO OBRAS DEL  "SUSPENDED ANIMATION" PARA SU INTERPRETACIÓN</t>
  </si>
  <si>
    <t>AURELIO CARO</t>
  </si>
  <si>
    <t>fredyalejandro09@gmail.com</t>
  </si>
  <si>
    <t>Calle 18 A No. 6 - 65 Funza</t>
  </si>
  <si>
    <t>APLICACIÓN DE ALGUNAS HERRAMIENTAS PEDAGÓGICAS DEL APRENDIZAJE SIGNIFICATIVO Y DE LA EDUCACIÓPN MUSICAL EN LA ENSEÑANZA DE LA GUITARRA A NIVEL BÁSICO. ADAPTACIÓN Y MONTAJE DE 7 PIEZAS DE MÚSICA POPULAR PARA TRÍO DE GUITARRAS</t>
  </si>
  <si>
    <t>julianricardomojica@gmail.com</t>
  </si>
  <si>
    <t>Carr 19 No. 185 - 53 apto 403</t>
  </si>
  <si>
    <t>ELABORACIÓN DE MÉTODO PRÁCTICO DE ACORDEÓN DIATÓNICO (VALLENATO)</t>
  </si>
  <si>
    <t>marito1229@hotmail.com</t>
  </si>
  <si>
    <t>Cra 3 G este No. 12 D - 50 sur</t>
  </si>
  <si>
    <t>PROPUESTA INTERPRETATIVA A PARTIR DEL ESTUDIO DE AS FUENTES EN LOS CINCO PRELUDIOS PARA GUITARRA DE HEITOR VILLA-LOBOS</t>
  </si>
  <si>
    <t>martes 17 de septiembre de 2013</t>
  </si>
  <si>
    <t>juanpab2003@hotmail.com</t>
  </si>
  <si>
    <t>Calle 65 No. 1 A 26 apto 401 A</t>
  </si>
  <si>
    <t xml:space="preserve">ANALISIS PARA LA INTERRPETACIÓN DE OBRAS DEL NACIONALISMO LATINOAMERICANO DEL SIGLO XX PARA GUITARRA SOLISTA </t>
  </si>
  <si>
    <t>FACATATIVÁ (CUND)</t>
  </si>
  <si>
    <t>musiefexis@gmail.com</t>
  </si>
  <si>
    <t>Carrera 7 A No. 12 A - 38 sibaté</t>
  </si>
  <si>
    <t>"HEPTALOGÍA" OBRA ORIGINAL EN SIETE PARTES INFUENCIADA POR ELEMENTOS DE MÚSICA CONTEMPORÁNEA Y ROCK</t>
  </si>
  <si>
    <t>LECTOR L F SANCHEZ GOODING</t>
  </si>
  <si>
    <t>michael_casilimas@hotmail.com</t>
  </si>
  <si>
    <t>Cra 16 No. 49 - 24 apto 301</t>
  </si>
  <si>
    <t>PROPUESTA DE CINCO ARREGLOS DE JAZZ APLICADOS A LA GUITARRA ACÚSTICA EN FORMATOS DE SOLO Y DUO</t>
  </si>
  <si>
    <t>adriantrujillotorres@yahoo.es</t>
  </si>
  <si>
    <t>Cra 7 No. 2 A - 30 casa 39 etapa 1 Soacha</t>
  </si>
  <si>
    <t xml:space="preserve">DOS OBRAS PARA ORQUESTA DE GUITARRA - ARREGLO Y COMPOSICIÓN </t>
  </si>
  <si>
    <t>DANIEL LEGUIZAMÓN</t>
  </si>
  <si>
    <t>jsebasm88@gmail.com</t>
  </si>
  <si>
    <t>Carrera 78 bis No. 76 - 21</t>
  </si>
  <si>
    <t>PROPUESTA INTERPRETATIVA DE LAS FANTASIESTÛCKE PARA VIOLONCHELO Y PIANO OPUS 73 DE ROBERT SCHUMANN</t>
  </si>
  <si>
    <t>3.6</t>
  </si>
  <si>
    <t>jotarules1@gmail.com</t>
  </si>
  <si>
    <t>Av Caracas No. 49 - 55 apto 908</t>
  </si>
  <si>
    <t>TRANSCRIPCIÓN Y ANÁLISIS DE CINCO SOLOS DE JOE DIORIO</t>
  </si>
  <si>
    <t>javytrp@gmail.com</t>
  </si>
  <si>
    <t>Calle 69 B No. 71 - 17</t>
  </si>
  <si>
    <t>TRES ARREGLOS COMPOSITIVOS PARA CUARTETO DE TROMPETAS</t>
  </si>
  <si>
    <t>CARLOS GONZALO GUZMÁN MUÑOZ</t>
  </si>
  <si>
    <t>leilamileny@gmail.com</t>
  </si>
  <si>
    <t>Cra 4 A No. 1 - 33 sur</t>
  </si>
  <si>
    <t>DESCRIPCIÓN DE LOS RECURSOS TÉCNICOS, TÍMBRICOS, Y EXPRESIVOS A PARTIR DEL ANÁLISIS DE DIEZ OBRAS PARA GUITARRA DENTRO DE UN FORMATO DE MÚSICA DE CÁMARA</t>
  </si>
  <si>
    <t>PEDRO ANGEL - LECTOR</t>
  </si>
  <si>
    <t>andresb48@gmail.com</t>
  </si>
  <si>
    <t>Transv 77 G bis B No. 71 B - 41 sur</t>
  </si>
  <si>
    <t>PROPUESTA METODOLÓGICA PARA LA MEMORIZACIÓN DE ESCALAS Y MOODS PARA INTÈRPRETES DE GUITARRA ELÉCTRICA EN MOMENTOS SIN EL USO DEL INSTRUMENTO</t>
  </si>
  <si>
    <t>CARLOS JULIO BUITRAGO</t>
  </si>
  <si>
    <t>raliuga86@hotmail.com</t>
  </si>
  <si>
    <t>Carrera 72 No. 22 D - 54 manzana B2 interior 37 apto 105</t>
  </si>
  <si>
    <t>SUITE AFRO-CARIBE COLOMBIANA PARA DUETO DE PERCUSIÓN AFRO-CUBANA</t>
  </si>
  <si>
    <t>JUAN DIEGO GÓMEZ</t>
  </si>
  <si>
    <t>MANI, CASANARE</t>
  </si>
  <si>
    <t>clemomerida@hotmail.com</t>
  </si>
  <si>
    <t>Calle 9 No. 7 - 53 Maní, Casanare</t>
  </si>
  <si>
    <t>RECOPILACIÓN DEL LEGADO CULTURAL MUSICAL DE LA TRADICIÓN LLANERA DEL MUNICIPIO DE MANÍ, EN EL DEPARTAMENTO DEL CASANARE, EL JOROPO DE BANDOLA LLANERA</t>
  </si>
  <si>
    <t>880330-52523</t>
  </si>
  <si>
    <t>mai_cad@hotmail.com</t>
  </si>
  <si>
    <t>Calle 29 A No. 34 - 44 sur</t>
  </si>
  <si>
    <t>…CREO…Composición de una obra indeterminada</t>
  </si>
  <si>
    <t>jmbernalj@yahoo.com</t>
  </si>
  <si>
    <t>2450308 3115000981</t>
  </si>
  <si>
    <t>Diag 45 D No. 19 - 73 apto 201</t>
  </si>
  <si>
    <t>MUSICA Y SOCIEDAD; REFLEXIONES SOBRE ESTA RELACIÓN EN ANÁLISIS MUSICALES, ANÁLISIS DE TEXTOS Y EN UN PROCESO COMPOSITIVO</t>
  </si>
  <si>
    <t>brichar73@hotmail.com</t>
  </si>
  <si>
    <t>Calle 152 B No. 109 - 31 apto 202 (dirección de la madre) Vive en Castilla la Nueva - Meta)</t>
  </si>
  <si>
    <t>ANÁLISIS POÉTICO, MUSICAL Y VOCAL DE CINCO PASEOS VALLENATOS DEL MAESTRO GUSTAVO GUTIÈRREZ CABELLO</t>
  </si>
  <si>
    <t>EFRAIN FRANCO ARBELÁEZ</t>
  </si>
  <si>
    <t>720708-06240</t>
  </si>
  <si>
    <t>osciel.ramirez@correo.policia.gov.co</t>
  </si>
  <si>
    <t>Carrera 40 No. 39 B - 25 sur etapa 2 apto 404</t>
  </si>
  <si>
    <t>DOS ARREGLOS COMPOSITIVOS SOBRE LA CUMBIA DANZA NEGRA Y EL PORRO CARMEN DE BOLIVAR COMPOSCIONES DE LUIS "LUCHO" BERMUDEZ PARA EL FORMATO DE BIG BAND</t>
  </si>
  <si>
    <t>johnlealguerra@hotmail.com</t>
  </si>
  <si>
    <t>Calle 23 B No 113 - 79 int 23 apto 546</t>
  </si>
  <si>
    <t>COMPOSICICÓN DE CUATRO CANCIONES A PARTIR DE TÉCNICAS DE SONGWRITING</t>
  </si>
  <si>
    <t>soul1112@hotmail.com</t>
  </si>
  <si>
    <t>8014232 3204548426</t>
  </si>
  <si>
    <t>Diag 54 No. 18 - 20 apto 406</t>
  </si>
  <si>
    <t>PROPUESTA INTERRPETATIVA DE DOS OBRAS PARA VIOLÍN DE OS PERIODOS CLÁSICO Y ROMÁNTICO</t>
  </si>
  <si>
    <t>RODRIGO COTTIER ARCE</t>
  </si>
  <si>
    <t>edisontrp@hotmail.com</t>
  </si>
  <si>
    <t>Calle 15 No. 16 - 15</t>
  </si>
  <si>
    <t>ANALISIS INTERPRETATIVO DEL CONCIERTO PARA TROMPETA EN MI b DE JOSEPH HAYDN Y EL CONCIERTO PARA TROMPETA EN MI DE JOHANN NEPOMUK HUMMEL, INTERPRETADO CON LA TROMPETA MODERNA EN SI BEMOL</t>
  </si>
  <si>
    <t xml:space="preserve">N A </t>
  </si>
  <si>
    <t>mayeclick@hotmail.com</t>
  </si>
  <si>
    <t>Cra 78 A No 66 - 24 sur</t>
  </si>
  <si>
    <t>ANALISIS ANATÓMICO FISIOLÓGICO Y ACÚSTICO DE DOS CANTANTES DE SALSA</t>
  </si>
  <si>
    <t>EDNA ROCIO MENDEZ Y DIANA RESTREPO</t>
  </si>
  <si>
    <t xml:space="preserve">DIEGO ARMANDO </t>
  </si>
  <si>
    <t>BAHAMÓN SERRATO</t>
  </si>
  <si>
    <t xml:space="preserve">EDWIN ISMAEL </t>
  </si>
  <si>
    <t>CARLOS MURILLO</t>
  </si>
  <si>
    <t xml:space="preserve">RICARDO AUGUSTO </t>
  </si>
  <si>
    <t xml:space="preserve">INTI YURAY </t>
  </si>
  <si>
    <t xml:space="preserve">DAVID EDUARDO </t>
  </si>
  <si>
    <t xml:space="preserve">ROBERTO </t>
  </si>
  <si>
    <t>CHIBUQUE ROMERO</t>
  </si>
  <si>
    <t xml:space="preserve">DAVID FERNANDO </t>
  </si>
  <si>
    <t xml:space="preserve">FREDY ALEJANDRO </t>
  </si>
  <si>
    <t>PÉREZ TORRES</t>
  </si>
  <si>
    <t xml:space="preserve">JULIAN RICARDO </t>
  </si>
  <si>
    <t>MOJICA GALVIS</t>
  </si>
  <si>
    <t xml:space="preserve">MARIO FERNANDO </t>
  </si>
  <si>
    <t xml:space="preserve"> CRUZ SALOMÓN</t>
  </si>
  <si>
    <t xml:space="preserve">MICHAEL ERIC </t>
  </si>
  <si>
    <t>CASILIMAS PARRA</t>
  </si>
  <si>
    <t xml:space="preserve">RICARDO ADRIAN </t>
  </si>
  <si>
    <t>TRUJILLO TORRES</t>
  </si>
  <si>
    <t xml:space="preserve">JUAN SEBASTIAN </t>
  </si>
  <si>
    <t>MOSQUERA BOTIA</t>
  </si>
  <si>
    <t>JORGE MARIO</t>
  </si>
  <si>
    <t xml:space="preserve"> MAESTRE AMAYA</t>
  </si>
  <si>
    <t xml:space="preserve">JAVIER DARIO </t>
  </si>
  <si>
    <t>RONCANCIO MENDEZ</t>
  </si>
  <si>
    <t xml:space="preserve">LEILA MILENY </t>
  </si>
  <si>
    <t>CASTAÑEDA PABÓN</t>
  </si>
  <si>
    <t xml:space="preserve">JESÚS ANDRÉS </t>
  </si>
  <si>
    <t>BUITRAGO BUITRAGO</t>
  </si>
  <si>
    <t xml:space="preserve">CLEMENTE </t>
  </si>
  <si>
    <t xml:space="preserve">FELIPE </t>
  </si>
  <si>
    <t>LONDOÑO AGUILAR</t>
  </si>
  <si>
    <t>MERIDA RODRÍGUEZ</t>
  </si>
  <si>
    <t xml:space="preserve">MAICOL DAVID </t>
  </si>
  <si>
    <t>CADENA SICHACÁ</t>
  </si>
  <si>
    <t xml:space="preserve">JUAN MANUEL </t>
  </si>
  <si>
    <t>BERNAL JIMÉNEZ</t>
  </si>
  <si>
    <t xml:space="preserve">CARLOS ARTURO </t>
  </si>
  <si>
    <t>BRITTO MEDINA</t>
  </si>
  <si>
    <t xml:space="preserve">OSCIEL EDUARDO </t>
  </si>
  <si>
    <t>RAMIREZ ALZATE</t>
  </si>
  <si>
    <t>JOHN JADER</t>
  </si>
  <si>
    <t xml:space="preserve"> LEAL GUERRA</t>
  </si>
  <si>
    <t xml:space="preserve">AGUILERA BERNAL </t>
  </si>
  <si>
    <t>EDICSON ARMANDO</t>
  </si>
  <si>
    <t xml:space="preserve">MAYRA ALEJANDRA </t>
  </si>
  <si>
    <t>MENDEZ VARGAS</t>
  </si>
  <si>
    <t>CHÍA (CUND)</t>
  </si>
  <si>
    <t>TUNJA (BOY)</t>
  </si>
  <si>
    <t>SIBATÉ (CUND)</t>
  </si>
  <si>
    <t>BARRANQUILLA (ATL)</t>
  </si>
  <si>
    <t>VALLEDUPAR (CES)</t>
  </si>
  <si>
    <t>CARTAGO (Valle)</t>
  </si>
  <si>
    <t>fACATATIVÁ (CUND)</t>
  </si>
  <si>
    <t>6 DE DICIEMBRE DE 2013</t>
  </si>
  <si>
    <t>Maestro en Artes Musicales énfasis en Composición y arreglos</t>
  </si>
  <si>
    <t>Maestro en Artes Musicales énfasis en instrumento - Bandola</t>
  </si>
  <si>
    <t>Maestro en Artes Musicales énfaisis en instrumento - percusión</t>
  </si>
  <si>
    <t>Maestro en Artes Musicales énfasis en guitarra eléctrica</t>
  </si>
  <si>
    <t>Maestro en Artes Musicales énfasis en dirección</t>
  </si>
  <si>
    <t>Maestro en Artes Musicales énfasis en instrumento - tiple</t>
  </si>
  <si>
    <t>martes 24 de septiembre de 2013</t>
  </si>
  <si>
    <t>24 DE ABRIL de 2013</t>
  </si>
  <si>
    <t>sábado 25 de mayo de 2013</t>
  </si>
  <si>
    <t>viernes 31 de mayo de 2013</t>
  </si>
  <si>
    <t>8 DE JUNIO de 2013</t>
  </si>
  <si>
    <t>LUNES 17 DE JUNIO de 2013</t>
  </si>
  <si>
    <t>VIERNES 5 DE ABRIL de 2013</t>
  </si>
  <si>
    <t>25 DE SEPTIEMBRE de 2013</t>
  </si>
  <si>
    <t>Lunes 30 de septiembre de 2013</t>
  </si>
  <si>
    <t>2 DE OCTUBRE de 2013</t>
  </si>
  <si>
    <t>JUEVES 3 DE OCTUBRE de 2013</t>
  </si>
  <si>
    <t>Lunes 16 de septiembre de 2013</t>
  </si>
  <si>
    <t>Miércoles 25 de septiembre de 2013</t>
  </si>
  <si>
    <t>1 de octubre de 2013</t>
  </si>
  <si>
    <t>2 DE OCTUBRE DE 2013</t>
  </si>
  <si>
    <t>MIÉRCOLES 2 DE OCTUBRE de 2013</t>
  </si>
  <si>
    <t>2 de octubre de 2013</t>
  </si>
  <si>
    <t>VIERNES  4 de octubre de 2013</t>
  </si>
  <si>
    <t>MIERCOLES 9 DE OCTUBRE de 2013</t>
  </si>
  <si>
    <t>JUEVES 10 DE OCTUBRE de 2013</t>
  </si>
  <si>
    <t>jueves 10 de octubre de 2013</t>
  </si>
  <si>
    <t>11 DE OCTUBRE de 2013</t>
  </si>
  <si>
    <t>MARTES 15 DE OCTUBRE de 2013</t>
  </si>
  <si>
    <t>BANDOLA LLANERA</t>
  </si>
  <si>
    <t>MÉXICO - MAESTRÍA</t>
  </si>
  <si>
    <t>OTROS ESTUDIOS</t>
  </si>
  <si>
    <t>BAJO ELÉCTRICO</t>
  </si>
  <si>
    <t>17 DE OCTUBRE DE 2013</t>
  </si>
  <si>
    <t>gatiyo@gmail.com</t>
  </si>
  <si>
    <t>"INTERFLUENCIA COLOMBO PORTUGUESA"</t>
  </si>
  <si>
    <t>COMPOSICIÓN Y ARREGLO DE PIEZAS MUSICALES DESDE LAS PROPUESTAS MUSIC BUSINESS Y SONGWRITER</t>
  </si>
  <si>
    <t> jecawav@hotmail.com</t>
  </si>
  <si>
    <t>ANÁLISIS COMPARATIVO DE LA INTERPRETACIÓN DE SEIS CANTANTES LATINOAMERICANAS EN CUATRO PORROS</t>
  </si>
  <si>
    <t>Carrera 35 No. 25 C - 23 apto 201</t>
  </si>
  <si>
    <t>xisagu@hotmail.com</t>
  </si>
  <si>
    <t>MATERIAL DIDÀCTICO PARA LA ENSEÑANZA MUSICAL PARA NIÑOS ENFOCADO EN LA POTENCIALIZACIÒN DE LA INTELIGENCIA MUSICAL</t>
  </si>
  <si>
    <t>Calle 147 A No. 48 - 44</t>
  </si>
  <si>
    <t>pablotauta@gmail.com</t>
  </si>
  <si>
    <t>COMPOSICIÓN CONTEMPORÁNEA MOTIVADA A PARTIR DEL ANÁLISIS DE LAS CATEGORIAS MÚSICA - MUJER - RESISTENCIA</t>
  </si>
  <si>
    <t>Carrera 27 No. 50 - 37 apto 202</t>
  </si>
  <si>
    <t>micaelamiau@gmail.com</t>
  </si>
  <si>
    <t>CREACIÓN MUSICAL ORIGINAL DE CUATRO OBRAS EN EL GENERO ROCK METAL</t>
  </si>
  <si>
    <t>Calle 2 No. 93 D - 45 torre 13 apto 601</t>
  </si>
  <si>
    <t>visioners@hotmail.com</t>
  </si>
  <si>
    <t>PRÁCTICA PROFESIONAL CON ESTUDIANTES DE VIOLÍN DE LA CORPORACIÓN DEPARTAMENTAL DE ORQUESTAS SINFÓNICAS JUVENILES E INFANTILES BATUTA, META</t>
  </si>
  <si>
    <t>Calle 60 No.88 D - 59 int 6 apto 101</t>
  </si>
  <si>
    <t>4856792 3154590959</t>
  </si>
  <si>
    <t>magdav9@hotmail.com</t>
  </si>
  <si>
    <t>VERSIÓN DE LOS MOVIMIENTOS PRIMERO Y SEGUNDO DEL CONCIERTO PARA VIOLÍN Y ORQUESTA Nª. 1 OP 26 DEL COMPOSITOR MAX BRUCH PARA ENSAMBLE DE VIOLÍN Y CUERDAS PULSADAS ANDINAS COLOMBIANAS.</t>
  </si>
  <si>
    <t>Carrera 78 A No. 9 - 39</t>
  </si>
  <si>
    <t>caarcos1@hotmail.com</t>
  </si>
  <si>
    <t>TRANSFERENCIA DE ELEMENTOS TÉCNICO INTERPRETATIVOS DEL GOLPE DEL JOROPO "PAJARILLO" AL VIOLONCHELO</t>
  </si>
  <si>
    <t>Carrera 4 No. 24 - 59</t>
  </si>
  <si>
    <t>raulchelo@gmail.com</t>
  </si>
  <si>
    <t>LA DENOMINACION SOCIAL DEL COMPOSITOR (QUÉ HACE COMPOSITOR AL COMPOSITOR?, O CÓMO SE HACE UN COMPOSITOR?)</t>
  </si>
  <si>
    <t>VIVE EN ALEMANIA</t>
  </si>
  <si>
    <t>3185839540 (diana collazos)</t>
  </si>
  <si>
    <t>danielestebanvargas@hotmail.com</t>
  </si>
  <si>
    <t>CONCIERTO MINIMALISTA PARA GRUPO DE ROCK Y UNA INSTROSPECCIÓN A LA ESTÉTICA DEL ROCK COMERCIAL MODERNO</t>
  </si>
  <si>
    <t>Cra 73 B No. 9 - 44</t>
  </si>
  <si>
    <t>daniel.l.suarez@hotmail.com</t>
  </si>
  <si>
    <t>31 DE MARZO DE 2014</t>
  </si>
  <si>
    <t>OSCAR PORTILLO</t>
  </si>
  <si>
    <t>ANÁLISIS PARA LA INTERRPETACIÓN DE CUATRO PIEZAS REPRESENTATIVAS DEL GUITARRISTA ANDY TIMMONS EN SU PERIODO COMO SOLISTA</t>
  </si>
  <si>
    <t>Calle 140 A No. 112 B - 85</t>
  </si>
  <si>
    <t>nanocely7@hotmail.com</t>
  </si>
  <si>
    <t xml:space="preserve">LOS COMPOSITORES FLAUTISTAS
Aspectos pedagógicos e interpretativos de la obra Andante Pastoral y Scherzettino para flauta traversa de Paul Taffanel.
</t>
  </si>
  <si>
    <t>Calle 70 A bis A sur No. 4 A 18</t>
  </si>
  <si>
    <t>lilifleita@hotmail.com</t>
  </si>
  <si>
    <t>Una mirada a través de la escencia negra de nuestro pacífico colombiano, un mundo sonoro: bunde y currulao</t>
  </si>
  <si>
    <t>Carrera 16 No. 31 A - 44</t>
  </si>
  <si>
    <t>madreselvacastrop@gmail.com</t>
  </si>
  <si>
    <t>LUIS EDUARDO DÍAZ</t>
  </si>
  <si>
    <t>DESCRIPCION DE EFECTOS MUSICALES NO CONVENCIONALES UTILIZADOS EN LA ESCRITURA INSTRUMENTAL DE TRES OBRAS PARA TROMBÓN DEL SIGLO XX</t>
  </si>
  <si>
    <t>Calle 12 A No. 71 C - 60 torre 1 apto 803</t>
  </si>
  <si>
    <t>jyoe_koi@yahoo.com</t>
  </si>
  <si>
    <t>7 DE ABRIL DE 2014</t>
  </si>
  <si>
    <t>14 DE MARZO DE 2014</t>
  </si>
  <si>
    <t>PIEZAS DE FANTASÍA OPUS 12 DE ROBERT SCHUMANN</t>
  </si>
  <si>
    <t>Cra 1 F ESTE No. 40 - A - 19 sur</t>
  </si>
  <si>
    <t>lea_pg@hotmail.com</t>
  </si>
  <si>
    <t>ORLANDO PÁEZ</t>
  </si>
  <si>
    <t>ANÁLISIS DE TÉCNICAS E INTERPRETACIÓN DE LAS BALADAS No. 1 y no. 2 DE Frederic Chopin</t>
  </si>
  <si>
    <t>Cra 72 N No. 46 - 16</t>
  </si>
  <si>
    <t>danyscream@hotmail.com</t>
  </si>
  <si>
    <t>JOHNNY EDISON LUCERO</t>
  </si>
  <si>
    <t>ANALISIS DE ASPECTOS TÈCNICO-INTERPRETATIVOS EN EL CONCIERTO PARA TROMPETA Y ORQUESTA DE HENRI TOMASI</t>
  </si>
  <si>
    <t>Calle 6 B No. 74 - 21 apto 502 int 5</t>
  </si>
  <si>
    <t>jhogarlo@hotmail.com</t>
  </si>
  <si>
    <t>DESARROLLO DE LA IDENTIDAD VOCAL EN PROCESOS DE TRÁNSITO  DE GÉNERO</t>
  </si>
  <si>
    <t>Kilómetro 5 Via a La Calera</t>
  </si>
  <si>
    <t>torycanta@gmail.com</t>
  </si>
  <si>
    <t>GERMÁN HERRERA</t>
  </si>
  <si>
    <t>CREACION DE CUATRO PIEZAS PARA DOS BATERÍAS Y BAJO BASADA EN EL ANÁLISIS MUSICAL DE DOS OBRAS DE COMPOSITORES COLOMBIANOS DENTRO DEL ESTILO DE JAZZ CONTEMPORÁNEO</t>
  </si>
  <si>
    <t>Calle 24 No. 46 - 19 apto 704</t>
  </si>
  <si>
    <t>viejohello@gmail.com</t>
  </si>
  <si>
    <t>DE LA VOZ HABLADA A LA VOZ CANTADA. LA AUTOCONCIENCIA DESDE EL MÉTODO FELDENKRAIS COMO HERRAMIENTA DE APRENDIZAJE</t>
  </si>
  <si>
    <t>Calle 12 D bis no. 1 - 26 piso 2</t>
  </si>
  <si>
    <t>giselleseg@hotmail.com</t>
  </si>
  <si>
    <t>METAOBRA, ANÁLISIS DE SUS PARTES Y USO DE ELEMENTOS EXTERNOS (LUZ Y FOTOGRAFÍA)</t>
  </si>
  <si>
    <t>Tabio Km 2 via Tenjo,</t>
  </si>
  <si>
    <t>angelica-rod@hotmail.com</t>
  </si>
  <si>
    <t>LA FENOMENOLOGÌA COMO MÈTODO PARA ENTENDER LA GUITARRA ACÙSTICA</t>
  </si>
  <si>
    <t>Cra 32 No. 50 A - 14 Sur</t>
  </si>
  <si>
    <t>gabytarra@gmail.com</t>
  </si>
  <si>
    <t>EL LENGUAJE MUSICAL LLANERO: UN ACERCAMIENTO A LA COMPOSICIÓN DESDE LA NOTACIÓN MUSICAL Y FONÉTICA</t>
  </si>
  <si>
    <t>Calle 20 No. 2 A - 26 apto 211</t>
  </si>
  <si>
    <t>f.corredor88@gmail.com</t>
  </si>
  <si>
    <t xml:space="preserve">ANALISIS CON FINES INTERPRETATIVOS DE TRES OBRAS DE ERNESTO CORDERO PARA GUITARRA SOLA </t>
  </si>
  <si>
    <t>Cra 17 No. 48 - 76 apto 101</t>
  </si>
  <si>
    <t>julianandreshoyos@hotmail.com</t>
  </si>
  <si>
    <t>JORGE ALBERTO GUZMÁN</t>
  </si>
  <si>
    <t>LA BANDA PELAYERA; CONTEXTO, ANÁLISIS RITMICO Y ADAPTACIÓN A LA BATERIA DE TRES AIRES: PORRO PALITIAO, PORRO TAPAO Y FANDANGO</t>
  </si>
  <si>
    <t>Av calle 90 No. 95 B - 10 int 104</t>
  </si>
  <si>
    <t>jazztavo123@hotmail.com</t>
  </si>
  <si>
    <t>CINCO OBRAS DE COMPOSICIÓN BASADAS EN LOS PRINCIPIOS DEL MÉTODO RECEPTIVO DE LA MUSICOTERAPIA Y LA MEDICINA CHINA</t>
  </si>
  <si>
    <t>Calle 11c -N 73-52</t>
  </si>
  <si>
    <t>andreschamat@hotmail.com</t>
  </si>
  <si>
    <t>Cra 5 Bis No. 12 C - 32 apto 203</t>
  </si>
  <si>
    <t>alvaroguitar@hotmail.com</t>
  </si>
  <si>
    <t>INDAGACION SOBRE ALGUNOS FENÓMENOS DE PERCEPCIÒN AUDITIVA EN LA CREACIÓN E INTERPRETACIÓN DE UNA OBRA MUSICAL</t>
  </si>
  <si>
    <t>Av carrera 72 No. 23 - 24 int 9 apto 302</t>
  </si>
  <si>
    <t>moregabo@hotmail.com</t>
  </si>
  <si>
    <t>KENNY GARRETT, KIRK WHALUM Y BONEY JAMES: UN ACERCAMIENTO DESDE LA TRANSCRIPCIÓN Y EL ANÁLISIS A SUS ESTILOS IMPROVISATORIOS EN EL TEMA ALWAYS THERE</t>
  </si>
  <si>
    <t>Calle 64 C bis No. 85 - 64</t>
  </si>
  <si>
    <t>flapa-100@hotmail.com</t>
  </si>
  <si>
    <t>ANALISIS CON FINES INTERPRETATIVOS DE LA ESTRUCTURA MUSICAL DE TRES OBRAS PARA FLAUTA TRAVERSA DE COMPOSITORES COLOMBIANOS</t>
  </si>
  <si>
    <t>Carrera 25 No. 39 - 62</t>
  </si>
  <si>
    <t>raultorresa@gmail.com</t>
  </si>
  <si>
    <t>Calle 23 No. 68 - 59 int 24 apto 402</t>
  </si>
  <si>
    <t>ciavilamus@yahoo.com</t>
  </si>
  <si>
    <t>INICIACIÓN, CONFORMACIÓN, CONSOLIDACIÓN Y DIRECCION DE UNA BANDA SINFÓNICA INFANTIL ESTUDIANTIL EN EL INSTITUTO SALESIANO SAN JOSÉ DE MOSQUERA</t>
  </si>
  <si>
    <t>Cra 1 No 2 - 49 Mosquera (Cund)</t>
  </si>
  <si>
    <t>johnfredymora@hotmail.com</t>
  </si>
  <si>
    <t>"BORDÓN DE LLAVES" ASPECTOS TÉCNICOS E INTERPRETATIVOS TRADICIONALES DE LOS GOLPES DEL JOROPO LLANERO: PAJARILLO, SEIS POR DE DERECHO Y SEIS NUMERAO APLICADOS EN LA ELABORACIÓN DE TRES ESTUDIOS PARA FLAUTA TRAVERSA SISTEMA BOÊHM</t>
  </si>
  <si>
    <t>Calle 60 A sur No. 78 - 18</t>
  </si>
  <si>
    <t>unaflautatraviesa@gmail.com</t>
  </si>
  <si>
    <t>BANDA CIUDAD CORRALES LEGADO Y TRADICIÓN DE UN PUEBLO: ELEMENTOS RELEVANTES PARA UNA RECONSTRUCCIÓN DE LA MEMORIA E HISTORIA DE LA TRAYECTORIA MUSICAL DE LA BANDA DE VIENTOS CIUDAD CORRALES, BOYACÁ</t>
  </si>
  <si>
    <t>Carrera 26 No. 03 - 92 Duitama (Boy)</t>
  </si>
  <si>
    <t>oswalsaxo.75@hotmail.com</t>
  </si>
  <si>
    <t>2 DE ABRIL DE 2014</t>
  </si>
  <si>
    <t>MINIMALISMO Y JOROPO</t>
  </si>
  <si>
    <t>Calle 25 No. 11 - 15 Tunja</t>
  </si>
  <si>
    <t>jafierro@yahoo.com</t>
  </si>
  <si>
    <t>JUAN HERNEY SEPÚLVEDA</t>
  </si>
  <si>
    <t>EL APORTE DE MELVIN CULBERTSON A LA ESCUELA DE TUBA EN FRANCIA Y SU IMPACTO EN COLOMBIA</t>
  </si>
  <si>
    <t>Cra 29 B No. 67 - 17</t>
  </si>
  <si>
    <t>georgebasscleft@hotmail.com</t>
  </si>
  <si>
    <t>COMPOSICIÓN, TRANCRIPCIÓN Y ENSEÑANZA DE DIEZ CANCIONES EN GÉNEROS LLANEROS PARA IMPLEMENTAR EN LA ESCUELA PRIMARIA</t>
  </si>
  <si>
    <t>CALLE 22 No. 17-13 BARRIO LA ESPERANZA YOPAL CASANARE</t>
  </si>
  <si>
    <t>3112571141- - 3212690777</t>
  </si>
  <si>
    <t>caballerowilliam@hotmail.com</t>
  </si>
  <si>
    <t>17.388.409 DISTRITO 5 YOPAL</t>
  </si>
  <si>
    <t xml:space="preserve"> SARTA GUZMÁN</t>
  </si>
  <si>
    <t>XIMENA</t>
  </si>
  <si>
    <t xml:space="preserve"> TAUTA YAÑEZ</t>
  </si>
  <si>
    <t>PABLO MAURICIO</t>
  </si>
  <si>
    <t>LINA MELISSA</t>
  </si>
  <si>
    <t>RAMIREZ BERMUDEZ</t>
  </si>
  <si>
    <t xml:space="preserve"> LLANOS CÁRDENAS</t>
  </si>
  <si>
    <t>MAGDA JUDITH</t>
  </si>
  <si>
    <t>URUEÑA CALENTURA</t>
  </si>
  <si>
    <t xml:space="preserve">CARLOS ANDRÉS </t>
  </si>
  <si>
    <t xml:space="preserve"> BERNAL FUENTES</t>
  </si>
  <si>
    <t>RAUL ANTONIO</t>
  </si>
  <si>
    <t>VARGAS ENCISO</t>
  </si>
  <si>
    <t xml:space="preserve">DANIEL ESTEBAN </t>
  </si>
  <si>
    <t>LINARES SUAREZ</t>
  </si>
  <si>
    <t xml:space="preserve">DANIEL ALEJANDRO </t>
  </si>
  <si>
    <t>DIEGO IVAN</t>
  </si>
  <si>
    <t xml:space="preserve"> RAMIREZ MARTÍNEZ</t>
  </si>
  <si>
    <t>LILIANA</t>
  </si>
  <si>
    <t>CASTRO PINZÓN</t>
  </si>
  <si>
    <t xml:space="preserve">MADRESELVA </t>
  </si>
  <si>
    <t>BELTRAN HERNANDEZ</t>
  </si>
  <si>
    <t xml:space="preserve">JOHANA PATRICIA </t>
  </si>
  <si>
    <t xml:space="preserve"> PEÑA GONZÁLEZ</t>
  </si>
  <si>
    <t>MARZIA LEANDRA</t>
  </si>
  <si>
    <t xml:space="preserve"> DIAZ SEGURA</t>
  </si>
  <si>
    <t>DANIEL CAMILO</t>
  </si>
  <si>
    <t xml:space="preserve">GARCÌA </t>
  </si>
  <si>
    <t xml:space="preserve">JHOAN VICENTE </t>
  </si>
  <si>
    <t xml:space="preserve"> LAVERDE PEDRAZA</t>
  </si>
  <si>
    <t>VICTORIA</t>
  </si>
  <si>
    <t>MANTILLA VALBUENA</t>
  </si>
  <si>
    <t xml:space="preserve">DIEGO FERNANDO </t>
  </si>
  <si>
    <t xml:space="preserve"> SEGRERA GUZMAN</t>
  </si>
  <si>
    <t>GISELLE</t>
  </si>
  <si>
    <t>RODRÍGUEZ CHAVEZ</t>
  </si>
  <si>
    <t xml:space="preserve">ANGELICA ANDREA </t>
  </si>
  <si>
    <t>CORREDOR DELGADO</t>
  </si>
  <si>
    <t xml:space="preserve">CESAR GABRIEL </t>
  </si>
  <si>
    <t>CORREDOR TÉLLEZ</t>
  </si>
  <si>
    <t xml:space="preserve"> HOYOS ORDÓÑEZ</t>
  </si>
  <si>
    <t>JULIAN ANDRÉS</t>
  </si>
  <si>
    <t xml:space="preserve"> MARTÍNEZ PALACIO</t>
  </si>
  <si>
    <t>GUSTAVO</t>
  </si>
  <si>
    <t xml:space="preserve"> CHAMAT BURGOS</t>
  </si>
  <si>
    <t>LUIS ANDRES</t>
  </si>
  <si>
    <t xml:space="preserve"> GARZÓN MAFFLA</t>
  </si>
  <si>
    <t>ALVARO JAVIER</t>
  </si>
  <si>
    <t xml:space="preserve"> MORA BETANCUR</t>
  </si>
  <si>
    <t>GABRIEL</t>
  </si>
  <si>
    <t xml:space="preserve"> PAEZ QUIROGA</t>
  </si>
  <si>
    <t>FLAVIO AMADEO</t>
  </si>
  <si>
    <t xml:space="preserve"> TORRES ÁLVAREZ</t>
  </si>
  <si>
    <t>RAUL AUGUSTO</t>
  </si>
  <si>
    <t>CESAR IVAN</t>
  </si>
  <si>
    <t>JHON FREDY</t>
  </si>
  <si>
    <t>TORRES TORRES</t>
  </si>
  <si>
    <t xml:space="preserve">JAIME OSWALDO </t>
  </si>
  <si>
    <t>FIERRO MEDINA</t>
  </si>
  <si>
    <t xml:space="preserve">JAVIER ALFONSO </t>
  </si>
  <si>
    <t>QUINTEROS ÀLVAREZ</t>
  </si>
  <si>
    <t xml:space="preserve">JORGE GUSTAVO </t>
  </si>
  <si>
    <t>BARRERA RIVERO</t>
  </si>
  <si>
    <t xml:space="preserve">WILLIAM </t>
  </si>
  <si>
    <t>de Ibagué</t>
  </si>
  <si>
    <t xml:space="preserve"> de Ipiales (NARIÑO)</t>
  </si>
  <si>
    <t xml:space="preserve"> BOGOTA</t>
  </si>
  <si>
    <t>PUERTO LOPEZ META</t>
  </si>
  <si>
    <t xml:space="preserve"> La Calera</t>
  </si>
  <si>
    <t xml:space="preserve">
 Facatativá</t>
  </si>
  <si>
    <t xml:space="preserve"> Sogamoso</t>
  </si>
  <si>
    <t xml:space="preserve"> San Andrés</t>
  </si>
  <si>
    <t xml:space="preserve"> Armenia (Quindìo)</t>
  </si>
  <si>
    <t>Tabio (cund)</t>
  </si>
  <si>
    <t xml:space="preserve"> Barranquilla</t>
  </si>
  <si>
    <t xml:space="preserve"> La Mesa Cundinamarca</t>
  </si>
  <si>
    <t>SOGAMOSO(BOYACÁ)</t>
  </si>
  <si>
    <t>Ibagué</t>
  </si>
  <si>
    <t>13 DE JUNIO DE 2014</t>
  </si>
  <si>
    <t>18 DE OCTUBRE DE 2013</t>
  </si>
  <si>
    <t>4 DE ABRIL DE 2014</t>
  </si>
  <si>
    <t>26 DE NOVIEMBRE DE 2013</t>
  </si>
  <si>
    <t>26 DE MARZO DE 2014</t>
  </si>
  <si>
    <t>11 DE ABRIL DE 2014</t>
  </si>
  <si>
    <t>20 DE MAYO DE 2014</t>
  </si>
  <si>
    <t>14 DE MAYO DE 2013</t>
  </si>
  <si>
    <t>9 DE ABRIL DE 2014</t>
  </si>
  <si>
    <t>8 DE ABRIL DE 2014</t>
  </si>
  <si>
    <t>5 DE FEBRERO DE 2014</t>
  </si>
  <si>
    <t>15 DE NOVIEMBRE DE 2013</t>
  </si>
  <si>
    <t>29 DE NOVIEMBRE DE 2013</t>
  </si>
  <si>
    <t>22 DE ABRIL DE 2014</t>
  </si>
  <si>
    <t>19 DE NOVIEMBRE DE 2013</t>
  </si>
  <si>
    <t>20 DE NOVIEMBRE DE 2013</t>
  </si>
  <si>
    <t>10 DE ABRIL DE 2014</t>
  </si>
  <si>
    <t>RAMOS CUSARIA</t>
  </si>
  <si>
    <t xml:space="preserve">IGNACIO </t>
  </si>
  <si>
    <t>Maestro en Artes Musicales énfasis en instrumento arpa</t>
  </si>
  <si>
    <t>Maestro en Artes Musicales enfasis en instrumento tuba</t>
  </si>
  <si>
    <t>Maestro en Artes Musicales énfasis en Arreglos y composición</t>
  </si>
  <si>
    <t>Maestro en Artes Musicales énfaisis en instrumento saxofón</t>
  </si>
  <si>
    <t>Maestro en Artes Musicales énfasis en instrumento flauta traversa</t>
  </si>
  <si>
    <t>Maestro en Artes Musicales énfasis en instrumento eufonio</t>
  </si>
  <si>
    <t>Maestro en Artes Musicales énfasis en instrumento violín</t>
  </si>
  <si>
    <t>Maestro en Artes Musicales énfasis en instrumento percusión</t>
  </si>
  <si>
    <t>Maestro en Artes Musicales énfasis en instrumento guitarra acústica</t>
  </si>
  <si>
    <t>Maestro en Artes Musicales énfasis en instrumento Canto</t>
  </si>
  <si>
    <t>Maestro en Artes Musicales énfasis en instrumento trompeta</t>
  </si>
  <si>
    <t>Maestro en Artes Musicales énfasis en instrumento piano</t>
  </si>
  <si>
    <t>EUFONIO</t>
  </si>
  <si>
    <t>TUBA</t>
  </si>
  <si>
    <t>SUENA LA ORQUESTA EN MI LOCALIDAD. CARACTERIZACIÓN DEL PROYECTO DE INTERVENCIÓN SOCIAL 503- CONVENIOS 103 DE 2010 Y 053 DE 2012, A PROPÒSITO DE LA FORMACIÓN MUSICAL DE LOS NIÑOS Y JÓVENES DE LA LOCALIDAD DE CHAPINERO - BOGOTÁ</t>
  </si>
  <si>
    <t>Maestro en Artes Musicalesénfasis en Arreglos y Composición</t>
  </si>
  <si>
    <t>Maestro en Artes Musicales énfasis en INSTRUMENTO - guitarra eléctrica</t>
  </si>
  <si>
    <t>Maestro en Artes Musicales énfasis en instrumento -Bajo Eléctrico</t>
  </si>
  <si>
    <t>Maestro en Artes Musicales énfasis en instrumento - Percusión.</t>
  </si>
  <si>
    <t>Maestro en Artes Musicales énfasis en instrumento en trompeta</t>
  </si>
  <si>
    <t>Maestro en Artes musicales con énfasis en instrumento -canto</t>
  </si>
  <si>
    <t>Maestro en Artes Musicales énfasis en instrumento - piano</t>
  </si>
  <si>
    <t>Maestro en Artes Musicales énfasis en instrumento - flauta traversa</t>
  </si>
  <si>
    <t>Maestro en Artes Musicales énfasis en instrumento - percusión</t>
  </si>
  <si>
    <t>Maestro en Artes musicales énfasis en instrumento - guitarra acústica</t>
  </si>
  <si>
    <t>Maestro en Artes Musicales con énfasis en instrumento -  guitarra eléctrica</t>
  </si>
  <si>
    <t>Maestro en Artes Musicales con énfasis en instrumento - Arpa llanera</t>
  </si>
  <si>
    <t>Maestro en Artes Musicales con énfasis en instrumento - cuatro llanero</t>
  </si>
  <si>
    <t>changoascanio@hotmail.com</t>
  </si>
  <si>
    <t>10 DE JULIO DE 1998</t>
  </si>
  <si>
    <t>800610-09500</t>
  </si>
  <si>
    <t>morenomusica@hotmail.com</t>
  </si>
  <si>
    <t>Cra. 98 bis No. 22 H - 61</t>
  </si>
  <si>
    <t>YA</t>
  </si>
  <si>
    <t>COMPOSICIÓN DE SUITE A TRES MOVIMIENTOS EN EL CONTEXTO DEL JAZZ LATINO, CON LA GUITARRA ELÉCTRICA COMO INSTRUMENTO PRINCIPAL</t>
  </si>
  <si>
    <t>14 DE AGOSTO DE 2000</t>
  </si>
  <si>
    <t>danielandresgomez@hotmail.com</t>
  </si>
  <si>
    <t>Calle 1 No. 40 B - 27 sur</t>
  </si>
  <si>
    <t>LA IMPROVISACIÓN EN EL SON CUBANOA PARTIR DEL ANÁLISIS DE TRES SOLOS DE RUBÉN GONZALEZ</t>
  </si>
  <si>
    <t>06 DE OCTUBRE DE 1999</t>
  </si>
  <si>
    <t>angband_72@hotmail.com</t>
  </si>
  <si>
    <t>calle 90 75b 41</t>
  </si>
  <si>
    <t>ESTUDIO INTERPRETATIVO DE LA BATERIA SOBRE EL STICKING Y EL ESTILO LINEAL APLICADOS POR DAVID GARIBALDI EN LOS TEMAS MUSICALES:ESCAPE FROM OAKLAND, SOUL VACCINATION Y WHAT IT´S HIP DE TOWER OF POWER</t>
  </si>
  <si>
    <t>8 de octubre de 2014</t>
  </si>
  <si>
    <t>27 DE AGOSTO DE 2003</t>
  </si>
  <si>
    <t>maqroll85@hotmail.com</t>
  </si>
  <si>
    <t>Calle 136 No. 11B - 16</t>
  </si>
  <si>
    <t>JACQUES DALCROZE Y EDGAR WILLEMS: UNA MIRADA A LA PEDAGOGÍA MUSICAL DE CARA A LA ENSEÑANZA DEL VIOLONCHELO</t>
  </si>
  <si>
    <t>mierocles 8 de octubre de 2014</t>
  </si>
  <si>
    <t>18 de enero de 2002</t>
  </si>
  <si>
    <t>kikasumi@gmail.com</t>
  </si>
  <si>
    <t>Carrera  8 A número 151-71</t>
  </si>
  <si>
    <t>Análisis  de cinco canciones de la región andina y llanera colombiana, a partir del estill voice training</t>
  </si>
  <si>
    <t>julianjazzbass@gmail.com</t>
  </si>
  <si>
    <t>Av Jiménez no. 4 - 03 apto 1006</t>
  </si>
  <si>
    <t>ASPECTOS Y CONCEPTOS FUNDAMENTALES EN LA EJECUCIÒN Y GRABACIÓN DEL BAJO ELÉCTRICO EN EL JAZZ</t>
  </si>
  <si>
    <t>23 DE ABRIL DE 2004</t>
  </si>
  <si>
    <t>elarpero@yahoo.es</t>
  </si>
  <si>
    <t>Cra 13 A bis No. 31 a - 35 SUR</t>
  </si>
  <si>
    <t>AUTORRETRATO SONORO CINCO PIEZAS ORIGINALES PARA INSTRUMENTISTAS SOLISTAS</t>
  </si>
  <si>
    <t>DESCRIPCION DE ELEMENTOS MUSICALES Y APORTES PARA LA INTERPRETACIÓN DE LA OBRA CONCERT PIECE No.2 for trumpet op. 12 de Vassily Brandt</t>
  </si>
  <si>
    <t>Calle 18 sur No. 11 B - 20</t>
  </si>
  <si>
    <t>jerssontrumpet@hotmail.com</t>
  </si>
  <si>
    <t>28 DE JUNIO DE 2004</t>
  </si>
  <si>
    <t>johnjguitarra@hotmail.com</t>
  </si>
  <si>
    <t>Carrera 27B No. 63 A - 51 (302)</t>
  </si>
  <si>
    <t>LA MUSICA COMO MEDIO DE DIVERSIÓN Y ESTIMULACIÓN DEL CUERPO Y LA MENTE PARA PERSONAS EN SITUACIÓN DE DISCAPACIDAD COGNITIVA</t>
  </si>
  <si>
    <t>gtiym@hotmail.com</t>
  </si>
  <si>
    <t>Cll 181 C 13-54 Torre 25 Apart 504</t>
  </si>
  <si>
    <t>INTERPRETACION, ARGUMENTACION Y PROPUESTA DE RECOPILACION  Y EJECUCION DE REPERTORIO PARA GUITARRA APLICADO A LOS RITMOS ANDINAS COLOMBIANOS BAMBUCO Y PASILLO</t>
  </si>
  <si>
    <t>24 DE JULIO DE 2007</t>
  </si>
  <si>
    <t>natas8915@hotmail.com</t>
  </si>
  <si>
    <t>cra 5 bis No. 12 C - 32 apto. 203</t>
  </si>
  <si>
    <t>EL CLARINETE EN EL ROCK INSTRUMENTAL. ADAPTACION DE DOS OBRAS DE ROCK INSTRUMENTAL PARA LA EJECUCION EN EL CLARINETE MEDIANTE LA UTILIZACION DE PROCESADORES DE EFECTO</t>
  </si>
  <si>
    <t xml:space="preserve">musiguy554@hotmail.com </t>
  </si>
  <si>
    <t>Calle 34 No. 12-71</t>
  </si>
  <si>
    <t>EL BEAT-BOX EN LA FLAUTA TRAVERSA Y SU RELACION CON LA PRODUCCION VOCAL</t>
  </si>
  <si>
    <t>cesarax903@gmail.com</t>
  </si>
  <si>
    <t>Calle 2 A No. 15 A - 24 Zipaquirá</t>
  </si>
  <si>
    <t>DEL VIOLÍN AL SAXOFON, UNA PROPUESTA DE ADAPTACIÓN PARA EL DESARROLLO TÉCNICO E INTERRPETATIVO DEL SAXOFÓN, DEL CONCIERTO PARA VIOLÍN EN RE MAYOR OPUS 35 DE TCHAIKOVSKY</t>
  </si>
  <si>
    <t>26 DE ENERO DE 2004</t>
  </si>
  <si>
    <t>axra03@hotmail.com</t>
  </si>
  <si>
    <t>Calle 34 No. 21 - 37</t>
  </si>
  <si>
    <t>6 de Abril de 1987</t>
  </si>
  <si>
    <t>sofielenas@hotmail.com</t>
  </si>
  <si>
    <t>Carrera 18 N° 58 B10</t>
  </si>
  <si>
    <t>incorparación de material de músicas tradicionales colombianas orientado a la fomración para el guitarrista solista en el pre-grado del programa curricular de Artes Musicales de la Academia Superior de Artes de Bogotá-ASAB. Facultad de Artes-ASAB, de la Universidad Distrital Francisco José de Caldas</t>
  </si>
  <si>
    <t>clariracabu@hotmail.com</t>
  </si>
  <si>
    <t>Cra 7 No. 12 - 97 Santa Rita Facatativá</t>
  </si>
  <si>
    <t>METODO DE INICIACIÓN EN EL CLARINETE SOPRANO PARA NIÑOS DE OCHO A DIAZ AÑOS DE EDAD DE LA BANDA SINFÓNICA DEL MUNICIPIO DE FACATATIVÁ</t>
  </si>
  <si>
    <t>MIERCOLES 9 DE ABRIL</t>
  </si>
  <si>
    <t>D870957</t>
  </si>
  <si>
    <t>jljoseluistg@gmail.com</t>
  </si>
  <si>
    <t>Calle 50 No. 13 - 76</t>
  </si>
  <si>
    <t>16 DE OCTUBRE DE 2014</t>
  </si>
  <si>
    <t>30 DE ABRIL DE 1984</t>
  </si>
  <si>
    <t>felixramont@hotmaiil.com</t>
  </si>
  <si>
    <t>calle 1 No. 2 - 74 casa c 10 (mosquera)</t>
  </si>
  <si>
    <t>IMPLEMENTAR UN MECANISMO DE PEDALES DE ACCIÓN SIMPLE AL ARPA TRADICIONAL LLANERA PARA SU AMPLIACIÓN TONAL CROMÁTICA EN SU INTERPRETACIÓN</t>
  </si>
  <si>
    <t>yermis@gmail.com</t>
  </si>
  <si>
    <t>Transv 24 A No. 59 - 19 apto 302</t>
  </si>
  <si>
    <t>PROPUESTA DE UN PROGRAMA PROFESIONAL DE ESTUDIOS PARA INSTRUMENTO PRINCIPAL ARMÓNICA DIATÓNICA</t>
  </si>
  <si>
    <t>MORENO ROMERO</t>
  </si>
  <si>
    <t xml:space="preserve">NESTOR GIOVANNY </t>
  </si>
  <si>
    <t xml:space="preserve"> GÓMEZ PINZÓN</t>
  </si>
  <si>
    <t xml:space="preserve"> CASTELLAR POLANIA</t>
  </si>
  <si>
    <t>ADRIAN</t>
  </si>
  <si>
    <t>ESPITIA CORREDOR</t>
  </si>
  <si>
    <t>MURCIA MORALES</t>
  </si>
  <si>
    <t xml:space="preserve">MARIA ANGÉLICA </t>
  </si>
  <si>
    <t>GUZMÁN SIERRA</t>
  </si>
  <si>
    <t xml:space="preserve">JULIAN ALFONSO </t>
  </si>
  <si>
    <t>NIETO SALGUERO</t>
  </si>
  <si>
    <t xml:space="preserve">JORGE IVAN </t>
  </si>
  <si>
    <t xml:space="preserve">JERSSON FABIAN </t>
  </si>
  <si>
    <t>HURTADO GIRALDO</t>
  </si>
  <si>
    <t xml:space="preserve">JHON JAIRO </t>
  </si>
  <si>
    <t xml:space="preserve"> GUTIERREZ DURAN</t>
  </si>
  <si>
    <t>YEISSON MANUEL</t>
  </si>
  <si>
    <t>BEJARANO VARON</t>
  </si>
  <si>
    <t xml:space="preserve">VIVIAN NATALIE </t>
  </si>
  <si>
    <t>ANDREA XIMENA</t>
  </si>
  <si>
    <t>CESAR DANIEL</t>
  </si>
  <si>
    <t>CADENA BUITRAGO</t>
  </si>
  <si>
    <t xml:space="preserve">EDGAR RAMIRO </t>
  </si>
  <si>
    <t>JOSE LUIS</t>
  </si>
  <si>
    <t>FELIX RAMÓN</t>
  </si>
  <si>
    <t>GERMÁN ALBERTO</t>
  </si>
  <si>
    <t xml:space="preserve"> 29 de septiembre DE 2014</t>
  </si>
  <si>
    <t>24 de sept  DE 2014</t>
  </si>
  <si>
    <t xml:space="preserve"> 8 de octubre  DE 2014</t>
  </si>
  <si>
    <t xml:space="preserve"> 5 de diciembre DE 2013</t>
  </si>
  <si>
    <t xml:space="preserve"> 28 DE MARZO  DE 2014</t>
  </si>
  <si>
    <t xml:space="preserve"> 1 de octubre DE 2014</t>
  </si>
  <si>
    <t xml:space="preserve"> 6 DE OCTUBRE DE 2014</t>
  </si>
  <si>
    <t>Viernes 3 de octubre DE 2014</t>
  </si>
  <si>
    <t xml:space="preserve"> 23 de abril DE 2014</t>
  </si>
  <si>
    <t>3 de octubre DE 2014 DE 2014</t>
  </si>
  <si>
    <t xml:space="preserve"> 8 de octubre DE 2014</t>
  </si>
  <si>
    <t xml:space="preserve"> 14 DE OCTUBRE DE 2014</t>
  </si>
  <si>
    <t>1 DE OCTUBRE DE 2014</t>
  </si>
  <si>
    <t>viernes 3 de octure DE 2014</t>
  </si>
  <si>
    <t>jueves 2 de octubre DE 2014</t>
  </si>
  <si>
    <t>MAESTRO EN ARTES MUSICALES ÉNFASIS EN INSTRUMENTO</t>
  </si>
  <si>
    <t>MAESTRO EN ARTES MUSICALES ÉNFASIS EN COMPOSICIÓN Y ARREGLOS</t>
  </si>
  <si>
    <t>MAESTRO EN ARTES MUSICALES ÉNFASIS EN INSTRUMENTO FLAUTA TRAVERSA</t>
  </si>
  <si>
    <t>MAESTRO EN ARTES MUSICALES ÉNFASIS EN INSTRUMENTO SAXOFÓN</t>
  </si>
  <si>
    <t>MAESTRO EN ARTES MUSICALES, ÉNFASIS EN INSTRUMENTO GUITARRA ACÚSTICA</t>
  </si>
  <si>
    <t>MAESTRO EN ARTES MUSICALES ÉNFASIS EN INSTRUMENTO ARPA LLANERA</t>
  </si>
  <si>
    <t>MAESTRO EN ARTES MUSICALES ÉNFASIS EN INSTRUMENTO BAJO ELÉCTRICO</t>
  </si>
  <si>
    <t>MAESTRO EN ARTES MUSICALES ÉNFASIS EN INSTRUMENTO TROMPETA</t>
  </si>
  <si>
    <t>MAESTRO EN ARTES MUSICALES ÉNFASIS EN INSTRUMENTO CLARINETE</t>
  </si>
  <si>
    <t>MAESTRO EN ARTES MUSICALES ENFASIS EN INSTRUMENTO</t>
  </si>
  <si>
    <t>PAUTAS METODOLÓGICAS PARA LA INICIACIÓN AL ESTUDIO DEL CLARINETE A PARTIR DE LA CANCIÓN</t>
  </si>
  <si>
    <t>MAESTRO EN ARTES MUSICALES ÉNFASISI EN INSTRUMENTO</t>
  </si>
  <si>
    <t>MAESTRO EN ARTES MUSICALES ÉNFASIS EN INSTRUMENTO ARMÓNICA</t>
  </si>
  <si>
    <t>28 DE NOV DE 1978</t>
  </si>
  <si>
    <t xml:space="preserve"> Cepeda Paloma</t>
  </si>
  <si>
    <t>Ivan Dario</t>
  </si>
  <si>
    <t xml:space="preserve"> COGUA (CUND)</t>
  </si>
  <si>
    <t>ARMÓNICA</t>
  </si>
  <si>
    <t>L. A. CALVO PREPARATORIO ASAB</t>
  </si>
  <si>
    <r>
      <t>Carrera 82 No. 11</t>
    </r>
    <r>
      <rPr>
        <vertAlign val="superscript"/>
        <sz val="8"/>
        <rFont val="Calibri"/>
        <family val="2"/>
        <scheme val="minor"/>
      </rPr>
      <t>a</t>
    </r>
    <r>
      <rPr>
        <sz val="8"/>
        <rFont val="Calibri"/>
        <family val="2"/>
        <scheme val="minor"/>
      </rPr>
      <t xml:space="preserve"> - 74</t>
    </r>
  </si>
  <si>
    <r>
      <t>2</t>
    </r>
    <r>
      <rPr>
        <sz val="8"/>
        <color indexed="8"/>
        <rFont val="Calibri"/>
        <family val="2"/>
        <scheme val="minor"/>
      </rPr>
      <t xml:space="preserve"> DE MAYO DE 2012</t>
    </r>
  </si>
  <si>
    <r>
      <t>13</t>
    </r>
    <r>
      <rPr>
        <sz val="8"/>
        <color indexed="8"/>
        <rFont val="Calibri"/>
        <family val="2"/>
        <scheme val="minor"/>
      </rPr>
      <t xml:space="preserve"> DE SEPTIEMBRE DE 2011</t>
    </r>
  </si>
  <si>
    <r>
      <t xml:space="preserve">MUSICA CINEMATOGRÁFICA -COMPOSICIÓN DE LA MUSICA ORIGINAL DEL CORTOMETRAJE </t>
    </r>
    <r>
      <rPr>
        <i/>
        <sz val="8"/>
        <color theme="1"/>
        <rFont val="Calibri"/>
        <family val="2"/>
        <scheme val="minor"/>
      </rPr>
      <t>CENIZAS</t>
    </r>
  </si>
  <si>
    <r>
      <t>INSIDE OCTAVARIUM - DESCRIPCIÓN DE ELEMENTOS MELÓDICOS, RÍTMICOS Y ARMONICOS DE LA OBRA MUSICAL</t>
    </r>
    <r>
      <rPr>
        <i/>
        <sz val="8"/>
        <color theme="1"/>
        <rFont val="Calibri"/>
        <family val="2"/>
        <scheme val="minor"/>
      </rPr>
      <t xml:space="preserve"> "OCTAVARIUM"</t>
    </r>
    <r>
      <rPr>
        <sz val="8"/>
        <color theme="1"/>
        <rFont val="Calibri"/>
        <family val="2"/>
        <scheme val="minor"/>
      </rPr>
      <t xml:space="preserve"> DE LA BANDA DE METAL PROGRESIVO </t>
    </r>
    <r>
      <rPr>
        <i/>
        <sz val="8"/>
        <color theme="1"/>
        <rFont val="Calibri"/>
        <family val="2"/>
        <scheme val="minor"/>
      </rPr>
      <t>"DREAM THEATER"</t>
    </r>
    <r>
      <rPr>
        <sz val="8"/>
        <color theme="1"/>
        <rFont val="Calibri"/>
        <family val="2"/>
        <scheme val="minor"/>
      </rPr>
      <t>, PARA SU INTERPRETACIÓN EN LA GUITARRA ELÉCTRICA</t>
    </r>
  </si>
  <si>
    <r>
      <t xml:space="preserve">APLICACIÓN DE RECURSOS TÉCNICOS EXTRAIDOS DE </t>
    </r>
    <r>
      <rPr>
        <i/>
        <sz val="8"/>
        <color theme="1"/>
        <rFont val="Calibri"/>
        <family val="2"/>
        <scheme val="minor"/>
      </rPr>
      <t>THE  GOLDFISH SUITE DE PILLIP HOUGTON</t>
    </r>
    <r>
      <rPr>
        <sz val="8"/>
        <color theme="1"/>
        <rFont val="Calibri"/>
        <family val="2"/>
        <scheme val="minor"/>
      </rPr>
      <t xml:space="preserve"> PARA EL ENRIQEUCIMIENTO INTERPRETATIVO DE LA MÚSICA PARA GUITARRA</t>
    </r>
  </si>
  <si>
    <t>Sofia Elena</t>
  </si>
  <si>
    <t>5 DE DICIEMBRE DE 2014</t>
  </si>
  <si>
    <t>Total general</t>
  </si>
  <si>
    <t>FECHA CEREMONIA2</t>
  </si>
  <si>
    <t>Género</t>
  </si>
  <si>
    <t>JORGE ENRIQUE</t>
  </si>
  <si>
    <t>CORTÉS ÁVILA</t>
  </si>
  <si>
    <t>VARGAS FRANCO</t>
  </si>
  <si>
    <t>C.C</t>
  </si>
  <si>
    <t>Periodo de ingreso</t>
  </si>
  <si>
    <t>2000 - I</t>
  </si>
  <si>
    <t>2000 - II</t>
  </si>
  <si>
    <t>2001 - I</t>
  </si>
  <si>
    <t>1993 - I</t>
  </si>
  <si>
    <t>1994 - I</t>
  </si>
  <si>
    <t>1995 - I</t>
  </si>
  <si>
    <t>1996 - I</t>
  </si>
  <si>
    <t>1997 - I</t>
  </si>
  <si>
    <t>1998 - I</t>
  </si>
  <si>
    <t>1993 - II</t>
  </si>
  <si>
    <t>1994 - II</t>
  </si>
  <si>
    <t>1995 - II</t>
  </si>
  <si>
    <t>1998 - II</t>
  </si>
  <si>
    <t>1999 - II</t>
  </si>
  <si>
    <t>2001 - II</t>
  </si>
  <si>
    <t>1999 - I</t>
  </si>
  <si>
    <t>2002 - I</t>
  </si>
  <si>
    <t>2002 - II</t>
  </si>
  <si>
    <t>2003 - I</t>
  </si>
  <si>
    <t>2003 - II</t>
  </si>
  <si>
    <t>2004 - I</t>
  </si>
  <si>
    <t>2004 - II</t>
  </si>
  <si>
    <t>2005 - I</t>
  </si>
  <si>
    <t>2005 - II</t>
  </si>
  <si>
    <t>2006 - I</t>
  </si>
  <si>
    <t>2006 - II</t>
  </si>
  <si>
    <t>2007 - I</t>
  </si>
  <si>
    <t>2007 - II</t>
  </si>
  <si>
    <t>2008 - I</t>
  </si>
  <si>
    <t>2008 - II</t>
  </si>
  <si>
    <t>2009 - I</t>
  </si>
  <si>
    <t>2009 - II</t>
  </si>
  <si>
    <t>2010 - II</t>
  </si>
  <si>
    <t>Mujeres</t>
  </si>
  <si>
    <t>Hombres</t>
  </si>
  <si>
    <t>EDNA ROCIO MÉNDEZ PINZON</t>
  </si>
  <si>
    <t>IRENE GÓMEZ</t>
  </si>
  <si>
    <t>NESTOR LAMBULEY ALFÉREZ</t>
  </si>
  <si>
    <t>RICARDO LAMBULEY ALFÉREZ</t>
  </si>
  <si>
    <t>SANDRA BIBIANA CÁCERES RUEDA</t>
  </si>
  <si>
    <t xml:space="preserve">JOHANN LEONARDO COTRINO DIAZ </t>
  </si>
  <si>
    <t>MARITZA AYURE URREGO</t>
  </si>
  <si>
    <t>RENATA RAMOS DÍAZ</t>
  </si>
  <si>
    <t>PLUTARCO GUIO  PARRA</t>
  </si>
  <si>
    <t>No aparece</t>
  </si>
  <si>
    <t>3.9</t>
  </si>
  <si>
    <t>4.6</t>
  </si>
  <si>
    <t>ABDUL RUBEN DE JESUS</t>
  </si>
  <si>
    <t>PINILLA HERRERA</t>
  </si>
  <si>
    <t>RINCON ANGARITA</t>
  </si>
  <si>
    <t>CAICEDO MELO</t>
  </si>
  <si>
    <t>ÁVILA GIRALDO</t>
  </si>
  <si>
    <t>ÁVILA BAQUERO</t>
  </si>
  <si>
    <t>TORRES MEDINA</t>
  </si>
  <si>
    <t>PÉREZ SALAZAR</t>
  </si>
  <si>
    <t xml:space="preserve"> RIVERA Pérez</t>
  </si>
  <si>
    <t>Pérez RINCÓN</t>
  </si>
  <si>
    <t>RESTREPO Pérez</t>
  </si>
  <si>
    <t>CAMACHO Pérez</t>
  </si>
  <si>
    <t>MORA CHIMBI</t>
  </si>
  <si>
    <t>TORRES GUTIERREZ</t>
  </si>
  <si>
    <t>CASTILLO BARRIOS</t>
  </si>
  <si>
    <t>Sánchez GRACIA</t>
  </si>
  <si>
    <t>Sánchez Messier</t>
  </si>
  <si>
    <t>Sánchez RAMIREZ</t>
  </si>
  <si>
    <t>LAVERDE Sánchez</t>
  </si>
  <si>
    <t>Sánchez CORTES</t>
  </si>
  <si>
    <t>Sánchez GOODING</t>
  </si>
  <si>
    <t>LOSADA Rodríguez</t>
  </si>
  <si>
    <t>JUYO Rodríguez</t>
  </si>
  <si>
    <t>NAVARRETE Rodríguez</t>
  </si>
  <si>
    <t>BAUTISTA Rodríguez</t>
  </si>
  <si>
    <t>FORERO Rodríguez</t>
  </si>
  <si>
    <t>Rodríguez PEÑUELA</t>
  </si>
  <si>
    <t>OSPINA Rodríguez</t>
  </si>
  <si>
    <t xml:space="preserve"> PULIDO Rodríguez </t>
  </si>
  <si>
    <t>Rodríguez VITTA</t>
  </si>
  <si>
    <t>Rodríguez NOREÑA</t>
  </si>
  <si>
    <t>ORTIZ Rodríguez</t>
  </si>
  <si>
    <t>Rodríguez</t>
  </si>
  <si>
    <t>Rodríguez AVELLANEDA</t>
  </si>
  <si>
    <t>Rodríguez GRACIA</t>
  </si>
  <si>
    <t>Rodríguez VILLAMIL</t>
  </si>
  <si>
    <t>PIEDRAHITA Rodríguez</t>
  </si>
  <si>
    <t>PARDO Rodríguez</t>
  </si>
  <si>
    <t>SABOYA Rodríguez</t>
  </si>
  <si>
    <t xml:space="preserve"> CLAVIJO López</t>
  </si>
  <si>
    <t>López SOSA</t>
  </si>
  <si>
    <t>PAEZ López</t>
  </si>
  <si>
    <t>TRIVIÑO Álvarez</t>
  </si>
  <si>
    <t>Gómez</t>
  </si>
  <si>
    <t>HERNANDEZ Gómez</t>
  </si>
  <si>
    <t>DUARTE Gómez</t>
  </si>
  <si>
    <t>Gómez BARRERO</t>
  </si>
  <si>
    <t>Gómez RINCON</t>
  </si>
  <si>
    <t>GUACANEME Gómez</t>
  </si>
  <si>
    <t>MORENO Gómez</t>
  </si>
  <si>
    <t>MERLANO Gómez</t>
  </si>
  <si>
    <t>Gómez PINZON</t>
  </si>
  <si>
    <t xml:space="preserve"> CELY González</t>
  </si>
  <si>
    <t>CARRANZA González</t>
  </si>
  <si>
    <t>González URICOECHEA</t>
  </si>
  <si>
    <t>RUIZ González</t>
  </si>
  <si>
    <t>González</t>
  </si>
  <si>
    <t>González LANCHEROS</t>
  </si>
  <si>
    <t>ROMERO González</t>
  </si>
  <si>
    <t>MANÍ Casanare</t>
  </si>
  <si>
    <t>Calarcà  Quindío</t>
  </si>
  <si>
    <t>Inscritos</t>
  </si>
  <si>
    <t>Admitidos</t>
  </si>
  <si>
    <t>Primer curso</t>
  </si>
  <si>
    <t>Matriculados</t>
  </si>
  <si>
    <t>Egresados</t>
  </si>
  <si>
    <t>Hombre</t>
  </si>
  <si>
    <t>2000-1</t>
  </si>
  <si>
    <t>Mujer</t>
  </si>
  <si>
    <t>2000-2</t>
  </si>
  <si>
    <t>2001-1</t>
  </si>
  <si>
    <t>2001-2</t>
  </si>
  <si>
    <t>2002-1</t>
  </si>
  <si>
    <t>2002-2</t>
  </si>
  <si>
    <t>2003-1</t>
  </si>
  <si>
    <t>2003-2</t>
  </si>
  <si>
    <t>2004-1</t>
  </si>
  <si>
    <t>2004-2</t>
  </si>
  <si>
    <t>2005-1</t>
  </si>
  <si>
    <t>2005-2</t>
  </si>
  <si>
    <t>2006-1</t>
  </si>
  <si>
    <t>2006-2</t>
  </si>
  <si>
    <t>2007-1</t>
  </si>
  <si>
    <t>2007-2</t>
  </si>
  <si>
    <t>2008-1</t>
  </si>
  <si>
    <t>2008-2</t>
  </si>
  <si>
    <t>2009-1</t>
  </si>
  <si>
    <t>2009-2</t>
  </si>
  <si>
    <t>2010-1</t>
  </si>
  <si>
    <t>2010-2</t>
  </si>
  <si>
    <t>2011-1</t>
  </si>
  <si>
    <t>2011-2</t>
  </si>
  <si>
    <t>2012-1</t>
  </si>
  <si>
    <t>2012-2</t>
  </si>
  <si>
    <t>2013-1*</t>
  </si>
  <si>
    <t>2013-2*</t>
  </si>
  <si>
    <t>Periodo</t>
  </si>
  <si>
    <t>Power View solo puede imprimir hojas de una en una.</t>
  </si>
  <si>
    <t>Cambie a la hoja deseada y vuelva a intentarlo.</t>
  </si>
  <si>
    <t>Título</t>
  </si>
  <si>
    <t>Énfasis</t>
  </si>
  <si>
    <t>Instrumento</t>
  </si>
  <si>
    <t>Comp y arreglos</t>
  </si>
  <si>
    <t>Investigación</t>
  </si>
  <si>
    <t>Dirección</t>
  </si>
  <si>
    <t>Canto</t>
  </si>
  <si>
    <t>Piano</t>
  </si>
  <si>
    <t>Guitarra Acústica</t>
  </si>
  <si>
    <t>Percusión</t>
  </si>
  <si>
    <t>Guitarra Eléctrica</t>
  </si>
  <si>
    <t>Flauta Traversa</t>
  </si>
  <si>
    <t>No Aparece</t>
  </si>
  <si>
    <t>Saxofón</t>
  </si>
  <si>
    <t>Trompeta</t>
  </si>
  <si>
    <t>Bajo Eléctrico</t>
  </si>
  <si>
    <t>Violín</t>
  </si>
  <si>
    <t>Bandola Andina</t>
  </si>
  <si>
    <t>Violonchelo</t>
  </si>
  <si>
    <t>Trombón</t>
  </si>
  <si>
    <t>Arpa Llanera</t>
  </si>
  <si>
    <t>Bateria</t>
  </si>
  <si>
    <t>Cuatro Llanero</t>
  </si>
  <si>
    <t>Tiple</t>
  </si>
  <si>
    <t>Armónica</t>
  </si>
  <si>
    <t>Bandola Llanera</t>
  </si>
  <si>
    <t>Eufonio</t>
  </si>
  <si>
    <t>Fagot</t>
  </si>
  <si>
    <t>Tuba</t>
  </si>
  <si>
    <t>Viola</t>
  </si>
  <si>
    <t>-</t>
  </si>
  <si>
    <t>Fecha ceremonia</t>
  </si>
  <si>
    <t>Total</t>
  </si>
  <si>
    <t>2014-1*</t>
  </si>
  <si>
    <t>2014-2*</t>
  </si>
  <si>
    <t>Distribución de egresados por género y énfasis</t>
  </si>
  <si>
    <t>Composición y arreglos</t>
  </si>
  <si>
    <t xml:space="preserve">Total </t>
  </si>
  <si>
    <t>Distribución de egresados por cohorte y énfasis</t>
  </si>
  <si>
    <t>INSTITUCION DE EDUCACION SUPERIOR</t>
  </si>
  <si>
    <t>Programa</t>
  </si>
  <si>
    <t>GRADUADOS</t>
  </si>
  <si>
    <t>GRADUADOS QUE COTIZAN</t>
  </si>
  <si>
    <t>TASA DE COTIZANTES</t>
  </si>
  <si>
    <t>INGRESO</t>
  </si>
  <si>
    <t>UNIVERSIDAD ANTONIO NARIÑO</t>
  </si>
  <si>
    <t>MÚSICA</t>
  </si>
  <si>
    <t>NaN</t>
  </si>
  <si>
    <t>FUNDACION UNIVERSITARIA JUAN N CORPAS</t>
  </si>
  <si>
    <t>UNIVERSIDAD NACIONAL DE COLOMBIA</t>
  </si>
  <si>
    <t>MÚSICA INSTRUMENTAL</t>
  </si>
  <si>
    <t>PONTIFICIA UNIVERSIDAD JAVERIANA</t>
  </si>
  <si>
    <t>ESTUDIOS MUSICALES</t>
  </si>
  <si>
    <t>UNIVERSIDAD CENTRAL</t>
  </si>
  <si>
    <t>UNIVERSIDAD DE LOS ANDES</t>
  </si>
  <si>
    <t>UNIVERSIDAD SERGIO ARBOLEDA</t>
  </si>
  <si>
    <t>UNIVERSIDAD EL BOSQUE</t>
  </si>
  <si>
    <t>FORMACIÓN MUSICAL</t>
  </si>
  <si>
    <t>UNIVERSIDAD DISTRITAL-FRANCISCO JOSE DE CALDAS</t>
  </si>
  <si>
    <t>ARTES MUSICALES</t>
  </si>
  <si>
    <t>UNIVERSIDAD PEDAGOGICA NACIONAL</t>
  </si>
  <si>
    <t>LICENCIATURA EN MÚSICA</t>
  </si>
  <si>
    <t>UNIVERSIDAD INCCA DE COLOMBIA</t>
  </si>
  <si>
    <t>Observatorio laboral para la educación</t>
  </si>
  <si>
    <t>SITUACIÓN ACADÉMICA, PROFESIONAL Y LABORAL DE LOS EGRESADOS DEL PROGRAMA DE ARTES MUSICALES CON ÉNFASIS EN COMPOSICIÓN Y ARREGLOS DE LA UD FJDC - ASAB</t>
  </si>
  <si>
    <t>No hay ningún filtro aplicado a los resultados de esta encuesta</t>
  </si>
  <si>
    <t>Columna1</t>
  </si>
  <si>
    <t>Columna2</t>
  </si>
  <si>
    <t>Columna3</t>
  </si>
  <si>
    <t>Columna4</t>
  </si>
  <si>
    <t>Columna5</t>
  </si>
  <si>
    <t>Columna6</t>
  </si>
  <si>
    <t>Columna7</t>
  </si>
  <si>
    <t>Columna8</t>
  </si>
  <si>
    <t>Columna9</t>
  </si>
  <si>
    <t>Columna10</t>
  </si>
  <si>
    <t>Columna11</t>
  </si>
  <si>
    <t>Columna12</t>
  </si>
  <si>
    <t>Columna13</t>
  </si>
  <si>
    <t>Columna14</t>
  </si>
  <si>
    <t>Columna15</t>
  </si>
  <si>
    <t>Columna16</t>
  </si>
  <si>
    <t>Columna17</t>
  </si>
  <si>
    <t>Columna18</t>
  </si>
  <si>
    <t>Columna19</t>
  </si>
  <si>
    <t>Columna20</t>
  </si>
  <si>
    <t>Columna21</t>
  </si>
  <si>
    <t>Columna22</t>
  </si>
  <si>
    <t>Columna23</t>
  </si>
  <si>
    <t>Columna24</t>
  </si>
  <si>
    <t>Columna25</t>
  </si>
  <si>
    <t>Columna26</t>
  </si>
  <si>
    <t>Columna27</t>
  </si>
  <si>
    <t>Columna28</t>
  </si>
  <si>
    <t>Columna29</t>
  </si>
  <si>
    <t>Columna30</t>
  </si>
  <si>
    <t>Columna31</t>
  </si>
  <si>
    <t>Columna32</t>
  </si>
  <si>
    <t>Columna33</t>
  </si>
  <si>
    <t>Columna34</t>
  </si>
  <si>
    <t>Columna35</t>
  </si>
  <si>
    <t>Columna36</t>
  </si>
  <si>
    <t>Columna37</t>
  </si>
  <si>
    <t>Columna38</t>
  </si>
  <si>
    <t>Columna39</t>
  </si>
  <si>
    <t>Columna40</t>
  </si>
  <si>
    <t>Columna41</t>
  </si>
  <si>
    <t>Columna42</t>
  </si>
  <si>
    <t>Columna43</t>
  </si>
  <si>
    <t>Columna44</t>
  </si>
  <si>
    <t>Columna45</t>
  </si>
  <si>
    <t>Columna46</t>
  </si>
  <si>
    <t>Columna47</t>
  </si>
  <si>
    <t>Columna48</t>
  </si>
  <si>
    <t>Columna49</t>
  </si>
  <si>
    <t>Columna50</t>
  </si>
  <si>
    <t>Columna51</t>
  </si>
  <si>
    <t>Columna52</t>
  </si>
  <si>
    <t>Columna53</t>
  </si>
  <si>
    <t>Columna54</t>
  </si>
  <si>
    <t>Columna55</t>
  </si>
  <si>
    <t>Columna56</t>
  </si>
  <si>
    <t>Columna57</t>
  </si>
  <si>
    <t>Columna58</t>
  </si>
  <si>
    <t>Columna59</t>
  </si>
  <si>
    <t>Columna60</t>
  </si>
  <si>
    <t>Columna61</t>
  </si>
  <si>
    <t>Columna62</t>
  </si>
  <si>
    <t>Columna63</t>
  </si>
  <si>
    <t>Columna64</t>
  </si>
  <si>
    <t>Columna65</t>
  </si>
  <si>
    <t>IDCuestionario</t>
  </si>
  <si>
    <t>Inicio</t>
  </si>
  <si>
    <t>Fin</t>
  </si>
  <si>
    <t>Abandonado</t>
  </si>
  <si>
    <t>Dirección IP</t>
  </si>
  <si>
    <t>EMail</t>
  </si>
  <si>
    <t>Nombre</t>
  </si>
  <si>
    <t>Apellido 1</t>
  </si>
  <si>
    <t>Apellido 2</t>
  </si>
  <si>
    <t>Contenido libre</t>
  </si>
  <si>
    <t>Parametro de usuario 1</t>
  </si>
  <si>
    <t>Parametro de usuario 2</t>
  </si>
  <si>
    <t>Parametro de usuario ID</t>
  </si>
  <si>
    <t>Apellidos</t>
  </si>
  <si>
    <t>Nombres</t>
  </si>
  <si>
    <t>Documento de identidad</t>
  </si>
  <si>
    <t>Número</t>
  </si>
  <si>
    <t>Código de estudiante</t>
  </si>
  <si>
    <t>Edad</t>
  </si>
  <si>
    <t>Ingreso
Año</t>
  </si>
  <si>
    <t>Periodo académico</t>
  </si>
  <si>
    <t>Año de egreso</t>
  </si>
  <si>
    <t>1.	¿En qué trabajo se desempeña actualmente?</t>
  </si>
  <si>
    <t>¿Se relaciona con su énfasis de carrera?</t>
  </si>
  <si>
    <t>¿En qué Trabajos se desempeño antes?</t>
  </si>
  <si>
    <t>¿Los contenidos estudiados durante el énfasis han sido pertinentes con su desempeño como compositor y arreglista?</t>
  </si>
  <si>
    <t>Explique su respuesta si así lo desea</t>
  </si>
  <si>
    <t>Indique el rango promedio dentro del cual se encuentran sus ingresos mensuales. (en pesos colombianos).</t>
  </si>
  <si>
    <t>Indique su nivel de satisfacción en los siguientes aspectos indicándolo con un número del 1 al 10; entendiendo 1 como nula satisfacción y 10 máxima satisfacción</t>
  </si>
  <si>
    <t>¿Debido a sus obligaciones laborares ha realizado estudios posteriores a su egreso como estudiante de la UD?</t>
  </si>
  <si>
    <t>¿Ha realizado obras musicales por interés artístico? Indique cuales</t>
  </si>
  <si>
    <t>¿Ha contado con apoyo o inversión pública o privada para la realización de sus proyectos? Comparta por favor sus experiencias si así lo desea</t>
  </si>
  <si>
    <t>3.	¿Qué clase de difusión ha tenido su obra artística?</t>
  </si>
  <si>
    <t>Indique su nivel de satisfacción en los siguientes aspectos indicándolo con un número del 1 al 10; entendiendo 1 como nula satisfacción y 10 máxima satisfacción.</t>
  </si>
  <si>
    <t>Indique su nivel de satisfacción en los siguientes aspectos indicándolo con un número del 1 al 10; entendiendo 1 como nula satisfacción y 10 máxima satisfacción.23</t>
  </si>
  <si>
    <t>Respuesta abierta</t>
  </si>
  <si>
    <t>Respuesta</t>
  </si>
  <si>
    <t>Docencia</t>
  </si>
  <si>
    <t>Gestión cultural</t>
  </si>
  <si>
    <t>Composición y/o arreglos</t>
  </si>
  <si>
    <t>Desempleado</t>
  </si>
  <si>
    <t>Otro (Por favor especifique)</t>
  </si>
  <si>
    <t>Ingresos</t>
  </si>
  <si>
    <t>Reconocimiento laboral</t>
  </si>
  <si>
    <t>Creatividad</t>
  </si>
  <si>
    <t>Comercial</t>
  </si>
  <si>
    <t>Radial, televisivo, cine. Etc.</t>
  </si>
  <si>
    <t>Institucional</t>
  </si>
  <si>
    <t>Académica</t>
  </si>
  <si>
    <t>Otra. Indique cuál.</t>
  </si>
  <si>
    <t>Desempeño artístico</t>
  </si>
  <si>
    <t>Difusión de obra</t>
  </si>
  <si>
    <t>Reconocimiento social y/o académico de sus pares</t>
  </si>
  <si>
    <t>Residencia</t>
  </si>
  <si>
    <t>Movilidad social</t>
  </si>
  <si>
    <t>Educación</t>
  </si>
  <si>
    <t>Salud</t>
  </si>
  <si>
    <t>Vivienda</t>
  </si>
  <si>
    <t>Transporte</t>
  </si>
  <si>
    <t>Alimentación</t>
  </si>
  <si>
    <t>Recreación</t>
  </si>
  <si>
    <t>Vestido</t>
  </si>
  <si>
    <t>20/08/2015 10:47:09</t>
  </si>
  <si>
    <t>200.118.250.50</t>
  </si>
  <si>
    <t>LAVERDE SANCHEZ</t>
  </si>
  <si>
    <t>CC</t>
  </si>
  <si>
    <t>II</t>
  </si>
  <si>
    <t>MUSICO</t>
  </si>
  <si>
    <t>Si</t>
  </si>
  <si>
    <t>CIUDADADIA</t>
  </si>
  <si>
    <t>Parcialmente</t>
  </si>
  <si>
    <t>MI ENFASISI FUE ARREGLOS Y COMPOSICION ENTONCES SI ME HAN APORTADO PARA ALGUNAS COSAS</t>
  </si>
  <si>
    <t>Entre uno y dos millones de pesos (&gt;$1'000.000 &lt; $2'000.000 COP)</t>
  </si>
  <si>
    <t>ESPECIALIZACION EN PRODUCCION MUSICAL</t>
  </si>
  <si>
    <t xml:space="preserve">DE CUELLO BLANCO,
VDLC
FUERA MINAS
ES HORA
</t>
  </si>
  <si>
    <t>NO</t>
  </si>
  <si>
    <t>CIRCULACION EN FESTIVALES</t>
  </si>
  <si>
    <t>Tello Serrato</t>
  </si>
  <si>
    <t>Alejandro</t>
  </si>
  <si>
    <t>No hay industria para el compositor, y la facultad no tenía dentro de su programa clases o talleres de industría musical. Se termina conociendo la(s) tecnica(s) pero no el campo de acción y aplicación.</t>
  </si>
  <si>
    <t>No</t>
  </si>
  <si>
    <t>Gómez Rincón</t>
  </si>
  <si>
    <t>Carlos Alberto</t>
  </si>
  <si>
    <t>Intérprete</t>
  </si>
  <si>
    <t>Técnico en computadores</t>
  </si>
  <si>
    <t>En el período en que salí solo habían 3 semestres de profundización, de los cuales aproveché realmente 2 y el restante hubo muchas fallas del docente en cuanto a asistencia y salí con bastantes vacíos.</t>
  </si>
  <si>
    <t>Especialización en Educación Artística Integral</t>
  </si>
  <si>
    <t>Al Natural - Co-compositor de pieza para quinteto vocal Deja que Caiga - Compositor de pieza para quinteto vocal Tú te vas - Compositor de pieza para quinteto vocal</t>
  </si>
  <si>
    <t>Ninguna</t>
  </si>
  <si>
    <t>Molano Rojas</t>
  </si>
  <si>
    <t>Germán David</t>
  </si>
  <si>
    <t>Creo que las asignaturas del énfasis en composición y arreglos que tomé en el momento, podrían tener más contenidos teóricos, sobre todo de análisis.</t>
  </si>
  <si>
    <t>Especialización en docencia universitaria</t>
  </si>
  <si>
    <t>Puerta Gordillo</t>
  </si>
  <si>
    <t>Natalia Juliana</t>
  </si>
  <si>
    <t>Administración académica</t>
  </si>
  <si>
    <t>Interpretación</t>
  </si>
  <si>
    <t>Si bien no ejerzo como compositora la formación en el énfasis me ha permitido tener muy buenas competencias técnicas y amplitud de enfoques para el trabajo que desempeño.</t>
  </si>
  <si>
    <t>EN proceso de ingresar a una maestría para investigación en Educación Musical</t>
  </si>
  <si>
    <t>Sí. He escrito obras para instrumentos solistas, duetos, tríos, cuartetos, orquesta de cámara y orquesta sinfónica. También he participado en arreglos colectivos de canciones latinoamericanas con la agrupación Urbambú</t>
  </si>
  <si>
    <t>La obra para orquesta sinfónica la escribí como resultado de una pasantía apoyada por el Ministerio de Cultura de Colombia. De igual manera, he participado como intérprete y compositor en discos institucionales como MusicAsab, Alianza Francesa</t>
  </si>
  <si>
    <t>En algunos programas radiales especializados, conciertos y se han referenciado en algunos artículos.</t>
  </si>
  <si>
    <t>Muñoz Becerra</t>
  </si>
  <si>
    <t>Yuly Natalia</t>
  </si>
  <si>
    <t>Pianista en diferentes grupos</t>
  </si>
  <si>
    <t>Guacaneme Gomez</t>
  </si>
  <si>
    <t>Julian Alberto</t>
  </si>
  <si>
    <t>Especialización en Docencia Universitaria</t>
  </si>
  <si>
    <t>Canción Un Arrocito en Bajo (Bambazú), Arreglos para Big Band y Orquesta Tropical, Obra la Cachapa (Pasaje) para banda sinfónica Juveil</t>
  </si>
  <si>
    <t>GUSTAVO ALBERTO</t>
  </si>
  <si>
    <t>Si. Composiciones Comerciales.</t>
  </si>
  <si>
    <t>ESTUDIANTE</t>
  </si>
  <si>
    <t>MUSICO POPULAR</t>
  </si>
  <si>
    <t>SEMINARIOS Y TALLERES</t>
  </si>
  <si>
    <t>Arreglos de musica popular adaptados a mis necesidades y a las de mis producciones.</t>
  </si>
  <si>
    <t>luzdiana</t>
  </si>
  <si>
    <t>BARCOS</t>
  </si>
  <si>
    <t>No trabajo en música</t>
  </si>
  <si>
    <t>MBA Business Administration</t>
  </si>
  <si>
    <t>No. Siempre me han negado postulación a becas.</t>
  </si>
  <si>
    <t>186.29.123.207</t>
  </si>
  <si>
    <t>Bernal Jiménez</t>
  </si>
  <si>
    <t>Juan Manuel</t>
  </si>
  <si>
    <t>I</t>
  </si>
  <si>
    <t>Director de una Agrupación</t>
  </si>
  <si>
    <t>Con suficiencia</t>
  </si>
  <si>
    <t>Obras para música de cámara principalmente
Duetos, trios, quintetos</t>
  </si>
  <si>
    <t>No he contado con apoyo</t>
  </si>
  <si>
    <t>Vargas Enciso</t>
  </si>
  <si>
    <t>Daniel Esteban</t>
  </si>
  <si>
    <t>Alba Cortés</t>
  </si>
  <si>
    <t>Jenny Marcela</t>
  </si>
  <si>
    <t>Intérprete, bandolista</t>
  </si>
  <si>
    <t>Magíster en música</t>
  </si>
  <si>
    <t>He participado en múltiples convocatorias realizadas por el ministerio de cultura, IDARTES, orquesta filarmónica de Bogotá, Biblored y banco de la república siendo ganadora de los diferentes estímulos económicos y logrando importantes reconocimientos.</t>
  </si>
  <si>
    <t>SANACION CON MUSICA</t>
  </si>
  <si>
    <t>En la sanacion con musica, no hay reglas, ni parametros armonicos o melodicos especificos que se deban seguir.</t>
  </si>
  <si>
    <t>Life and team Couch, Maestria reiki y sanacion genetica cosmica</t>
  </si>
  <si>
    <t>rodriguez</t>
  </si>
  <si>
    <t>luis alfonso</t>
  </si>
  <si>
    <t>lingüística</t>
  </si>
  <si>
    <t>Varón Rojas</t>
  </si>
  <si>
    <t>Manuel Ignacio</t>
  </si>
  <si>
    <t>Arreglo para banda nivel 4-5 (Alma Llanera)</t>
  </si>
  <si>
    <t>Chamat Burgos</t>
  </si>
  <si>
    <t>Luis Andres</t>
  </si>
  <si>
    <t>Rojas Rojas</t>
  </si>
  <si>
    <t>Mauricio</t>
  </si>
  <si>
    <t>Copista, editor</t>
  </si>
  <si>
    <t>Las expectativas que tenía al escoger el énfasis eran diferentes de lo que la carrera como tal me ofreció.</t>
  </si>
  <si>
    <t>Moreno Gómez</t>
  </si>
  <si>
    <t>Cristhian Camilo</t>
  </si>
  <si>
    <t>Gómez Barrero</t>
  </si>
  <si>
    <t>Inti Yuray</t>
  </si>
  <si>
    <t>El ámbito musical en el que me desempeño sólo fue enunciado más no abordado en el área de Composición.</t>
  </si>
  <si>
    <t>Música original para escena: Obras Rosa Cuchillo y Bulla Bulla Bullerengue. Creación y arreglo musical colectivo: Grupo Pa la tierrita</t>
  </si>
  <si>
    <t>Unicamente para una creación.</t>
  </si>
  <si>
    <t>Ramirez Pinzón</t>
  </si>
  <si>
    <t>Kennedyson Alfredo</t>
  </si>
  <si>
    <t>creo necesaria mas diversidad de opciones de profundización en todo lo que corresponde a la composición y arreglos.. Hizo mucha falta algo de producción musical, y una mejor estructura en el enfasis.</t>
  </si>
  <si>
    <t>seriado de canciones populares</t>
  </si>
  <si>
    <t>redes sociales</t>
  </si>
  <si>
    <t>Estudiante</t>
  </si>
  <si>
    <t>Interprete</t>
  </si>
  <si>
    <t>Estudios de maestría en composición musical</t>
  </si>
  <si>
    <t>Si. He recibido apoyo financiero a través de convocatorias públicas así como también por organizaciones privadas para la realización de conciertos.</t>
  </si>
  <si>
    <t>Manchego Morales</t>
  </si>
  <si>
    <t>Michels Eduardo</t>
  </si>
  <si>
    <t>Sonorizador</t>
  </si>
  <si>
    <t>titiritero, sonorizador e intérprete musical</t>
  </si>
  <si>
    <t>Depende de los proyectos que se gestionen. No tengo un ingreso mensual fijo. Depende también de la época del año. A veces hay mucho trabajo, pero hay meses en que no sale nada.</t>
  </si>
  <si>
    <t>Talleres de sonorización, creación literaria, títeres y teatro.</t>
  </si>
  <si>
    <t>Sonorización (música y efectos de sonido) de las obras de títeres: Tranquila Tragaleguas, Bolívar títere de la libertad, Edipo, un cómic policiaco, Medea un thiller de terror, Manuelucho 100 años, Rosita la pecosita y Aníbal el caníbal, Circus, ; banda sonora del documental Toda la vida al campo; las composiciones publicadas Sobre un tema llanero y Emancipación. Otros ejercicios y temas sin terminar.</t>
  </si>
  <si>
    <t>Nieto Salguero</t>
  </si>
  <si>
    <t>Jorge Ivan</t>
  </si>
  <si>
    <t>Composiciones particulares.</t>
  </si>
  <si>
    <t>Gómez pinzon</t>
  </si>
  <si>
    <t>Daniel Andrés</t>
  </si>
  <si>
    <t>Tengo las bases suficientes para desemvolverme en el ámbito que estoy</t>
  </si>
  <si>
    <t>Composiciones musicales para el Lugar que trabajo</t>
  </si>
  <si>
    <t>No he contado con ello.</t>
  </si>
  <si>
    <t>RADIO</t>
  </si>
  <si>
    <t>PRENSA, RADIO E INTERPRETACIÓN INSTRUMENTAL</t>
  </si>
  <si>
    <t>Considero que la forma como la FASAB tiene estructurado el aprendizaje de la Composición es bastante bueno, sin embargo creo que en este tipo de procesos quien es guía es el docente, depende de él (ella) que la profundización e interesas personales lleguen a buen término. Ya en contenidos, explícitamente, creo que la formación que recibí en composición electroacústica fue insuficiente y la formación en composición sinfónica y arreglos para banda estuvo guiada por maestros que podrían mejorar su desempeño, encaminando al estudiante a desarrollar búsquedas propias y no a repetir lo ya hecho.</t>
  </si>
  <si>
    <t>Formación para ser docente virtual en la UNAD y diferentes seminarios relacionados con composición y gestión cultural.</t>
  </si>
  <si>
    <t>Todo mi catálogo ha sido desarrollado por interés musical (artístico). Lo encuentra en: http://www.ccmc.com.co/perfil_muestra.php?afilia=1000000045</t>
  </si>
  <si>
    <t>Pertenezco al Círculo Colombiano de Música Contemporánea y he sido apoyada por ellos tanto para formación como montaje, ejecución y estreno de diferentes obras. Además he recibido talleres de formación de la OFB y gracias a ello se realizó el montaje y estreno de una obra que está incluida en el disco ASAB Vol. VI.</t>
  </si>
  <si>
    <t>Gestión individual.</t>
  </si>
  <si>
    <t>Penagos Vega</t>
  </si>
  <si>
    <t>Jhon Jairo</t>
  </si>
  <si>
    <t>Guitarrista y Productor</t>
  </si>
  <si>
    <t>Considero que el programa y los docentes asignados en esa época a mi carrera fueron idóneos y lograron ofrecerme gran cantidad de herramientas que me han servido en mi desarrollo como profesional.</t>
  </si>
  <si>
    <t>Obras para orquesta de guitarras como: Verano (Bambuco), Invierno Campesino (pasillo), algunas para otros formatos como banda y guitarra solista; orquesta y piano, electrónicas comerciales y no comerciales; pequeñas obras para formatos no convencionales.</t>
  </si>
  <si>
    <t>No. En mi caso me he desempeñado como docente la mayoría de mi vida de egresado; esa labor aunque satisfactoria y maravillosa ha ocupado mi tiempo y no ha permitido crecer como compositor. Siento que en general falta apoyo para cualquier tipo de proyecto de composición para grandes y pequeños ensambles; faltan también estos formatos dispuestos a apuntarle a nuestras músicas y a apoyar las nuevas composiciones y los nuevos compositores; es una cadena que termina convirtiendo a los compositores y arreglistas en docentes "frustrados" muchas veces por no ver su conocimiento sonar en ámbitos real</t>
  </si>
  <si>
    <t>Restrepo Pérez</t>
  </si>
  <si>
    <t>David Eduardo</t>
  </si>
  <si>
    <t>Instrumentista</t>
  </si>
  <si>
    <t>Composiciones y arreglos para múltiples formatos instrumentales entre los que sobresalen: Guitarra acústica solista; guitarra y voces; ensambles que integran cuerdas pulsadas, maderas, piano y percusión; ensambles de pop; entre otros.</t>
  </si>
  <si>
    <t>He recibido beneficios económicos en la gestión y realización de eventos independientes. En el 2013 participé en un concurso de composición en la ASAB en el cual fui seleccionado. El beneficio era el montaje de tres de mis obras: dos para el grupo de cuerdas andinas y una para el grupo de arcos; en aquel entonces cumplí con los requerimientos para dicho montaje como entregar los scores y sus partes en la coordinación y entrevistarme con los directores de estos ensambles, al día de hoy tengo entendido que las partituras están extraviadas y las obras nunca fueron montadas.</t>
  </si>
  <si>
    <t>rubiano murcia</t>
  </si>
  <si>
    <t>maria consuelo</t>
  </si>
  <si>
    <t>tocar en bares y restaurantes y eventos</t>
  </si>
  <si>
    <t>tocar en eventos</t>
  </si>
  <si>
    <t>yo sentí que gran parte de las clases eran muy malas(no todas). sin embargo fue mas un proceso de auto aprendizaje. pero; si me han sido bastante útiles las clases de auditiva y de instrumento. para mi es una herramienta muy útil poder entender la música desde una percepción sensorial,auditiva y también académica para poder entender, transcribir, re escribir, arreglar o componer lo que quiera. gracias a estas herramientas de las clases de auditiva + instrumento mas el talento de recrear, siento que tengo todas las posibilidades de escribir lo que sea, sin importar el genero, el formato etc.</t>
  </si>
  <si>
    <t>un montón.obras para piano del estilo impresionista,clásico, música para banda, para orquesta, música soul, jazz para voz y base rítmica, musica para cortos de dibujos animados ; (Down, El niño, La boda), musica rock,pop etc</t>
  </si>
  <si>
    <t>Sofía Elena</t>
  </si>
  <si>
    <t>Realizadora Radial, Intérprete de guitarra</t>
  </si>
  <si>
    <t>realizadora Radial, Intérprete de guitarra</t>
  </si>
  <si>
    <t>La mayor parte de los contenidos aprendidos durante la carrera no son aplicables en mi vida profesional. Solo el último año, con el cambio de docente, tuve apoyo en mis requerimientos como músico en ejercicio.</t>
  </si>
  <si>
    <t>Composición y arreglos para los grupos musicales que dirijo.</t>
  </si>
  <si>
    <t>becas y estímulos de circulación nacional</t>
  </si>
  <si>
    <t>Conciertos</t>
  </si>
  <si>
    <t>Naranjo Cetina</t>
  </si>
  <si>
    <t>Angela Tatiana</t>
  </si>
  <si>
    <t>Como interprete</t>
  </si>
  <si>
    <t>A pesar de ser en clases personalizadas, los contenidos que yo vi estaban muy enfocados a la composición contemporánea y yo siempre he trabajado con músicas tradicionales, así que muchas de esa información no me fue útil y la olvidé.</t>
  </si>
  <si>
    <t>Si, 1 composición y muchos arreglos.</t>
  </si>
  <si>
    <t>No he contado con apoyo de ningún tipo, unas cuantas veces me han contratado para hacer arreglos y me han pagado por dichos servicios pero ha sido muy pocos veces.</t>
  </si>
  <si>
    <t>Corredor Delgado</t>
  </si>
  <si>
    <t>César Gabirel</t>
  </si>
  <si>
    <t>Agrupaciones musicales</t>
  </si>
  <si>
    <t>La mayoría de personas buscan es interpretar música popular y no académica.</t>
  </si>
  <si>
    <t>Si, El latino, obra para guitarra sola La sonata de todos los días, obara para formato carranguero, con flauta y cello, Amarí al atardecer, obra para cuarteto de guitarras.</t>
  </si>
  <si>
    <t>En este momento, aplique a la beca de circulación internacional como solista del Instituto de las Artes, para ofrecer conciertos de guitarra colombiana en suiza.</t>
  </si>
  <si>
    <t>Corredor Téllez</t>
  </si>
  <si>
    <t>Felipe</t>
  </si>
  <si>
    <t>Maestría</t>
  </si>
  <si>
    <t>Con La Cabeza A Mil Lamento Del Ganao Cavil-Ando Además de algunas composiciones con influencia de música llanera</t>
  </si>
  <si>
    <t>Ha sido más bien gracias a la universidad, prestan el espacio y es necesario hacer la gestión completa para el montaje y estreno. No hay financiación, si ha de pagarse sale de mi propio bolsillo.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</si>
</sst>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 #,##0.00_);_(&quot;$&quot;\ * \(#,##0.00\);_(&quot;$&quot;\ * &quot;-&quot;??_);_(@_)"/>
    <numFmt numFmtId="43" formatCode="_(* #,##0.00_);_(* \(#,##0.00\);_(* &quot;-&quot;??_);_(@_)"/>
    <numFmt numFmtId="164" formatCode="_(* #,##0_);_(* \(#,##0\);_(* &quot;-&quot;??_);_(@_)"/>
    <numFmt numFmtId="165" formatCode="[$-240A]d&quot; de &quot;mmmm&quot; de &quot;yyyy;@"/>
  </numFmts>
  <fonts count="31" x14ac:knownFonts="1">
    <font>
      <sz val="11"/>
      <color theme="1"/>
      <name val="Calibri"/>
      <family val="2"/>
      <scheme val="minor"/>
    </font>
    <font>
      <u/>
      <sz val="10"/>
      <color indexed="12"/>
      <name val="Arial"/>
      <family val="2"/>
    </font>
    <font>
      <sz val="11"/>
      <color theme="1"/>
      <name val="Calibri"/>
      <family val="2"/>
      <scheme val="minor"/>
    </font>
    <font>
      <u/>
      <sz val="11"/>
      <color theme="10"/>
      <name val="Calibri"/>
      <family val="2"/>
    </font>
    <font>
      <sz val="8"/>
      <color theme="1"/>
      <name val="Calibri"/>
      <family val="2"/>
      <scheme val="minor"/>
    </font>
    <font>
      <b/>
      <sz val="8"/>
      <name val="Calibri"/>
      <family val="2"/>
      <scheme val="minor"/>
    </font>
    <font>
      <sz val="8"/>
      <name val="Calibri"/>
      <family val="2"/>
      <scheme val="minor"/>
    </font>
    <font>
      <u/>
      <sz val="8"/>
      <name val="Calibri"/>
      <family val="2"/>
      <scheme val="minor"/>
    </font>
    <font>
      <u/>
      <sz val="8"/>
      <color indexed="12"/>
      <name val="Calibri"/>
      <family val="2"/>
      <scheme val="minor"/>
    </font>
    <font>
      <vertAlign val="superscript"/>
      <sz val="8"/>
      <name val="Calibri"/>
      <family val="2"/>
      <scheme val="minor"/>
    </font>
    <font>
      <sz val="8"/>
      <color rgb="FF000000"/>
      <name val="Calibri"/>
      <family val="2"/>
      <scheme val="minor"/>
    </font>
    <font>
      <sz val="8"/>
      <color indexed="8"/>
      <name val="Calibri"/>
      <family val="2"/>
      <scheme val="minor"/>
    </font>
    <font>
      <u/>
      <sz val="8"/>
      <color theme="10"/>
      <name val="Calibri"/>
      <family val="2"/>
      <scheme val="minor"/>
    </font>
    <font>
      <i/>
      <sz val="8"/>
      <color theme="1"/>
      <name val="Calibri"/>
      <family val="2"/>
      <scheme val="minor"/>
    </font>
    <font>
      <sz val="8"/>
      <color rgb="FFFF0000"/>
      <name val="Calibri"/>
      <family val="2"/>
      <scheme val="minor"/>
    </font>
    <font>
      <sz val="8"/>
      <color rgb="FF222222"/>
      <name val="Calibri"/>
      <family val="2"/>
      <scheme val="minor"/>
    </font>
    <font>
      <sz val="8"/>
      <color theme="10"/>
      <name val="Calibri"/>
      <family val="2"/>
      <scheme val="minor"/>
    </font>
    <font>
      <sz val="8"/>
      <color theme="4"/>
      <name val="Calibri"/>
      <family val="2"/>
      <scheme val="minor"/>
    </font>
    <font>
      <sz val="8"/>
      <color theme="3" tint="0.39997558519241921"/>
      <name val="Calibri"/>
      <family val="2"/>
      <scheme val="minor"/>
    </font>
    <font>
      <b/>
      <sz val="11"/>
      <color theme="1"/>
      <name val="Calibri"/>
      <family val="2"/>
      <scheme val="minor"/>
    </font>
    <font>
      <b/>
      <sz val="12"/>
      <color theme="1"/>
      <name val="Arial"/>
      <family val="2"/>
    </font>
    <font>
      <sz val="11"/>
      <color theme="1"/>
      <name val="Arial"/>
      <family val="2"/>
    </font>
    <font>
      <sz val="12"/>
      <color theme="1"/>
      <name val="Arial"/>
      <family val="2"/>
    </font>
    <font>
      <sz val="12"/>
      <color theme="1"/>
      <name val="Arial"/>
    </font>
    <font>
      <sz val="10"/>
      <name val="Tahoma"/>
    </font>
    <font>
      <b/>
      <sz val="10"/>
      <name val="Tahoma"/>
      <family val="2"/>
    </font>
    <font>
      <b/>
      <sz val="10"/>
      <color theme="0"/>
      <name val="Tahoma"/>
      <family val="2"/>
    </font>
    <font>
      <b/>
      <sz val="10"/>
      <color theme="1"/>
      <name val="Tahoma"/>
      <family val="2"/>
    </font>
    <font>
      <sz val="10"/>
      <color theme="1"/>
      <name val="Tahoma"/>
      <family val="2"/>
    </font>
    <font>
      <sz val="10"/>
      <color indexed="2"/>
      <name val="Tahoma"/>
      <family val="2"/>
    </font>
    <font>
      <sz val="10"/>
      <name val="Tahoma"/>
      <family val="2"/>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6" tint="0.79998168889431442"/>
        <bgColor theme="6" tint="0.79998168889431442"/>
      </patternFill>
    </fill>
    <fill>
      <patternFill patternType="solid">
        <fgColor theme="0" tint="-4.9989318521683403E-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diagonal/>
    </border>
    <border>
      <left/>
      <right/>
      <top style="medium">
        <color indexed="64"/>
      </top>
      <bottom style="thin">
        <color indexed="64"/>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
      <left style="thin">
        <color theme="0"/>
      </left>
      <right/>
      <top/>
      <bottom/>
      <diagonal/>
    </border>
    <border>
      <left/>
      <right/>
      <top style="thin">
        <color theme="0"/>
      </top>
      <bottom/>
      <diagonal/>
    </border>
    <border>
      <left style="thin">
        <color theme="0"/>
      </left>
      <right/>
      <top style="thin">
        <color theme="0"/>
      </top>
      <bottom/>
      <diagonal/>
    </border>
  </borders>
  <cellStyleXfs count="7">
    <xf numFmtId="0" fontId="0" fillId="0" borderId="0"/>
    <xf numFmtId="0" fontId="1" fillId="0" borderId="0" applyNumberFormat="0" applyFill="0" applyBorder="0" applyAlignment="0" applyProtection="0">
      <alignment vertical="top"/>
      <protection locked="0"/>
    </xf>
    <xf numFmtId="43" fontId="2" fillId="0" borderId="0" applyFont="0" applyFill="0" applyBorder="0" applyAlignment="0" applyProtection="0"/>
    <xf numFmtId="0" fontId="3" fillId="0" borderId="0" applyNumberFormat="0" applyFill="0" applyBorder="0" applyAlignment="0" applyProtection="0">
      <alignment vertical="top"/>
      <protection locked="0"/>
    </xf>
    <xf numFmtId="44" fontId="2" fillId="0" borderId="0" applyFont="0" applyFill="0" applyBorder="0" applyAlignment="0" applyProtection="0"/>
    <xf numFmtId="9" fontId="2" fillId="0" borderId="0" applyFont="0" applyFill="0" applyBorder="0" applyAlignment="0" applyProtection="0"/>
    <xf numFmtId="0" fontId="24" fillId="0" borderId="0"/>
  </cellStyleXfs>
  <cellXfs count="223">
    <xf numFmtId="0" fontId="0" fillId="0" borderId="0" xfId="0"/>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164" fontId="6" fillId="0" borderId="1" xfId="2" applyNumberFormat="1" applyFont="1" applyFill="1" applyBorder="1" applyAlignment="1">
      <alignment horizontal="center" vertical="center" wrapText="1"/>
    </xf>
    <xf numFmtId="0" fontId="7" fillId="0" borderId="1" xfId="1" applyFont="1" applyFill="1" applyBorder="1" applyAlignment="1" applyProtection="1">
      <alignment horizontal="center" vertical="center" wrapText="1"/>
    </xf>
    <xf numFmtId="0" fontId="6" fillId="0" borderId="1" xfId="0" applyFont="1" applyFill="1" applyBorder="1" applyAlignment="1">
      <alignment horizontal="center" vertical="center"/>
    </xf>
    <xf numFmtId="0" fontId="6" fillId="0" borderId="1" xfId="1" applyFont="1" applyFill="1" applyBorder="1" applyAlignment="1" applyProtection="1">
      <alignment horizontal="center" vertical="center" wrapText="1"/>
    </xf>
    <xf numFmtId="16" fontId="6" fillId="0" borderId="1" xfId="0"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7" fillId="0" borderId="1" xfId="1" applyFont="1" applyFill="1" applyBorder="1" applyAlignment="1" applyProtection="1">
      <alignment horizontal="center" vertical="center"/>
    </xf>
    <xf numFmtId="3" fontId="6"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12" fillId="3" borderId="1" xfId="3" applyFont="1" applyFill="1" applyBorder="1" applyAlignment="1" applyProtection="1">
      <alignment horizontal="center" vertical="center" wrapText="1"/>
    </xf>
    <xf numFmtId="14" fontId="6" fillId="0" borderId="1" xfId="0" applyNumberFormat="1" applyFont="1" applyBorder="1" applyAlignment="1">
      <alignment horizontal="center" vertical="center" wrapText="1"/>
    </xf>
    <xf numFmtId="0" fontId="4" fillId="0" borderId="1" xfId="0" applyFont="1" applyBorder="1" applyAlignment="1">
      <alignment horizontal="center" vertical="center"/>
    </xf>
    <xf numFmtId="14" fontId="4" fillId="0" borderId="1" xfId="0" applyNumberFormat="1" applyFont="1" applyFill="1" applyBorder="1" applyAlignment="1">
      <alignment horizontal="center" vertical="center" wrapText="1"/>
    </xf>
    <xf numFmtId="0" fontId="12" fillId="0" borderId="1" xfId="3" applyFont="1" applyBorder="1" applyAlignment="1" applyProtection="1">
      <alignment horizontal="center" vertical="center" wrapText="1"/>
    </xf>
    <xf numFmtId="14" fontId="4" fillId="0" borderId="1" xfId="0" applyNumberFormat="1" applyFont="1" applyBorder="1" applyAlignment="1">
      <alignment horizontal="center" vertical="center" wrapText="1"/>
    </xf>
    <xf numFmtId="0" fontId="12" fillId="0" borderId="1" xfId="3" applyFont="1" applyFill="1" applyBorder="1" applyAlignment="1" applyProtection="1">
      <alignment horizontal="center" vertical="center" wrapText="1"/>
    </xf>
    <xf numFmtId="0" fontId="7" fillId="0" borderId="1" xfId="3" applyFont="1" applyBorder="1" applyAlignment="1" applyProtection="1">
      <alignment horizontal="center" vertical="center" wrapText="1"/>
    </xf>
    <xf numFmtId="0" fontId="7" fillId="0" borderId="1" xfId="3" applyFont="1" applyFill="1" applyBorder="1" applyAlignment="1" applyProtection="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vertical="center" wrapText="1"/>
    </xf>
    <xf numFmtId="0" fontId="4" fillId="0" borderId="1" xfId="0" applyFont="1" applyFill="1" applyBorder="1" applyAlignment="1">
      <alignment vertical="center" wrapText="1"/>
    </xf>
    <xf numFmtId="0" fontId="1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7"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6" fillId="0" borderId="1" xfId="3" applyFont="1" applyBorder="1" applyAlignment="1" applyProtection="1">
      <alignment horizontal="center" vertical="center" wrapText="1"/>
    </xf>
    <xf numFmtId="0" fontId="14" fillId="2" borderId="1" xfId="0" applyFont="1" applyFill="1" applyBorder="1" applyAlignment="1">
      <alignment horizontal="center" vertical="center" wrapText="1"/>
    </xf>
    <xf numFmtId="0" fontId="4" fillId="0" borderId="1" xfId="0" applyFont="1" applyBorder="1" applyAlignment="1">
      <alignment horizontal="center" wrapText="1"/>
    </xf>
    <xf numFmtId="0" fontId="4" fillId="0" borderId="1" xfId="0" applyFont="1" applyFill="1" applyBorder="1" applyAlignment="1">
      <alignment horizontal="center" wrapText="1"/>
    </xf>
    <xf numFmtId="0" fontId="14" fillId="0" borderId="1" xfId="0" applyFont="1" applyBorder="1" applyAlignment="1">
      <alignment horizontal="center" wrapText="1"/>
    </xf>
    <xf numFmtId="0" fontId="16" fillId="0" borderId="1" xfId="3" applyFont="1" applyBorder="1" applyAlignment="1" applyProtection="1">
      <alignment horizontal="center" wrapText="1"/>
    </xf>
    <xf numFmtId="0" fontId="6" fillId="0" borderId="1" xfId="3" applyFont="1" applyBorder="1" applyAlignment="1" applyProtection="1">
      <alignment horizontal="center" vertical="center" wrapText="1"/>
    </xf>
    <xf numFmtId="0" fontId="16" fillId="0" borderId="1" xfId="3" applyFont="1" applyFill="1" applyBorder="1" applyAlignment="1" applyProtection="1">
      <alignment horizontal="center" vertical="center" wrapText="1"/>
    </xf>
    <xf numFmtId="0" fontId="5" fillId="0" borderId="1" xfId="0" applyFont="1" applyBorder="1" applyAlignment="1">
      <alignment horizontal="center" vertical="center" wrapText="1"/>
    </xf>
    <xf numFmtId="0" fontId="4" fillId="0" borderId="1" xfId="0" applyFont="1" applyFill="1" applyBorder="1" applyAlignment="1">
      <alignment horizontal="left" wrapText="1"/>
    </xf>
    <xf numFmtId="0" fontId="6" fillId="0" borderId="2"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3" borderId="1" xfId="0" applyFont="1" applyFill="1" applyBorder="1" applyAlignment="1">
      <alignment horizontal="left" vertical="top" wrapText="1"/>
    </xf>
    <xf numFmtId="0" fontId="4" fillId="0" borderId="1" xfId="0" applyFont="1" applyBorder="1" applyAlignment="1">
      <alignment horizontal="left" vertical="top" wrapText="1"/>
    </xf>
    <xf numFmtId="0" fontId="6" fillId="0" borderId="1" xfId="0" applyFont="1" applyBorder="1" applyAlignment="1">
      <alignment horizontal="left" vertical="top" wrapText="1"/>
    </xf>
    <xf numFmtId="0" fontId="4" fillId="0" borderId="1" xfId="0" applyFont="1" applyFill="1" applyBorder="1" applyAlignment="1">
      <alignment horizontal="left" vertical="top" wrapText="1"/>
    </xf>
    <xf numFmtId="0" fontId="6" fillId="0" borderId="2" xfId="0" applyFont="1" applyFill="1" applyBorder="1" applyAlignment="1">
      <alignment horizontal="left" wrapText="1"/>
    </xf>
    <xf numFmtId="0" fontId="6" fillId="0" borderId="1" xfId="0" applyFont="1" applyFill="1" applyBorder="1" applyAlignment="1">
      <alignment horizontal="left" wrapText="1"/>
    </xf>
    <xf numFmtId="0" fontId="6" fillId="3" borderId="1" xfId="0" applyFont="1" applyFill="1" applyBorder="1" applyAlignment="1">
      <alignment horizontal="left" wrapText="1"/>
    </xf>
    <xf numFmtId="0" fontId="4" fillId="0" borderId="1" xfId="0" applyFont="1" applyBorder="1" applyAlignment="1">
      <alignment horizontal="left" wrapText="1"/>
    </xf>
    <xf numFmtId="0" fontId="6" fillId="0" borderId="1" xfId="0" applyFont="1" applyBorder="1" applyAlignment="1">
      <alignment horizontal="left" wrapText="1"/>
    </xf>
    <xf numFmtId="0" fontId="17" fillId="0" borderId="1" xfId="0" applyFont="1" applyFill="1" applyBorder="1" applyAlignment="1">
      <alignment horizontal="left" wrapText="1"/>
    </xf>
    <xf numFmtId="0" fontId="18" fillId="0" borderId="1" xfId="0" applyFont="1" applyBorder="1" applyAlignment="1">
      <alignment horizontal="left" wrapText="1"/>
    </xf>
    <xf numFmtId="0" fontId="6" fillId="0" borderId="2" xfId="0" applyFont="1" applyFill="1" applyBorder="1" applyAlignment="1">
      <alignment horizontal="center" vertical="top" wrapText="1"/>
    </xf>
    <xf numFmtId="0" fontId="6" fillId="0" borderId="1" xfId="0" applyFont="1" applyFill="1" applyBorder="1" applyAlignment="1">
      <alignment horizontal="center" vertical="top" wrapText="1"/>
    </xf>
    <xf numFmtId="0" fontId="4" fillId="0" borderId="1" xfId="0" applyFont="1" applyFill="1" applyBorder="1" applyAlignment="1">
      <alignment horizontal="center" vertical="top" wrapText="1"/>
    </xf>
    <xf numFmtId="0" fontId="4" fillId="0" borderId="1" xfId="0" applyFont="1" applyBorder="1" applyAlignment="1">
      <alignment horizontal="center" vertical="top" wrapText="1"/>
    </xf>
    <xf numFmtId="0" fontId="6" fillId="0" borderId="1" xfId="0" applyFont="1" applyBorder="1" applyAlignment="1">
      <alignment horizontal="center" vertical="top" wrapText="1"/>
    </xf>
    <xf numFmtId="0" fontId="6" fillId="0" borderId="2" xfId="0" applyFont="1" applyFill="1" applyBorder="1" applyAlignment="1">
      <alignment horizontal="center" wrapText="1"/>
    </xf>
    <xf numFmtId="0" fontId="6" fillId="0" borderId="1" xfId="0" applyFont="1" applyFill="1" applyBorder="1" applyAlignment="1">
      <alignment horizontal="center" wrapText="1"/>
    </xf>
    <xf numFmtId="0" fontId="6" fillId="0" borderId="1" xfId="0" applyFont="1" applyBorder="1" applyAlignment="1">
      <alignment horizontal="center" wrapText="1"/>
    </xf>
    <xf numFmtId="0" fontId="17" fillId="0" borderId="1" xfId="0" applyFont="1" applyFill="1" applyBorder="1" applyAlignment="1">
      <alignment horizontal="center" wrapText="1"/>
    </xf>
    <xf numFmtId="0" fontId="18" fillId="0" borderId="1" xfId="0" applyFont="1" applyBorder="1" applyAlignment="1">
      <alignment horizontal="center" wrapText="1"/>
    </xf>
    <xf numFmtId="0" fontId="4" fillId="3" borderId="1" xfId="0" applyFont="1" applyFill="1" applyBorder="1" applyAlignment="1">
      <alignment horizontal="left" vertical="top" wrapText="1"/>
    </xf>
    <xf numFmtId="14" fontId="6" fillId="0" borderId="1" xfId="0" applyNumberFormat="1" applyFont="1" applyFill="1" applyBorder="1" applyAlignment="1">
      <alignment horizontal="left" vertical="top" wrapText="1"/>
    </xf>
    <xf numFmtId="0" fontId="14" fillId="0" borderId="1" xfId="0" applyFont="1" applyBorder="1" applyAlignment="1">
      <alignment horizontal="left" vertical="top" wrapText="1"/>
    </xf>
    <xf numFmtId="0" fontId="5" fillId="0" borderId="1" xfId="0" applyFont="1" applyFill="1" applyBorder="1" applyAlignment="1">
      <alignment horizontal="left" wrapText="1"/>
    </xf>
    <xf numFmtId="14" fontId="6" fillId="0" borderId="1" xfId="0" applyNumberFormat="1" applyFont="1" applyFill="1" applyBorder="1" applyAlignment="1">
      <alignment horizontal="left" wrapText="1"/>
    </xf>
    <xf numFmtId="0" fontId="14" fillId="0" borderId="1" xfId="0" applyFont="1" applyBorder="1" applyAlignment="1">
      <alignment horizontal="left" wrapText="1"/>
    </xf>
    <xf numFmtId="15" fontId="14" fillId="0" borderId="1" xfId="0" applyNumberFormat="1" applyFont="1" applyBorder="1" applyAlignment="1">
      <alignment horizontal="left" wrapText="1"/>
    </xf>
    <xf numFmtId="1" fontId="4" fillId="0" borderId="1" xfId="0" applyNumberFormat="1" applyFont="1" applyBorder="1" applyAlignment="1">
      <alignment horizontal="center" wrapText="1"/>
    </xf>
    <xf numFmtId="0" fontId="14" fillId="0" borderId="1" xfId="0" applyFont="1" applyBorder="1" applyAlignment="1">
      <alignment horizontal="center" vertical="top" wrapText="1"/>
    </xf>
    <xf numFmtId="0" fontId="4" fillId="0" borderId="3" xfId="0" applyFont="1" applyBorder="1" applyAlignment="1">
      <alignment horizontal="left" vertical="top" wrapText="1"/>
    </xf>
    <xf numFmtId="0" fontId="4" fillId="2" borderId="1" xfId="0" applyFont="1" applyFill="1" applyBorder="1" applyAlignment="1">
      <alignment horizontal="left" vertical="top" wrapText="1"/>
    </xf>
    <xf numFmtId="0" fontId="6" fillId="3" borderId="1" xfId="0" applyFont="1" applyFill="1" applyBorder="1" applyAlignment="1">
      <alignment horizontal="left" vertical="top"/>
    </xf>
    <xf numFmtId="0" fontId="6" fillId="0" borderId="1" xfId="0" applyFont="1" applyFill="1" applyBorder="1" applyAlignment="1">
      <alignment horizontal="left" vertical="top"/>
    </xf>
    <xf numFmtId="0" fontId="6" fillId="0" borderId="1" xfId="0" applyFont="1" applyBorder="1" applyAlignment="1">
      <alignment horizontal="left" vertical="top"/>
    </xf>
    <xf numFmtId="0" fontId="10" fillId="0" borderId="1" xfId="0" applyFont="1" applyBorder="1" applyAlignment="1">
      <alignment horizontal="left" vertical="top"/>
    </xf>
    <xf numFmtId="16" fontId="6" fillId="0" borderId="1" xfId="0" applyNumberFormat="1" applyFont="1" applyFill="1" applyBorder="1" applyAlignment="1">
      <alignment horizontal="left" vertical="top" wrapText="1"/>
    </xf>
    <xf numFmtId="14" fontId="4" fillId="3" borderId="1" xfId="0" applyNumberFormat="1" applyFont="1" applyFill="1" applyBorder="1" applyAlignment="1">
      <alignment horizontal="left" vertical="top" wrapText="1"/>
    </xf>
    <xf numFmtId="14" fontId="6" fillId="0" borderId="1" xfId="0" applyNumberFormat="1" applyFont="1" applyBorder="1" applyAlignment="1">
      <alignment horizontal="left" vertical="top" wrapText="1"/>
    </xf>
    <xf numFmtId="15" fontId="4" fillId="0" borderId="1" xfId="0" applyNumberFormat="1" applyFont="1" applyBorder="1" applyAlignment="1">
      <alignment horizontal="left" vertical="top" wrapText="1"/>
    </xf>
    <xf numFmtId="14" fontId="4" fillId="0" borderId="1" xfId="0" applyNumberFormat="1" applyFont="1" applyFill="1" applyBorder="1" applyAlignment="1">
      <alignment horizontal="left" vertical="top" wrapText="1"/>
    </xf>
    <xf numFmtId="14" fontId="4" fillId="0" borderId="1" xfId="0" applyNumberFormat="1" applyFont="1" applyBorder="1" applyAlignment="1">
      <alignment horizontal="left" vertical="top" wrapText="1"/>
    </xf>
    <xf numFmtId="0" fontId="6" fillId="0" borderId="1" xfId="0" applyFont="1" applyBorder="1" applyAlignment="1">
      <alignment horizontal="left"/>
    </xf>
    <xf numFmtId="0" fontId="6" fillId="0" borderId="1" xfId="0" applyFont="1" applyBorder="1" applyAlignment="1">
      <alignment wrapText="1"/>
    </xf>
    <xf numFmtId="0" fontId="6" fillId="0" borderId="3" xfId="0" applyFont="1" applyBorder="1" applyAlignment="1">
      <alignment horizontal="center" wrapText="1"/>
    </xf>
    <xf numFmtId="0" fontId="6" fillId="0" borderId="3" xfId="0" applyFont="1" applyBorder="1" applyAlignment="1">
      <alignment horizontal="left" wrapText="1"/>
    </xf>
    <xf numFmtId="0" fontId="6" fillId="0" borderId="3" xfId="0" applyFont="1" applyBorder="1" applyAlignment="1">
      <alignment horizontal="center" vertical="center" wrapText="1"/>
    </xf>
    <xf numFmtId="0" fontId="6" fillId="0" borderId="3" xfId="0" applyFont="1" applyBorder="1" applyAlignment="1">
      <alignment horizontal="center" vertical="top" wrapText="1"/>
    </xf>
    <xf numFmtId="0" fontId="5" fillId="0" borderId="3" xfId="0" applyFont="1" applyBorder="1" applyAlignment="1">
      <alignment horizontal="center" vertical="center" wrapText="1"/>
    </xf>
    <xf numFmtId="0" fontId="5" fillId="0" borderId="4"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Border="1" applyAlignment="1">
      <alignment horizontal="center" vertical="center" wrapText="1"/>
    </xf>
    <xf numFmtId="2" fontId="5" fillId="0" borderId="5" xfId="0" applyNumberFormat="1" applyFont="1" applyBorder="1" applyAlignment="1">
      <alignment horizontal="center" vertical="center" wrapText="1"/>
    </xf>
    <xf numFmtId="165" fontId="6" fillId="0" borderId="2" xfId="0" applyNumberFormat="1" applyFont="1" applyFill="1" applyBorder="1" applyAlignment="1">
      <alignment horizontal="center" vertical="center" wrapText="1"/>
    </xf>
    <xf numFmtId="165" fontId="6" fillId="0" borderId="1" xfId="0" applyNumberFormat="1" applyFont="1" applyFill="1" applyBorder="1" applyAlignment="1">
      <alignment horizontal="center" vertical="center" wrapText="1"/>
    </xf>
    <xf numFmtId="165"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0" fillId="0" borderId="0" xfId="0" applyBorder="1"/>
    <xf numFmtId="0" fontId="0" fillId="0" borderId="0" xfId="0" applyNumberFormat="1" applyBorder="1"/>
    <xf numFmtId="0" fontId="0" fillId="0" borderId="0" xfId="0" applyAlignment="1">
      <alignment horizontal="center" vertical="center" wrapText="1"/>
    </xf>
    <xf numFmtId="0" fontId="0" fillId="0" borderId="0" xfId="0" applyBorder="1" applyAlignment="1">
      <alignment horizontal="center" vertical="center"/>
    </xf>
    <xf numFmtId="0" fontId="4" fillId="0" borderId="1" xfId="0" applyFont="1" applyBorder="1" applyAlignment="1">
      <alignment horizontal="center" vertical="center" wrapText="1"/>
    </xf>
    <xf numFmtId="0" fontId="4" fillId="4" borderId="1" xfId="0" applyFont="1" applyFill="1" applyBorder="1" applyAlignment="1">
      <alignment horizontal="left" wrapText="1"/>
    </xf>
    <xf numFmtId="0" fontId="5" fillId="0" borderId="5" xfId="0" applyFont="1" applyFill="1" applyBorder="1" applyAlignment="1">
      <alignment horizontal="center" wrapText="1"/>
    </xf>
    <xf numFmtId="3" fontId="6" fillId="0" borderId="2" xfId="2" applyNumberFormat="1" applyFont="1" applyFill="1" applyBorder="1" applyAlignment="1">
      <alignment horizontal="center" wrapText="1"/>
    </xf>
    <xf numFmtId="3" fontId="6" fillId="0" borderId="1" xfId="2" applyNumberFormat="1" applyFont="1" applyFill="1" applyBorder="1" applyAlignment="1">
      <alignment horizontal="center" wrapText="1"/>
    </xf>
    <xf numFmtId="3" fontId="4" fillId="0" borderId="1" xfId="0" applyNumberFormat="1" applyFont="1" applyBorder="1" applyAlignment="1">
      <alignment horizontal="center" wrapText="1"/>
    </xf>
    <xf numFmtId="3" fontId="6" fillId="0" borderId="1" xfId="0" applyNumberFormat="1" applyFont="1" applyFill="1" applyBorder="1" applyAlignment="1">
      <alignment horizontal="center" wrapText="1"/>
    </xf>
    <xf numFmtId="3" fontId="6" fillId="0" borderId="1" xfId="0" applyNumberFormat="1" applyFont="1" applyBorder="1" applyAlignment="1">
      <alignment horizontal="center" wrapText="1"/>
    </xf>
    <xf numFmtId="3" fontId="4" fillId="3" borderId="1" xfId="0" applyNumberFormat="1" applyFont="1" applyFill="1" applyBorder="1" applyAlignment="1">
      <alignment horizontal="center" wrapText="1"/>
    </xf>
    <xf numFmtId="3" fontId="4" fillId="0" borderId="1" xfId="0" applyNumberFormat="1" applyFont="1" applyFill="1" applyBorder="1" applyAlignment="1">
      <alignment horizontal="center" wrapText="1"/>
    </xf>
    <xf numFmtId="0" fontId="0" fillId="0" borderId="0" xfId="0" applyAlignment="1">
      <alignment horizontal="center"/>
    </xf>
    <xf numFmtId="0" fontId="8" fillId="0" borderId="2" xfId="1" applyFont="1" applyFill="1" applyBorder="1" applyAlignment="1" applyProtection="1">
      <alignment horizontal="center" vertical="center" wrapText="1"/>
    </xf>
    <xf numFmtId="0" fontId="22" fillId="0" borderId="0" xfId="0" applyFont="1" applyAlignment="1">
      <alignment horizontal="center" vertical="center"/>
    </xf>
    <xf numFmtId="0" fontId="22" fillId="0" borderId="8" xfId="0" applyFont="1" applyBorder="1" applyAlignment="1">
      <alignment horizontal="center" vertical="center"/>
    </xf>
    <xf numFmtId="0" fontId="22" fillId="0" borderId="0" xfId="0" applyFont="1" applyBorder="1"/>
    <xf numFmtId="0" fontId="22" fillId="0" borderId="0" xfId="0" applyFont="1" applyBorder="1" applyAlignment="1">
      <alignment horizontal="center" vertical="center"/>
    </xf>
    <xf numFmtId="0" fontId="22" fillId="0" borderId="7" xfId="0" applyFont="1" applyBorder="1"/>
    <xf numFmtId="0" fontId="22" fillId="0" borderId="7" xfId="0" applyFont="1" applyBorder="1" applyAlignment="1">
      <alignment horizontal="center" vertical="center"/>
    </xf>
    <xf numFmtId="0" fontId="22" fillId="0" borderId="0" xfId="0" applyFont="1"/>
    <xf numFmtId="0" fontId="22" fillId="0" borderId="9" xfId="0" applyFont="1" applyBorder="1" applyAlignment="1">
      <alignment horizontal="center" vertical="center"/>
    </xf>
    <xf numFmtId="0" fontId="22" fillId="0" borderId="0" xfId="0" applyNumberFormat="1" applyFont="1"/>
    <xf numFmtId="0" fontId="22" fillId="0" borderId="0" xfId="0" applyNumberFormat="1" applyFont="1" applyAlignment="1">
      <alignment horizontal="center" vertical="center"/>
    </xf>
    <xf numFmtId="165" fontId="22" fillId="0" borderId="0" xfId="0" applyNumberFormat="1" applyFont="1" applyAlignment="1">
      <alignment horizontal="left" vertical="center"/>
    </xf>
    <xf numFmtId="165" fontId="22" fillId="0" borderId="8" xfId="0" applyNumberFormat="1" applyFont="1" applyBorder="1" applyAlignment="1">
      <alignment horizontal="left" vertical="center"/>
    </xf>
    <xf numFmtId="165" fontId="22" fillId="0" borderId="0" xfId="0" applyNumberFormat="1" applyFont="1" applyBorder="1" applyAlignment="1">
      <alignment horizontal="left" vertical="center"/>
    </xf>
    <xf numFmtId="165" fontId="22" fillId="0" borderId="7" xfId="0" applyNumberFormat="1" applyFont="1" applyBorder="1" applyAlignment="1">
      <alignment horizontal="left" vertical="center"/>
    </xf>
    <xf numFmtId="0" fontId="23" fillId="0" borderId="0" xfId="0" applyFont="1"/>
    <xf numFmtId="0" fontId="23" fillId="0" borderId="0" xfId="0" applyFont="1" applyAlignment="1">
      <alignment horizontal="center" vertical="center"/>
    </xf>
    <xf numFmtId="0" fontId="22" fillId="5" borderId="0" xfId="0" applyFont="1" applyFill="1"/>
    <xf numFmtId="0" fontId="22" fillId="5" borderId="0" xfId="0" applyFont="1" applyFill="1" applyAlignment="1">
      <alignment horizontal="center" vertical="center"/>
    </xf>
    <xf numFmtId="0" fontId="22" fillId="5" borderId="8" xfId="0" applyFont="1" applyFill="1" applyBorder="1"/>
    <xf numFmtId="0" fontId="22" fillId="5" borderId="8" xfId="0" applyFont="1" applyFill="1" applyBorder="1" applyAlignment="1">
      <alignment horizontal="center" vertical="center"/>
    </xf>
    <xf numFmtId="0" fontId="22" fillId="5" borderId="0" xfId="0" applyFont="1" applyFill="1" applyBorder="1"/>
    <xf numFmtId="0" fontId="22" fillId="5" borderId="0" xfId="0" applyFont="1" applyFill="1" applyBorder="1" applyAlignment="1">
      <alignment horizontal="center" vertical="center"/>
    </xf>
    <xf numFmtId="0" fontId="22" fillId="5" borderId="7" xfId="0" applyFont="1" applyFill="1" applyBorder="1"/>
    <xf numFmtId="0" fontId="22" fillId="5" borderId="7" xfId="0" applyFont="1" applyFill="1" applyBorder="1" applyAlignment="1">
      <alignment horizontal="center" vertical="center"/>
    </xf>
    <xf numFmtId="0" fontId="22" fillId="5" borderId="0" xfId="0" applyNumberFormat="1" applyFont="1" applyFill="1"/>
    <xf numFmtId="0" fontId="22" fillId="5" borderId="0" xfId="0" applyNumberFormat="1" applyFont="1" applyFill="1" applyAlignment="1">
      <alignment horizontal="center" vertical="center"/>
    </xf>
    <xf numFmtId="0" fontId="22" fillId="5" borderId="7" xfId="0" applyNumberFormat="1" applyFont="1" applyFill="1" applyBorder="1"/>
    <xf numFmtId="0" fontId="22" fillId="5" borderId="7" xfId="0" applyNumberFormat="1" applyFont="1" applyFill="1" applyBorder="1" applyAlignment="1">
      <alignment horizontal="center" vertical="center"/>
    </xf>
    <xf numFmtId="165" fontId="22" fillId="5" borderId="0" xfId="0" applyNumberFormat="1" applyFont="1" applyFill="1" applyBorder="1" applyAlignment="1">
      <alignment horizontal="left" vertical="center"/>
    </xf>
    <xf numFmtId="0" fontId="22" fillId="5" borderId="7" xfId="0" applyFont="1" applyFill="1" applyBorder="1" applyAlignment="1">
      <alignment horizontal="left" vertical="center"/>
    </xf>
    <xf numFmtId="165" fontId="22" fillId="5" borderId="0" xfId="0" applyNumberFormat="1" applyFont="1" applyFill="1" applyAlignment="1">
      <alignment horizontal="left" vertical="center"/>
    </xf>
    <xf numFmtId="0" fontId="22" fillId="0" borderId="9" xfId="0" applyNumberFormat="1" applyFont="1" applyBorder="1" applyAlignment="1">
      <alignment horizontal="center" vertical="center" wrapText="1"/>
    </xf>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7" xfId="0" applyBorder="1"/>
    <xf numFmtId="44" fontId="0" fillId="0" borderId="0" xfId="4" applyFont="1"/>
    <xf numFmtId="44" fontId="0" fillId="0" borderId="7" xfId="4" applyFont="1" applyBorder="1"/>
    <xf numFmtId="0" fontId="0" fillId="5" borderId="0" xfId="0" applyFill="1"/>
    <xf numFmtId="44" fontId="0" fillId="5" borderId="0" xfId="4" applyFont="1" applyFill="1"/>
    <xf numFmtId="0" fontId="0" fillId="5" borderId="0" xfId="0" applyFill="1" applyAlignment="1">
      <alignment horizontal="center"/>
    </xf>
    <xf numFmtId="0" fontId="0" fillId="5" borderId="0" xfId="5" applyNumberFormat="1" applyFont="1" applyFill="1" applyAlignment="1">
      <alignment horizontal="center"/>
    </xf>
    <xf numFmtId="0" fontId="0" fillId="0" borderId="0" xfId="5" applyNumberFormat="1" applyFont="1" applyAlignment="1">
      <alignment horizontal="center"/>
    </xf>
    <xf numFmtId="0" fontId="0" fillId="0" borderId="7" xfId="0" applyBorder="1" applyAlignment="1">
      <alignment horizontal="center"/>
    </xf>
    <xf numFmtId="0" fontId="0" fillId="0" borderId="7" xfId="5" applyNumberFormat="1" applyFont="1" applyBorder="1" applyAlignment="1">
      <alignment horizontal="center"/>
    </xf>
    <xf numFmtId="0" fontId="5" fillId="0" borderId="1" xfId="0" applyFont="1" applyBorder="1" applyAlignment="1">
      <alignment horizontal="center" vertical="center" wrapText="1"/>
    </xf>
    <xf numFmtId="0" fontId="4" fillId="0" borderId="1" xfId="0" applyFont="1" applyBorder="1" applyAlignment="1">
      <alignment horizontal="center" vertical="center" wrapText="1"/>
    </xf>
    <xf numFmtId="0" fontId="19" fillId="0" borderId="6" xfId="0" applyFont="1" applyBorder="1" applyAlignment="1">
      <alignment horizontal="center" wrapText="1"/>
    </xf>
    <xf numFmtId="0" fontId="0" fillId="0" borderId="6" xfId="0" applyBorder="1" applyAlignment="1">
      <alignment horizontal="center" wrapText="1"/>
    </xf>
    <xf numFmtId="0" fontId="20" fillId="0" borderId="6" xfId="0" applyFont="1" applyBorder="1" applyAlignment="1">
      <alignment horizontal="center" wrapText="1"/>
    </xf>
    <xf numFmtId="0" fontId="20" fillId="0" borderId="6" xfId="0" applyFont="1" applyBorder="1" applyAlignment="1">
      <alignment horizontal="center" vertical="center" wrapText="1"/>
    </xf>
    <xf numFmtId="0" fontId="21" fillId="0" borderId="6" xfId="0" applyFont="1" applyBorder="1" applyAlignment="1">
      <alignment horizontal="center" wrapText="1"/>
    </xf>
    <xf numFmtId="0" fontId="25" fillId="0" borderId="0" xfId="6" applyFont="1" applyAlignment="1">
      <alignment horizontal="center" vertical="center"/>
    </xf>
    <xf numFmtId="0" fontId="25" fillId="0" borderId="0" xfId="6" applyFont="1" applyAlignment="1">
      <alignment horizontal="center" vertical="center" wrapText="1"/>
    </xf>
    <xf numFmtId="0" fontId="25" fillId="0" borderId="0" xfId="6" applyFont="1" applyAlignment="1">
      <alignment vertical="center" wrapText="1"/>
    </xf>
    <xf numFmtId="0" fontId="24" fillId="0" borderId="0" xfId="6"/>
    <xf numFmtId="0" fontId="26" fillId="6" borderId="0" xfId="6" applyFont="1" applyFill="1" applyBorder="1" applyAlignment="1">
      <alignment horizontal="left"/>
    </xf>
    <xf numFmtId="0" fontId="26" fillId="6" borderId="19" xfId="6" applyFont="1" applyFill="1" applyBorder="1"/>
    <xf numFmtId="0" fontId="27" fillId="7" borderId="0" xfId="6" applyFont="1" applyFill="1" applyBorder="1" applyAlignment="1">
      <alignment horizontal="center" vertical="center" wrapText="1"/>
    </xf>
    <xf numFmtId="0" fontId="27" fillId="7" borderId="19" xfId="6" applyFont="1" applyFill="1" applyBorder="1" applyAlignment="1">
      <alignment horizontal="center" vertical="center" wrapText="1"/>
    </xf>
    <xf numFmtId="0" fontId="27" fillId="7" borderId="19" xfId="6" applyFont="1" applyFill="1" applyBorder="1" applyAlignment="1">
      <alignment horizontal="center" vertical="center"/>
    </xf>
    <xf numFmtId="0" fontId="24" fillId="0" borderId="0" xfId="6" applyAlignment="1">
      <alignment horizontal="center" vertical="center" wrapText="1"/>
    </xf>
    <xf numFmtId="0" fontId="28" fillId="8" borderId="20" xfId="6" applyFont="1" applyFill="1" applyBorder="1" applyAlignment="1">
      <alignment horizontal="center" vertical="center" wrapText="1"/>
    </xf>
    <xf numFmtId="0" fontId="28" fillId="8" borderId="21" xfId="6" applyFont="1" applyFill="1" applyBorder="1" applyAlignment="1">
      <alignment horizontal="center" vertical="center" wrapText="1"/>
    </xf>
    <xf numFmtId="0" fontId="28" fillId="8" borderId="21" xfId="6" applyFont="1" applyFill="1" applyBorder="1" applyAlignment="1">
      <alignment horizontal="center" vertical="center"/>
    </xf>
    <xf numFmtId="0" fontId="28" fillId="7" borderId="20" xfId="6" applyFont="1" applyFill="1" applyBorder="1" applyAlignment="1">
      <alignment horizontal="left" vertical="center" wrapText="1"/>
    </xf>
    <xf numFmtId="22" fontId="28" fillId="7" borderId="21" xfId="6" applyNumberFormat="1" applyFont="1" applyFill="1" applyBorder="1"/>
    <xf numFmtId="0" fontId="28" fillId="7" borderId="21" xfId="6" applyFont="1" applyFill="1" applyBorder="1" applyAlignment="1">
      <alignment horizontal="left" vertical="center" wrapText="1"/>
    </xf>
    <xf numFmtId="0" fontId="28" fillId="7" borderId="21" xfId="6" applyFont="1" applyFill="1" applyBorder="1" applyAlignment="1">
      <alignment vertical="center" wrapText="1"/>
    </xf>
    <xf numFmtId="49" fontId="28" fillId="7" borderId="21" xfId="6" applyNumberFormat="1" applyFont="1" applyFill="1" applyBorder="1" applyAlignment="1">
      <alignment vertical="center" wrapText="1"/>
    </xf>
    <xf numFmtId="3" fontId="28" fillId="7" borderId="21" xfId="6" applyNumberFormat="1" applyFont="1" applyFill="1" applyBorder="1" applyAlignment="1">
      <alignment horizontal="left" vertical="center" wrapText="1"/>
    </xf>
    <xf numFmtId="0" fontId="28" fillId="7" borderId="21" xfId="6" applyNumberFormat="1" applyFont="1" applyFill="1" applyBorder="1" applyAlignment="1">
      <alignment horizontal="left" vertical="center" wrapText="1"/>
    </xf>
    <xf numFmtId="0" fontId="28" fillId="7" borderId="21" xfId="6" applyFont="1" applyFill="1" applyBorder="1" applyAlignment="1">
      <alignment horizontal="center" vertical="center" wrapText="1"/>
    </xf>
    <xf numFmtId="0" fontId="24" fillId="0" borderId="0" xfId="6" applyAlignment="1">
      <alignment vertical="center" wrapText="1"/>
    </xf>
    <xf numFmtId="0" fontId="28" fillId="8" borderId="20" xfId="6" applyFont="1" applyFill="1" applyBorder="1"/>
    <xf numFmtId="22" fontId="28" fillId="8" borderId="21" xfId="6" applyNumberFormat="1" applyFont="1" applyFill="1" applyBorder="1"/>
    <xf numFmtId="0" fontId="28" fillId="8" borderId="21" xfId="6" applyFont="1" applyFill="1" applyBorder="1"/>
    <xf numFmtId="0" fontId="28" fillId="8" borderId="21" xfId="6" applyFont="1" applyFill="1" applyBorder="1" applyAlignment="1">
      <alignment vertical="center"/>
    </xf>
    <xf numFmtId="49" fontId="28" fillId="8" borderId="21" xfId="6" applyNumberFormat="1" applyFont="1" applyFill="1" applyBorder="1" applyAlignment="1">
      <alignment vertical="center"/>
    </xf>
    <xf numFmtId="0" fontId="28" fillId="8" borderId="21" xfId="6" applyFont="1" applyFill="1" applyBorder="1" applyAlignment="1">
      <alignment horizontal="left" vertical="center" wrapText="1"/>
    </xf>
    <xf numFmtId="3" fontId="28" fillId="8" borderId="21" xfId="6" applyNumberFormat="1" applyFont="1" applyFill="1" applyBorder="1" applyAlignment="1">
      <alignment horizontal="left" vertical="center"/>
    </xf>
    <xf numFmtId="0" fontId="28" fillId="8" borderId="21" xfId="6" applyNumberFormat="1" applyFont="1" applyFill="1" applyBorder="1" applyAlignment="1">
      <alignment horizontal="left" vertical="center"/>
    </xf>
    <xf numFmtId="0" fontId="28" fillId="8" borderId="21" xfId="6" applyFont="1" applyFill="1" applyBorder="1" applyAlignment="1">
      <alignment horizontal="left" vertical="center"/>
    </xf>
    <xf numFmtId="0" fontId="29" fillId="7" borderId="20" xfId="6" applyFont="1" applyFill="1" applyBorder="1" applyAlignment="1">
      <alignment horizontal="left"/>
    </xf>
    <xf numFmtId="0" fontId="28" fillId="7" borderId="21" xfId="6" applyFont="1" applyFill="1" applyBorder="1"/>
    <xf numFmtId="0" fontId="28" fillId="7" borderId="21" xfId="6" applyFont="1" applyFill="1" applyBorder="1" applyAlignment="1">
      <alignment vertical="center"/>
    </xf>
    <xf numFmtId="49" fontId="28" fillId="7" borderId="21" xfId="6" applyNumberFormat="1" applyFont="1" applyFill="1" applyBorder="1" applyAlignment="1">
      <alignment vertical="center"/>
    </xf>
    <xf numFmtId="3" fontId="28" fillId="7" borderId="21" xfId="6" applyNumberFormat="1" applyFont="1" applyFill="1" applyBorder="1" applyAlignment="1">
      <alignment horizontal="left" vertical="center"/>
    </xf>
    <xf numFmtId="0" fontId="28" fillId="7" borderId="21" xfId="6" applyNumberFormat="1" applyFont="1" applyFill="1" applyBorder="1" applyAlignment="1">
      <alignment horizontal="left" vertical="center"/>
    </xf>
    <xf numFmtId="0" fontId="28" fillId="7" borderId="21" xfId="6" applyFont="1" applyFill="1" applyBorder="1" applyAlignment="1">
      <alignment horizontal="left" vertical="center"/>
    </xf>
    <xf numFmtId="0" fontId="28" fillId="7" borderId="21" xfId="6" applyFont="1" applyFill="1" applyBorder="1" applyAlignment="1">
      <alignment horizontal="center" vertical="center"/>
    </xf>
    <xf numFmtId="0" fontId="28" fillId="7" borderId="20" xfId="6" applyFont="1" applyFill="1" applyBorder="1"/>
    <xf numFmtId="22" fontId="28" fillId="7" borderId="21" xfId="6" applyNumberFormat="1" applyFont="1" applyFill="1" applyBorder="1" applyAlignment="1">
      <alignment horizontal="left" vertical="center" wrapText="1"/>
    </xf>
    <xf numFmtId="0" fontId="30" fillId="0" borderId="0" xfId="6" applyFont="1"/>
    <xf numFmtId="0" fontId="30" fillId="0" borderId="0" xfId="6" applyFont="1" applyAlignment="1">
      <alignment wrapText="1"/>
    </xf>
    <xf numFmtId="49" fontId="28" fillId="7" borderId="21" xfId="6" applyNumberFormat="1" applyFont="1" applyFill="1" applyBorder="1"/>
    <xf numFmtId="49" fontId="28" fillId="8" borderId="21" xfId="6" applyNumberFormat="1" applyFont="1" applyFill="1" applyBorder="1"/>
    <xf numFmtId="0" fontId="24" fillId="0" borderId="0" xfId="6" applyAlignment="1">
      <alignment horizontal="center" vertical="center"/>
    </xf>
  </cellXfs>
  <cellStyles count="7">
    <cellStyle name="Hipervínculo" xfId="1" builtinId="8"/>
    <cellStyle name="Hipervínculo 2" xfId="3"/>
    <cellStyle name="Millares" xfId="2" builtinId="3"/>
    <cellStyle name="Moneda" xfId="4" builtinId="4"/>
    <cellStyle name="Normal" xfId="0" builtinId="0"/>
    <cellStyle name="Normal 2" xfId="6"/>
    <cellStyle name="Porcentaje" xfId="5" builtinId="5"/>
  </cellStyles>
  <dxfs count="157">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alignment horizontal="left" vertical="center" textRotation="0" wrapText="1" indent="0" justifyLastLine="0" shrinkToFit="0" readingOrder="0"/>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alignment horizontal="left" vertical="center" textRotation="0" wrapText="1" indent="0" justifyLastLine="0" shrinkToFit="0" readingOrder="0"/>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alignment horizontal="left" vertical="center" textRotation="0" wrapText="1" indent="0" justifyLastLine="0" shrinkToFit="0" readingOrder="0"/>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alignment horizontal="left" vertical="center" textRotation="0" wrapText="1" indent="0" justifyLastLine="0" shrinkToFit="0" readingOrder="0"/>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alignment horizontal="left" vertical="center" textRotation="0" wrapText="1" indent="0" justifyLastLine="0" shrinkToFit="0" readingOrder="0"/>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alignment horizontal="left" vertical="center" textRotation="0" wrapText="1" indent="0" justifyLastLine="0" shrinkToFit="0" readingOrder="0"/>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alignment horizontal="left" vertical="center" textRotation="0" wrapText="1" indent="0" justifyLastLine="0" shrinkToFit="0" readingOrder="0"/>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alignment horizontal="left" vertical="center" textRotation="0" wrapText="1" indent="0" justifyLastLine="0" shrinkToFit="0" readingOrder="0"/>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alignment horizontal="left" vertical="center" textRotation="0" wrapText="0" indent="0" justifyLastLine="0" shrinkToFit="0" readingOrder="0"/>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3" formatCode="#,##0"/>
      <fill>
        <patternFill patternType="solid">
          <fgColor theme="4" tint="0.79998168889431442"/>
          <bgColor theme="4" tint="0.79998168889431442"/>
        </patternFill>
      </fill>
      <alignment horizontal="left" vertical="center" textRotation="0" wrapText="0" indent="0" justifyLastLine="0" shrinkToFit="0" readingOrder="0"/>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30" formatCode="@"/>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27" formatCode="dd/mm/yyyy\ hh:mm"/>
      <fill>
        <patternFill patternType="solid">
          <fgColor theme="4" tint="0.79998168889431442"/>
          <bgColor theme="4" tint="0.79998168889431442"/>
        </patternFill>
      </fill>
      <border diagonalUp="0" diagonalDown="0">
        <left style="thin">
          <color theme="0"/>
        </left>
        <right/>
        <top style="thin">
          <color theme="0"/>
        </top>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border diagonalUp="0" diagonalDown="0">
        <left/>
        <right/>
        <top style="thin">
          <color theme="0"/>
        </top>
        <bottom/>
      </border>
    </dxf>
    <dxf>
      <border outline="0">
        <left style="thin">
          <color theme="4" tint="0.39997558519241921"/>
        </left>
        <right style="thin">
          <color theme="4" tint="0.39997558519241921"/>
        </right>
        <top style="thick">
          <color theme="0"/>
        </top>
        <bottom style="thin">
          <color theme="4" tint="0.39997558519241921"/>
        </bottom>
      </border>
    </dxf>
    <dxf>
      <font>
        <b val="0"/>
        <i val="0"/>
        <strike val="0"/>
        <condense val="0"/>
        <extend val="0"/>
        <outline val="0"/>
        <shadow val="0"/>
        <u val="none"/>
        <vertAlign val="baseline"/>
        <sz val="10"/>
        <color theme="1"/>
        <name val="Tahoma"/>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Tahoma"/>
        <scheme val="none"/>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outline="0">
        <left style="thin">
          <color theme="0"/>
        </left>
        <right style="thin">
          <color theme="0"/>
        </right>
        <top/>
        <bottom/>
      </border>
    </dxf>
    <dxf>
      <font>
        <strike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numFmt numFmtId="165" formatCode="[$-240A]d&quot; de &quot;mmmm&quot; de &quot;yyyy;@"/>
      <alignment horizontal="left" vertical="center" textRotation="0" wrapText="0" indent="0" justifyLastLine="0" shrinkToFit="0" readingOrder="0"/>
    </dxf>
    <dxf>
      <font>
        <strike val="0"/>
        <outline val="0"/>
        <shadow val="0"/>
        <u val="none"/>
        <vertAlign val="baseline"/>
        <sz val="12"/>
        <color theme="1"/>
        <name val="Arial"/>
        <scheme val="none"/>
      </font>
    </dxf>
    <dxf>
      <border>
        <bottom style="thin">
          <color indexed="64"/>
        </bottom>
      </border>
    </dxf>
    <dxf>
      <font>
        <strike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alignment horizontal="left" vertical="center" textRotation="0" wrapText="0" indent="0" justifyLastLine="0" shrinkToFit="0" readingOrder="0"/>
    </dxf>
    <dxf>
      <font>
        <strike val="0"/>
        <outline val="0"/>
        <shadow val="0"/>
        <u val="none"/>
        <vertAlign val="baseline"/>
        <sz val="12"/>
        <color theme="1"/>
        <name val="Arial"/>
        <scheme val="none"/>
      </font>
    </dxf>
    <dxf>
      <font>
        <strike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numFmt numFmtId="0" formatCode="General"/>
      <alignment horizontal="center" vertical="center" textRotation="0" wrapText="0" indent="0" justifyLastLine="0" shrinkToFit="0" readingOrder="0"/>
    </dxf>
    <dxf>
      <font>
        <strike val="0"/>
        <outline val="0"/>
        <shadow val="0"/>
        <u val="none"/>
        <vertAlign val="baseline"/>
        <sz val="12"/>
        <color theme="1"/>
        <name val="Arial"/>
        <scheme val="none"/>
      </font>
      <numFmt numFmtId="0" formatCode="General"/>
      <alignment horizontal="center" vertical="center" textRotation="0" wrapText="0" indent="0" justifyLastLine="0" shrinkToFit="0" readingOrder="0"/>
    </dxf>
    <dxf>
      <font>
        <strike val="0"/>
        <outline val="0"/>
        <shadow val="0"/>
        <u val="none"/>
        <vertAlign val="baseline"/>
        <sz val="12"/>
        <color theme="1"/>
        <name val="Arial"/>
        <scheme val="none"/>
      </font>
      <numFmt numFmtId="0" formatCode="General"/>
      <alignment horizontal="center" vertical="center" textRotation="0" wrapText="0" indent="0" justifyLastLine="0" shrinkToFit="0" readingOrder="0"/>
    </dxf>
    <dxf>
      <font>
        <strike val="0"/>
        <outline val="0"/>
        <shadow val="0"/>
        <u val="none"/>
        <vertAlign val="baseline"/>
        <sz val="12"/>
        <color theme="1"/>
        <name val="Arial"/>
        <scheme val="none"/>
      </font>
      <numFmt numFmtId="0" formatCode="General"/>
      <alignment horizontal="center" vertical="center" textRotation="0" wrapText="0" indent="0" justifyLastLine="0" shrinkToFit="0" readingOrder="0"/>
    </dxf>
    <dxf>
      <font>
        <strike val="0"/>
        <outline val="0"/>
        <shadow val="0"/>
        <u val="none"/>
        <vertAlign val="baseline"/>
        <sz val="12"/>
        <color theme="1"/>
        <name val="Arial"/>
        <scheme val="none"/>
      </font>
      <numFmt numFmtId="0" formatCode="General"/>
      <alignment horizontal="center" vertical="center" textRotation="0" wrapText="0" indent="0" justifyLastLine="0" shrinkToFit="0" readingOrder="0"/>
    </dxf>
    <dxf>
      <font>
        <strike val="0"/>
        <outline val="0"/>
        <shadow val="0"/>
        <u val="none"/>
        <vertAlign val="baseline"/>
        <sz val="12"/>
        <color theme="1"/>
        <name val="Arial"/>
        <scheme val="none"/>
      </font>
      <numFmt numFmtId="0" formatCode="General"/>
      <alignment horizontal="center" vertical="center" textRotation="0" wrapText="0" indent="0" justifyLastLine="0" shrinkToFit="0" readingOrder="0"/>
    </dxf>
    <dxf>
      <font>
        <strike val="0"/>
        <outline val="0"/>
        <shadow val="0"/>
        <u val="none"/>
        <vertAlign val="baseline"/>
        <sz val="12"/>
        <color theme="1"/>
        <name val="Arial"/>
        <scheme val="none"/>
      </font>
      <numFmt numFmtId="0" formatCode="General"/>
    </dxf>
    <dxf>
      <font>
        <strike val="0"/>
        <outline val="0"/>
        <shadow val="0"/>
        <u val="none"/>
        <vertAlign val="baseline"/>
        <sz val="12"/>
        <color theme="1"/>
        <name val="Arial"/>
        <scheme val="none"/>
      </font>
      <numFmt numFmtId="0" formatCode="General"/>
    </dxf>
    <dxf>
      <border>
        <bottom style="thin">
          <color indexed="64"/>
        </bottom>
      </border>
    </dxf>
    <dxf>
      <font>
        <strike val="0"/>
        <outline val="0"/>
        <shadow val="0"/>
        <u val="none"/>
        <vertAlign val="baseline"/>
        <sz val="12"/>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numFmt numFmtId="0" formatCode="General"/>
    </dxf>
    <dxf>
      <font>
        <strike val="0"/>
        <outline val="0"/>
        <shadow val="0"/>
        <u val="none"/>
        <vertAlign val="baseline"/>
        <sz val="12"/>
        <color theme="1"/>
        <name val="Arial"/>
        <scheme val="none"/>
      </font>
      <alignment horizontal="center" vertical="center" textRotation="0" wrapText="0" indent="0" justifyLastLine="0" shrinkToFit="0" readingOrder="0"/>
    </dxf>
    <dxf>
      <border>
        <bottom style="thin">
          <color indexed="64"/>
        </bottom>
      </border>
    </dxf>
    <dxf>
      <font>
        <strike val="0"/>
        <outline val="0"/>
        <shadow val="0"/>
        <u val="none"/>
        <vertAlign val="baseline"/>
        <sz val="12"/>
        <color theme="1"/>
        <name val="Arial"/>
        <scheme val="none"/>
      </font>
      <alignment horizontal="center" vertical="center"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dxf>
    <dxf>
      <font>
        <strike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border>
        <bottom style="thin">
          <color indexed="64"/>
        </bottom>
      </border>
    </dxf>
    <dxf>
      <font>
        <strike val="0"/>
        <outline val="0"/>
        <shadow val="0"/>
        <u val="none"/>
        <vertAlign val="baseline"/>
        <sz val="12"/>
        <color theme="1"/>
        <name val="Arial"/>
        <scheme val="none"/>
      </font>
      <alignment horizontal="center" vertical="center" textRotation="0" wrapText="0" indent="0" justifyLastLine="0" shrinkToFit="0" readingOrder="0"/>
    </dxf>
    <dxf>
      <font>
        <b val="0"/>
        <i val="0"/>
        <strike val="0"/>
        <condense val="0"/>
        <extend val="0"/>
        <outline val="0"/>
        <shadow val="0"/>
        <u/>
        <vertAlign val="baseline"/>
        <sz val="8"/>
        <color theme="10"/>
        <name val="Calibri"/>
        <scheme val="minor"/>
      </font>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8"/>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numFmt numFmtId="165" formatCode="[$-240A]d&quot; de &quot;mmmm&quot; de &quot;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rgb="FFFF0000"/>
        <name val="Calibri"/>
        <scheme val="minor"/>
      </font>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numFmt numFmtId="3" formatCode="#,##0"/>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Calibri"/>
        <scheme val="minor"/>
      </font>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none">
          <fgColor indexed="64"/>
          <bgColor indexed="65"/>
        </patternFill>
      </fill>
      <alignment horizontal="center" vertical="bottom"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alignment horizontal="center" vertical="center" textRotation="0" wrapText="1" indent="0" justifyLastLine="0" shrinkToFit="0" readingOrder="0"/>
    </dxf>
    <dxf>
      <border>
        <bottom style="medium">
          <color indexed="64"/>
        </bottom>
      </border>
    </dxf>
    <dxf>
      <font>
        <b/>
        <i val="0"/>
        <strike val="0"/>
        <condense val="0"/>
        <extend val="0"/>
        <outline val="0"/>
        <shadow val="0"/>
        <u val="none"/>
        <vertAlign val="baseline"/>
        <sz val="8"/>
        <color auto="1"/>
        <name val="Calibri"/>
        <scheme val="minor"/>
      </font>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1.xml"/><Relationship Id="rId26" Type="http://schemas.openxmlformats.org/officeDocument/2006/relationships/customXml" Target="../customXml/item9.xml"/><Relationship Id="rId3" Type="http://schemas.openxmlformats.org/officeDocument/2006/relationships/worksheet" Target="worksheets/sheet3.xml"/><Relationship Id="rId21" Type="http://schemas.openxmlformats.org/officeDocument/2006/relationships/customXml" Target="../customXml/item4.xml"/><Relationship Id="rId34" Type="http://schemas.openxmlformats.org/officeDocument/2006/relationships/customXml" Target="../customXml/item17.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5" Type="http://schemas.openxmlformats.org/officeDocument/2006/relationships/customXml" Target="../customXml/item8.xml"/><Relationship Id="rId33"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3.xml"/><Relationship Id="rId29" Type="http://schemas.openxmlformats.org/officeDocument/2006/relationships/customXml" Target="../customXml/item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7.xml"/><Relationship Id="rId32" Type="http://schemas.openxmlformats.org/officeDocument/2006/relationships/customXml" Target="../customXml/item15.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6.xml"/><Relationship Id="rId28" Type="http://schemas.openxmlformats.org/officeDocument/2006/relationships/customXml" Target="../customXml/item11.xml"/><Relationship Id="rId10" Type="http://schemas.openxmlformats.org/officeDocument/2006/relationships/worksheet" Target="worksheets/sheet10.xml"/><Relationship Id="rId19" Type="http://schemas.openxmlformats.org/officeDocument/2006/relationships/customXml" Target="../customXml/item2.xml"/><Relationship Id="rId31" Type="http://schemas.openxmlformats.org/officeDocument/2006/relationships/customXml" Target="../customXml/item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5.xml"/><Relationship Id="rId27" Type="http://schemas.openxmlformats.org/officeDocument/2006/relationships/customXml" Target="../customXml/item10.xml"/><Relationship Id="rId30" Type="http://schemas.openxmlformats.org/officeDocument/2006/relationships/customXml" Target="../customXml/item13.xml"/></Relationships>
</file>

<file path=xl/activeX/activeX1.xml><?xml version="1.0" encoding="utf-8"?>
<ax:ocx xmlns:ax="http://schemas.microsoft.com/office/2006/activeX" xmlns:r="http://schemas.openxmlformats.org/officeDocument/2006/relationships" ax:classid="{FE70AD91-ECA9-4DED-9DD9-10867A0106B4}" ax:persistence="persistPropertyBag"/>
</file>

<file path=xl/activeX/activeX2.xml><?xml version="1.0" encoding="utf-8"?>
<ax:ocx xmlns:ax="http://schemas.microsoft.com/office/2006/activeX" xmlns:r="http://schemas.openxmlformats.org/officeDocument/2006/relationships" ax:classid="{FE70AD91-ECA9-4DED-9DD9-10867A0106B4}" ax:persistence="persistPropertyBag"/>
</file>

<file path=xl/activeX/activeX3.xml><?xml version="1.0" encoding="utf-8"?>
<ax:ocx xmlns:ax="http://schemas.microsoft.com/office/2006/activeX" xmlns:r="http://schemas.openxmlformats.org/officeDocument/2006/relationships" ax:classid="{FE70AD91-ECA9-4DED-9DD9-10867A0106B4}" ax:persistence="persistPropertyBag"/>
</file>

<file path=xl/activeX/activeX4.xml><?xml version="1.0" encoding="utf-8"?>
<ax:ocx xmlns:ax="http://schemas.microsoft.com/office/2006/activeX" xmlns:r="http://schemas.openxmlformats.org/officeDocument/2006/relationships" ax:classid="{FE70AD91-ECA9-4DED-9DD9-10867A0106B4}" ax:persistence="persistPropertyBag"/>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15</xdr:col>
          <xdr:colOff>0</xdr:colOff>
          <xdr:row>45</xdr:row>
          <xdr:rowOff>0</xdr:rowOff>
        </xdr:to>
        <xdr:sp macro="" textlink="">
          <xdr:nvSpPr>
            <xdr:cNvPr id="13325" name="AroAxControlShim1" hidden="1">
              <a:extLst>
                <a:ext uri="{63B3BB69-23CF-44E3-9099-C40C66FF867C}">
                  <a14:compatExt spid="_x0000_s13325"/>
                </a:ext>
              </a:extLst>
            </xdr:cNvPr>
            <xdr:cNvSpPr/>
          </xdr:nvSpPr>
          <xdr:spPr bwMode="auto">
            <a:xfrm>
              <a:off x="0" y="0"/>
              <a:ext cx="0" cy="0"/>
            </a:xfrm>
            <a:prstGeom prst="rect">
              <a:avLst/>
            </a:prstGeom>
            <a:solidFill>
              <a:srgbClr val="FFFFFF" mc:Ignorable="a14" a14:legacySpreadsheetColorIndex="65"/>
            </a:solidFill>
            <a:ln>
              <a:noFill/>
            </a:ln>
            <a:effectLst/>
            <a:extLst>
              <a:ext uri="{91240B29-F687-4F45-9708-019B960494DF}">
                <a14:hiddenLine w="9525">
                  <a:solidFill>
                    <a:srgbClr val="000000" mc:Ignorable="a14" a14:legacySpreadsheetColorIndex="64"/>
                  </a:solidFill>
                  <a:prstDash val="solid"/>
                  <a:miter lim="800000"/>
                  <a:headEnd/>
                  <a:tailEnd type="none" w="med"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0</xdr:colOff>
      <xdr:row>0</xdr:row>
      <xdr:rowOff>0</xdr:rowOff>
    </xdr:from>
    <xdr:to>
      <xdr:col>10</xdr:col>
      <xdr:colOff>508000</xdr:colOff>
      <xdr:row>32</xdr:row>
      <xdr:rowOff>0</xdr:rowOff>
    </xdr:to>
    <xdr:pic>
      <xdr:nvPicPr>
        <xdr:cNvPr id="2" name="Imagen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15</xdr:col>
          <xdr:colOff>571500</xdr:colOff>
          <xdr:row>47</xdr:row>
          <xdr:rowOff>47625</xdr:rowOff>
        </xdr:to>
        <xdr:sp macro="" textlink="">
          <xdr:nvSpPr>
            <xdr:cNvPr id="12298" name="AroAxControlShim1" descr="Power View" hidden="1">
              <a:extLst>
                <a:ext uri="{63B3BB69-23CF-44E3-9099-C40C66FF867C}">
                  <a14:compatExt spid="_x0000_s1229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10</xdr:col>
      <xdr:colOff>508000</xdr:colOff>
      <xdr:row>32</xdr:row>
      <xdr:rowOff>0</xdr:rowOff>
    </xdr:to>
    <xdr:pic>
      <xdr:nvPicPr>
        <xdr:cNvPr id="2" name="Imagen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15</xdr:col>
          <xdr:colOff>0</xdr:colOff>
          <xdr:row>45</xdr:row>
          <xdr:rowOff>0</xdr:rowOff>
        </xdr:to>
        <xdr:sp macro="" textlink="">
          <xdr:nvSpPr>
            <xdr:cNvPr id="11274" name="AroAxControlShim1" hidden="1">
              <a:extLst>
                <a:ext uri="{63B3BB69-23CF-44E3-9099-C40C66FF867C}">
                  <a14:compatExt spid="_x0000_s11274"/>
                </a:ext>
              </a:extLst>
            </xdr:cNvPr>
            <xdr:cNvSpPr/>
          </xdr:nvSpPr>
          <xdr:spPr bwMode="auto">
            <a:xfrm>
              <a:off x="0" y="0"/>
              <a:ext cx="0" cy="0"/>
            </a:xfrm>
            <a:prstGeom prst="rect">
              <a:avLst/>
            </a:prstGeom>
            <a:solidFill>
              <a:srgbClr val="FFFFFF" mc:Ignorable="a14" a14:legacySpreadsheetColorIndex="65"/>
            </a:solidFill>
            <a:ln>
              <a:noFill/>
            </a:ln>
            <a:effectLst/>
            <a:extLst>
              <a:ext uri="{91240B29-F687-4F45-9708-019B960494DF}">
                <a14:hiddenLine w="9525">
                  <a:solidFill>
                    <a:srgbClr val="000000" mc:Ignorable="a14" a14:legacySpreadsheetColorIndex="64"/>
                  </a:solidFill>
                  <a:prstDash val="solid"/>
                  <a:miter lim="800000"/>
                  <a:headEnd/>
                  <a:tailEnd type="none" w="med"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0</xdr:colOff>
      <xdr:row>0</xdr:row>
      <xdr:rowOff>0</xdr:rowOff>
    </xdr:from>
    <xdr:to>
      <xdr:col>10</xdr:col>
      <xdr:colOff>508000</xdr:colOff>
      <xdr:row>32</xdr:row>
      <xdr:rowOff>0</xdr:rowOff>
    </xdr:to>
    <xdr:pic>
      <xdr:nvPicPr>
        <xdr:cNvPr id="2" name="Imagen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15</xdr:col>
          <xdr:colOff>0</xdr:colOff>
          <xdr:row>45</xdr:row>
          <xdr:rowOff>0</xdr:rowOff>
        </xdr:to>
        <xdr:sp macro="" textlink="">
          <xdr:nvSpPr>
            <xdr:cNvPr id="10250" name="AroAxControlShim1" hidden="1">
              <a:extLst>
                <a:ext uri="{63B3BB69-23CF-44E3-9099-C40C66FF867C}">
                  <a14:compatExt spid="_x0000_s10250"/>
                </a:ext>
              </a:extLst>
            </xdr:cNvPr>
            <xdr:cNvSpPr/>
          </xdr:nvSpPr>
          <xdr:spPr bwMode="auto">
            <a:xfrm>
              <a:off x="0" y="0"/>
              <a:ext cx="0" cy="0"/>
            </a:xfrm>
            <a:prstGeom prst="rect">
              <a:avLst/>
            </a:prstGeom>
            <a:solidFill>
              <a:srgbClr val="FFFFFF" mc:Ignorable="a14" a14:legacySpreadsheetColorIndex="65"/>
            </a:solidFill>
            <a:ln>
              <a:noFill/>
            </a:ln>
            <a:effectLst/>
            <a:extLst>
              <a:ext uri="{91240B29-F687-4F45-9708-019B960494DF}">
                <a14:hiddenLine w="9525">
                  <a:solidFill>
                    <a:srgbClr val="000000" mc:Ignorable="a14" a14:legacySpreadsheetColorIndex="64"/>
                  </a:solidFill>
                  <a:prstDash val="solid"/>
                  <a:miter lim="800000"/>
                  <a:headEnd/>
                  <a:tailEnd type="none" w="med"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0</xdr:colOff>
      <xdr:row>0</xdr:row>
      <xdr:rowOff>0</xdr:rowOff>
    </xdr:from>
    <xdr:to>
      <xdr:col>10</xdr:col>
      <xdr:colOff>508000</xdr:colOff>
      <xdr:row>32</xdr:row>
      <xdr:rowOff>0</xdr:rowOff>
    </xdr:to>
    <xdr:pic>
      <xdr:nvPicPr>
        <xdr:cNvPr id="2" name="Imagen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drés" refreshedDate="42253.799825231479" createdVersion="5" refreshedVersion="5" minRefreshableVersion="3" recordCount="337">
  <cacheSource type="worksheet">
    <worksheetSource name="EgresadosDatos"/>
  </cacheSource>
  <cacheFields count="24">
    <cacheField name="NO." numFmtId="0">
      <sharedItems containsSemiMixedTypes="0" containsString="0" containsNumber="1" containsInteger="1" minValue="1" maxValue="337"/>
    </cacheField>
    <cacheField name="COD." numFmtId="0">
      <sharedItems containsMixedTypes="1" containsNumber="1" containsInteger="1" minValue="9319802" maxValue="200920998028"/>
    </cacheField>
    <cacheField name="Periodo de ingreso" numFmtId="0">
      <sharedItems/>
    </cacheField>
    <cacheField name="APELLIDOS" numFmtId="0">
      <sharedItems/>
    </cacheField>
    <cacheField name="NOMBRE" numFmtId="0">
      <sharedItems/>
    </cacheField>
    <cacheField name="Género" numFmtId="0">
      <sharedItems/>
    </cacheField>
    <cacheField name="C.C" numFmtId="3">
      <sharedItems containsString="0" containsBlank="1" containsNumber="1" containsInteger="1" minValue="3146453" maxValue="1129571163"/>
    </cacheField>
    <cacheField name="EXPEDIDA" numFmtId="0">
      <sharedItems containsDate="1" containsBlank="1" containsMixedTypes="1" minDate="2008-01-23T00:00:00" maxDate="2008-01-24T00:00:00"/>
    </cacheField>
    <cacheField name="LIBRETA MILITAR" numFmtId="0">
      <sharedItems containsBlank="1" containsMixedTypes="1" containsNumber="1" containsInteger="1" minValue="100069" maxValue="88122667124"/>
    </cacheField>
    <cacheField name="TITULO PROFESIONAL" numFmtId="0">
      <sharedItems containsBlank="1"/>
    </cacheField>
    <cacheField name="FECHA CEREMONIA" numFmtId="0">
      <sharedItems containsBlank="1"/>
    </cacheField>
    <cacheField name="FECHA CEREMONIA2" numFmtId="165">
      <sharedItems containsDate="1" containsMixedTypes="1" minDate="1998-12-11T00:00:00" maxDate="2014-12-06T00:00:00" count="30">
        <d v="1998-12-11T00:00:00"/>
        <d v="2000-09-29T00:00:00"/>
        <d v="2000-12-07T00:00:00"/>
        <d v="2002-06-21T00:00:00"/>
        <d v="2002-09-27T00:00:00"/>
        <d v="2003-06-13T00:00:00"/>
        <d v="2003-12-12T00:00:00"/>
        <d v="2004-06-11T00:00:00"/>
        <d v="2004-12-03T00:00:00"/>
        <d v="2005-05-05T00:00:00"/>
        <d v="2005-11-04T00:00:00"/>
        <d v="2006-06-02T00:00:00"/>
        <d v="2006-11-10T00:00:00"/>
        <d v="2007-06-01T00:00:00"/>
        <d v="2007-12-07T00:00:00"/>
        <d v="2008-06-13T00:00:00"/>
        <d v="2008-12-05T00:00:00"/>
        <d v="2009-06-05T00:00:00"/>
        <d v="2009-12-18T00:00:00"/>
        <d v="2010-06-11T00:00:00"/>
        <d v="2010-12-03T00:00:00"/>
        <d v="2011-06-17T00:00:00"/>
        <d v="2011-12-16T00:00:00"/>
        <d v="2012-07-19T00:00:00"/>
        <d v="2012-12-07T00:00:00"/>
        <s v="No aparece"/>
        <d v="2013-06-14T00:00:00"/>
        <d v="2013-12-06T00:00:00"/>
        <d v="2014-06-13T00:00:00"/>
        <d v="2014-12-05T00:00:00"/>
      </sharedItems>
    </cacheField>
    <cacheField name="TRABAJO DE GRADO " numFmtId="0">
      <sharedItems containsBlank="1" longText="1"/>
    </cacheField>
    <cacheField name="DIRECTOR DE TRABAJO DE GRADO" numFmtId="0">
      <sharedItems containsBlank="1"/>
    </cacheField>
    <cacheField name="FECHA DE SUSTENTACIÒN DE TRABAJO DE GRADO " numFmtId="0">
      <sharedItems containsDate="1" containsBlank="1" containsMixedTypes="1" minDate="2012-05-23T00:00:00" maxDate="2012-06-26T00:00:00"/>
    </cacheField>
    <cacheField name="NOTA " numFmtId="0">
      <sharedItems/>
    </cacheField>
    <cacheField name="ENFASIS" numFmtId="0">
      <sharedItems count="5">
        <s v="COMP Y ARREGLOS"/>
        <s v="No aparece"/>
        <s v="INVESTIGACIÓN"/>
        <s v="DIRECCIÓN"/>
        <s v="INSTRUMENTO"/>
      </sharedItems>
    </cacheField>
    <cacheField name="instrumento" numFmtId="0">
      <sharedItems containsBlank="1" count="29">
        <s v="N.A."/>
        <m/>
        <s v="FLAUTA TRAVERSA"/>
        <s v="BANDOLA ANDINA"/>
        <s v="TROMBÓN"/>
        <s v="PERCUSIÓN"/>
        <s v="No aparece"/>
        <s v="PIANO"/>
        <s v="SAXOFÓN"/>
        <s v="VIOLONCHELO"/>
        <s v="GUITARRA ACÚSTICA"/>
        <s v="CANTO"/>
        <s v="BAJO ELÉCTRICO"/>
        <s v="CLARINETE"/>
        <s v="TROMPETA"/>
        <s v="BATERIA"/>
        <s v="GUITARRA ELÉCTRICA"/>
        <s v="VIOLA"/>
        <s v="CUATRO LLANERO"/>
        <s v="VIOLÍN"/>
        <s v="COMPOSICIÓN Y ARREGLOS"/>
        <s v="FAGOT"/>
        <s v="DIRECCION"/>
        <s v="TIPLE"/>
        <s v="ARPA LLANERA"/>
        <s v="BANDOLA LLANERA"/>
        <s v="EUFONIO"/>
        <s v="TUBA"/>
        <s v="ARMÓNICA"/>
      </sharedItems>
    </cacheField>
    <cacheField name="UBICACIÓN LABORAL" numFmtId="0">
      <sharedItems containsBlank="1"/>
    </cacheField>
    <cacheField name="RESIDENCIA FUERA DE BOGOTÁ" numFmtId="0">
      <sharedItems containsBlank="1"/>
    </cacheField>
    <cacheField name="OTROS ESTUDIOS" numFmtId="0">
      <sharedItems containsNonDate="0" containsString="0" containsBlank="1"/>
    </cacheField>
    <cacheField name="TELEFONO " numFmtId="0">
      <sharedItems containsBlank="1" containsMixedTypes="1" containsNumber="1" containsInteger="1" minValue="2019680" maxValue="3213231200"/>
    </cacheField>
    <cacheField name="DIRECCIÓN" numFmtId="0">
      <sharedItems containsBlank="1"/>
    </cacheField>
    <cacheField name="CORREO ELECTRONICO "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37">
  <r>
    <n v="1"/>
    <n v="9319822"/>
    <s v="1996 - I"/>
    <s v="ASCANIO RINCÓN"/>
    <s v="ALEXANDER "/>
    <s v="Hombres"/>
    <n v="79420935"/>
    <s v="BOGOTÁ"/>
    <m/>
    <s v="MAESTRO EN ARTES MUSICALES"/>
    <s v="11 DE DICIEMBRE 1998"/>
    <x v="0"/>
    <s v="ENCUENTROS"/>
    <s v="COLEGIADA"/>
    <s v="NOVIEMBRE 10 DE 1998"/>
    <s v="4.0"/>
    <x v="0"/>
    <x v="0"/>
    <s v="L A CALVO"/>
    <m/>
    <m/>
    <n v="2030895"/>
    <s v="DIAGONAL 7 F # 78-53"/>
    <s v="changoascanio@hotmail.com"/>
  </r>
  <r>
    <n v="2"/>
    <n v="9319819"/>
    <s v="1995 - I"/>
    <s v="CALDERON MANRIQUE"/>
    <s v="CLARA EUGENIA"/>
    <s v="Mujeres"/>
    <n v="41769114"/>
    <s v="BOGOTÁ"/>
    <s v="N.A."/>
    <s v="MAESTRA EN ARTES MUSICALES"/>
    <s v="11 DE DICIEMBRE 1998"/>
    <x v="0"/>
    <s v="PROPUESTA PARA LA PUESTA DE ESCENA DE UN CONCIERTO "/>
    <s v="COMITÉ DE INVESTIGACIÓN PROGRAMA ARTES MUSICALES"/>
    <s v="NOVIEMBRE  9 DE 1998"/>
    <s v="4.1"/>
    <x v="1"/>
    <x v="1"/>
    <s v="FUND NUEVA CULTURA"/>
    <m/>
    <m/>
    <n v="2697805"/>
    <s v="AVENIDA EL DORADO # 44A-29"/>
    <m/>
  </r>
  <r>
    <n v="3"/>
    <n v="9319808"/>
    <s v="1994 - I"/>
    <s v="DUARTE Gómez"/>
    <s v="OMAR ALFONSO"/>
    <s v="Hombres"/>
    <n v="79695698"/>
    <s v="BOGOTÁ"/>
    <m/>
    <s v="MAESTRO EN ARTES MUSICALES"/>
    <s v="11 DE DICIEMBRE 1998"/>
    <x v="0"/>
    <s v="MATERIAL DIDACTICO PARA LA INICIACIÓN PIANISTA EN MUSICAS DEL CIRCUITO ANDINO - LLANERO"/>
    <s v="COLEGIADA"/>
    <s v="NOVIEMBRE 6 DE 2005"/>
    <s v="4.5"/>
    <x v="0"/>
    <x v="0"/>
    <s v="SENA"/>
    <m/>
    <m/>
    <n v="6786697"/>
    <s v="CLL 159 # 16-61"/>
    <s v="omaralfonsod@yahoo.com "/>
  </r>
  <r>
    <n v="4"/>
    <n v="9319802"/>
    <s v="1993 - I"/>
    <s v="GUZMAN MUÑOZ"/>
    <s v="CARLOS GONZALO"/>
    <s v="Hombres"/>
    <n v="79634744"/>
    <s v="BOGOTÁ"/>
    <m/>
    <s v="MAESTRO EN ARTES MUSICALES"/>
    <s v="11 DE DICIEMBRE 1998"/>
    <x v="0"/>
    <s v="PAJARILLO CUÑAO"/>
    <s v="COLEGIADA"/>
    <s v="NOVIEMBRE 10 DE 1998"/>
    <s v="4.5"/>
    <x v="0"/>
    <x v="0"/>
    <s v="FAC DE ARTES - ASAB DOC T COMPLETO COMPOSICIÓN U ANTONIO NARIÑO"/>
    <m/>
    <m/>
    <n v="7273757"/>
    <s v="AV 30 # 30 -77 SUR"/>
    <s v="carlosgguzmanm@hotmail.com "/>
  </r>
  <r>
    <n v="5"/>
    <n v="9319825"/>
    <s v="1997 - I"/>
    <s v="MENDEZ PINZÓN"/>
    <s v="EDNA ROCIO"/>
    <s v="Mujeres"/>
    <n v="51865527"/>
    <s v="BOGOTÁ"/>
    <s v="N.A."/>
    <s v="MAESTRA EN ARTES MUSICALES"/>
    <s v="11 DE DICIEMBRE 1998"/>
    <x v="0"/>
    <s v="EL RATON "/>
    <s v="COLEGIADA"/>
    <s v="JUNIO 25 DE 1999"/>
    <s v="4.5"/>
    <x v="0"/>
    <x v="0"/>
    <s v="FAC DE ARTES - ASAB _x000a_PLANTA COORD EXTENSIÓN"/>
    <m/>
    <m/>
    <s v="3005775215 / 3105753767"/>
    <s v="CRA 67 K # 57 F-10 SUR"/>
    <s v="ednarmendezp@gmail.com "/>
  </r>
  <r>
    <n v="6"/>
    <n v="9329824"/>
    <s v="1993 - II"/>
    <s v="ROMERO GARAY"/>
    <s v="OMAR MARTIN"/>
    <s v="Hombres"/>
    <n v="79392428"/>
    <s v="BOGOTÁ"/>
    <m/>
    <s v="MAESTRO EN ARTES MUSICALES"/>
    <s v="11 DE DICIEMBRE 1998"/>
    <x v="0"/>
    <s v="INVESTIGACIÒN COMO PRACTICA MUSICAL"/>
    <s v="COLEGIADA"/>
    <s v="NOVIEMBRE 4 DE 1998"/>
    <s v="5.0"/>
    <x v="2"/>
    <x v="2"/>
    <s v="ASESOR MIN CULTURA, INV INDEPENDIENTE"/>
    <m/>
    <m/>
    <n v="3114521162"/>
    <s v="KRA 6 # 46-62"/>
    <s v="omarthin@gmail.com, omarthin@yahoo.com"/>
  </r>
  <r>
    <n v="7"/>
    <n v="9329810"/>
    <s v="1993 - II"/>
    <s v="MORA ORTIZ"/>
    <s v="OSCAR JAVIER "/>
    <s v="Hombres"/>
    <n v="79862031"/>
    <s v="BOGOTÁ"/>
    <m/>
    <s v="MAESTRO EN ARTES MUSICALES"/>
    <s v="29 DE SEPT DE 2000"/>
    <x v="1"/>
    <s v="CARIBE IBEROAMERICANO"/>
    <s v="LEONARDO GARZÓN ORTIZ"/>
    <s v="AGOSTO 21 DE 2000"/>
    <s v="4.5"/>
    <x v="3"/>
    <x v="1"/>
    <s v="MUSICO INDEPENDIENTE"/>
    <m/>
    <m/>
    <n v="2637538"/>
    <m/>
    <m/>
  </r>
  <r>
    <n v="8"/>
    <n v="9419808"/>
    <s v="1994 - I"/>
    <s v="ALZATE"/>
    <s v="DIANA PATRICIA"/>
    <s v="Mujeres"/>
    <n v="33991949"/>
    <s v="CALDAS"/>
    <s v="N.A."/>
    <s v="MAESTRO EN ARTES MUSICALES"/>
    <s v="29 DE SEPT DE 2000"/>
    <x v="1"/>
    <s v="&quot;SIN TITULO&quot;"/>
    <s v="RICARDO LAMBULEY ALFÉREZ"/>
    <s v="AGOSTO 17 DE 2000"/>
    <s v="4.0"/>
    <x v="1"/>
    <x v="1"/>
    <s v="DOC JARDIN INFANTIL"/>
    <m/>
    <m/>
    <n v="4175180"/>
    <s v="CLL 3 # 64-20"/>
    <s v="dianapalzate@gmail.com "/>
  </r>
  <r>
    <n v="9"/>
    <n v="9329830"/>
    <s v="1993 - II"/>
    <s v="GALVEZ DOMINGUEZ"/>
    <s v="MARTHA LIGIA"/>
    <s v="Mujeres"/>
    <n v="29549735"/>
    <s v="GUABITA"/>
    <s v="N.A."/>
    <s v="MAESTRA EN ARTES MUSICALES"/>
    <s v="29 DE SEPT DE 2000"/>
    <x v="1"/>
    <s v="&quot;TINGO-TINGO-TANGO&quot;"/>
    <s v="MANUEL BERNAL MARTÍNEZ"/>
    <s v="AGOSTO 16 DE 2000"/>
    <s v="4.0"/>
    <x v="0"/>
    <x v="0"/>
    <s v="INFORMACION NO DISPONIBLE"/>
    <m/>
    <m/>
    <n v="6813981"/>
    <s v="KRA 91 A # 116-03"/>
    <s v="kadosh137@hotmail.com "/>
  </r>
  <r>
    <n v="10"/>
    <n v="9419825"/>
    <s v="1994 - I"/>
    <s v="Sánchez GRACIA"/>
    <s v="FRIL EDSON"/>
    <s v="Hombres"/>
    <n v="79860092"/>
    <s v="BOGOTÁ"/>
    <m/>
    <s v="MAESTRO EN ARTES MUSICALES"/>
    <s v="29 DE SEPT DE 2000"/>
    <x v="1"/>
    <s v="&quot;CURRULAO&quot;"/>
    <s v="MONROY"/>
    <s v="AGOSTO 16 DE 2000"/>
    <s v="3.5"/>
    <x v="0"/>
    <x v="0"/>
    <s v="MUSICO  INDEPENDIENTE"/>
    <m/>
    <m/>
    <n v="2233442"/>
    <s v="CLL 71 B # 76-18"/>
    <m/>
  </r>
  <r>
    <n v="11"/>
    <n v="9419805"/>
    <s v="1994 - I"/>
    <s v="MUÑOZ JEJEN"/>
    <s v="CARLOS ALBERTO"/>
    <s v="Hombres"/>
    <n v="79599118"/>
    <s v="BOGOTÁ"/>
    <m/>
    <s v="MAESTRO EN ARTES MUSICALES"/>
    <s v="7 DE DICIEMBRE 2000"/>
    <x v="2"/>
    <s v="SIN TITULO"/>
    <m/>
    <s v="SIN FECHA"/>
    <s v="4.0"/>
    <x v="1"/>
    <x v="1"/>
    <s v="INFORMACION NO DISPONIBLE"/>
    <m/>
    <m/>
    <n v="5649119"/>
    <s v="CLL 36 # 52 A- 96 SUR"/>
    <m/>
  </r>
  <r>
    <n v="12"/>
    <n v="9329801"/>
    <s v="1993 - II"/>
    <s v="CASTRO PEÑA"/>
    <s v="JAMES "/>
    <s v="Hombres"/>
    <n v="17347996"/>
    <s v="VILLAVICENCIO (META)"/>
    <m/>
    <s v="MAESTRO EN ARTES MUSICALES"/>
    <s v="7 DE DICIEMBRE 2000"/>
    <x v="2"/>
    <s v="&quot;PROCESOS PEDAGÓGICOS PARA LA DIRECCIÓN DE BANDAS DE VIENTO CON INSTRUMENTISTAS DE EDAD ESCOLAR&quot;"/>
    <s v="VÍCTOR HUGO MANCERA DIAZ"/>
    <s v="NOVIEMBRE 29 DE 2000"/>
    <s v="3.5"/>
    <x v="1"/>
    <x v="1"/>
    <s v="INFORMACION NO DISPONIBLE"/>
    <m/>
    <m/>
    <n v="2767385"/>
    <s v="CLL 71 # 90-92"/>
    <s v="james.cyber007@gmail.com "/>
  </r>
  <r>
    <n v="13"/>
    <n v="9429830"/>
    <s v="1994 - II"/>
    <s v="Rodríguez AVELLANEDA"/>
    <s v="LUIS ROMÁN"/>
    <s v="Hombres"/>
    <n v="79644467"/>
    <s v="BOGOTÁ"/>
    <m/>
    <s v="MAESTRO EN ARTES MUSICALES"/>
    <s v="23 DE JULIO DE 2001"/>
    <x v="2"/>
    <s v="&quot;MÚSICA FUENTE VEIDA PARA LA IMAGEN,MUSICALIZACIÓN DEL DOCUMENTAL XIUA"/>
    <s v="LEONARDO GARZÓN ORTIZ"/>
    <s v="SIN FECHA"/>
    <s v="4.5"/>
    <x v="0"/>
    <x v="0"/>
    <s v="INFORMACION NO DISPONIBLE"/>
    <m/>
    <m/>
    <n v="2877063"/>
    <s v="CLL 46 # 16A-12 APTO 305"/>
    <s v="louiscomposer@hotmail.com "/>
  </r>
  <r>
    <n v="14"/>
    <n v="9419817"/>
    <s v="1994 - I"/>
    <s v="SABOYA Rodríguez"/>
    <s v="DALADIER"/>
    <s v="Hombres"/>
    <n v="79523812"/>
    <s v="BOGOTÁ"/>
    <m/>
    <s v="MAESTRO EN ARTES MUSICALES"/>
    <s v="7 DE DICIEMBRE 2001"/>
    <x v="2"/>
    <s v="&quot;COMO OPERA UNA RED DE RELACIONES LÓGICO-SENCIBLES EN MI HECHO COMPOSITIVO&quot;"/>
    <s v="LEONARDO GARZÓN ORTIZ"/>
    <s v="OCTUBRE 24 DE 2001"/>
    <s v="4.6"/>
    <x v="0"/>
    <x v="0"/>
    <s v="FAC DE ARTES - ASAB, DOC CATEDRA ESCENICAS"/>
    <m/>
    <m/>
    <n v="3123226470"/>
    <s v="CRA 13 # 14-66 SUR"/>
    <s v="dalasaro45@hotmail.com"/>
  </r>
  <r>
    <n v="15"/>
    <n v="9429824"/>
    <s v="1994 - II"/>
    <s v="MENDOZA FORERO"/>
    <s v="RICARDO"/>
    <s v="Hombres"/>
    <n v="79512764"/>
    <s v="BOGOTÁ"/>
    <m/>
    <s v="MAESTRO EN ARTES MUSICALES"/>
    <s v="7 DE DICIEMBRE 2001"/>
    <x v="2"/>
    <s v="&quot;LA BANDOLA UN INSTRUMENTO DE CONCIERTO&quot;"/>
    <s v="LEONARDO GARZÓN ORTIZ"/>
    <s v="SEPTIEMBRE 24 DE 2001"/>
    <s v="3.7"/>
    <x v="4"/>
    <x v="3"/>
    <s v="ACADEMIA ARS COLOMBIANA DOC U JAVERIANA "/>
    <m/>
    <m/>
    <n v="2798918"/>
    <s v="CLL 44 A # 24 B-78 SUR"/>
    <s v="ricardobandolist@hotmail.com "/>
  </r>
  <r>
    <n v="16"/>
    <n v="9319830"/>
    <s v="1998 - I"/>
    <s v="RINCÓN MENDOZA"/>
    <s v="RAFAEL HUMBERTO"/>
    <s v="Hombres"/>
    <n v="79544653"/>
    <s v="BOGOTÁ"/>
    <m/>
    <s v="MAESTRO EN ARTES MUSICALES"/>
    <s v="7 DE DICIEMBRE 2001"/>
    <x v="2"/>
    <s v="&quot;LINEAS Y VECTORES&quot;"/>
    <s v="MANUEL BERNAL MARTÍNEZ"/>
    <m/>
    <s v="3.9"/>
    <x v="1"/>
    <x v="1"/>
    <s v="DIOCENTE Y LUTHIER"/>
    <s v="ESTADOS UNIDOS"/>
    <m/>
    <n v="3167206304"/>
    <s v="CLL 16 # 7-29"/>
    <s v="paloerafa@hotmail.com"/>
  </r>
  <r>
    <n v="17"/>
    <n v="9329814"/>
    <s v="1993 - II"/>
    <s v="ARIZA BARRERA"/>
    <s v="ELBERTO"/>
    <s v="Hombres"/>
    <n v="80273464"/>
    <s v="BOSA (CUND)"/>
    <m/>
    <s v="MAESTRO EN ARTES MUSICALES"/>
    <s v="7 DE DICIEMBRE 2001"/>
    <x v="2"/>
    <s v="&quot;REQUINTITIS&quot;"/>
    <s v="LEONARDO GARZÓN ORTIZ"/>
    <s v="SEPTIEMBRE 24 DE 2001"/>
    <s v="4.0"/>
    <x v="0"/>
    <x v="0"/>
    <s v="ACADEMIA PROPIA"/>
    <s v="VELEZ, SANTANDER, "/>
    <m/>
    <n v="2612974"/>
    <s v="CLL 26 SUR # 6"/>
    <m/>
  </r>
  <r>
    <n v="18"/>
    <n v="9329804"/>
    <s v="1993 - II"/>
    <s v="LOSADA Rodríguez"/>
    <s v="GIOVANNA ANDREA"/>
    <s v="Mujeres"/>
    <n v="52261616"/>
    <s v="BOGOTÁ"/>
    <s v="N.A."/>
    <s v="MAESTRO EN ARTES MUSICALES"/>
    <s v="21 DE JUNIO DE 2002"/>
    <x v="3"/>
    <s v="&quot;INCIDENCIA DE LAS CATEGORÍAS CUERPO Y JUEGO EN LOS PROCESOS DE FORMACIÓN MUSICAL INFANTIL"/>
    <s v="JAIME CORTÉS"/>
    <s v="DICIEMBRE 7 DE 2001"/>
    <s v="3.5"/>
    <x v="2"/>
    <x v="0"/>
    <s v="MUSICO INDEPENDIENTE JINGLES"/>
    <m/>
    <m/>
    <n v="3002140577"/>
    <s v="PABLO VI BL A-13 # 415"/>
    <s v="andrealosada@hotmail.com; andrealosada@excite.com"/>
  </r>
  <r>
    <n v="19"/>
    <n v="9329816"/>
    <s v="1993 - II"/>
    <s v="COTRINO SOSA"/>
    <s v="JUAN CARLOS"/>
    <s v="Hombres"/>
    <n v="79512142"/>
    <s v="BOGOTÁ"/>
    <m/>
    <s v="MAESTRO EN ARTES MUSICALES"/>
    <s v="21 DE JUNIO DE 2002"/>
    <x v="3"/>
    <s v="&quot;CLONACIÒN&quot;"/>
    <s v="GUSTAVO ADOLFO LARA"/>
    <s v="17 DE JUNIO DE 2002"/>
    <s v="5.0"/>
    <x v="0"/>
    <x v="0"/>
    <m/>
    <m/>
    <m/>
    <n v="2033937"/>
    <s v="CRA 37 A # 12-05 SUR"/>
    <s v="lx6969@hotmail.com "/>
  </r>
  <r>
    <n v="20"/>
    <n v="9419822"/>
    <s v="1994 - I"/>
    <s v="VARGAS FLORIAN"/>
    <s v="JAVIER"/>
    <s v="Hombres"/>
    <n v="79747585"/>
    <s v="BOGOTÁ"/>
    <m/>
    <s v="MAESTRO EN ARTES MUSICALES"/>
    <s v="21 DE JUNIO DE 2002"/>
    <x v="3"/>
    <s v="&quot;TROMBONES CIAM&quot;"/>
    <s v="RUBEN RODRIGUEZ"/>
    <s v="DICIEMBRE 12 DE 2001"/>
    <s v="4.2"/>
    <x v="4"/>
    <x v="4"/>
    <s v="DOC COLEGIO ALCAPARROS, TROMBÓN"/>
    <m/>
    <m/>
    <n v="2038919"/>
    <s v="CLL 37 A # 39 B-60"/>
    <s v="jaider1406@hotmail.com "/>
  </r>
  <r>
    <n v="21"/>
    <n v="9519812"/>
    <s v="1995 - I"/>
    <s v="CORTES GUTIERREZ"/>
    <s v="CARMEN MARILENA"/>
    <s v="Mujeres"/>
    <n v="52159762"/>
    <s v="BOGOTÁ"/>
    <s v="N.A."/>
    <s v="MAESTRA EN ARTES MUSICALES"/>
    <s v="21 DE JUNIO DE 2002"/>
    <x v="3"/>
    <s v="&quot;LA COMPOSICIÓN A TRAVÉS DEL CANTO TRADICIONALMENTE DE LA COSTA ATLANTICA"/>
    <s v="JAIME TORRES DONNEYS"/>
    <s v="DICIEMBRE 12 DE 2001"/>
    <s v="4.0"/>
    <x v="0"/>
    <x v="0"/>
    <s v="INFORMACION NO DISPONIBLE"/>
    <m/>
    <m/>
    <n v="3333210"/>
    <s v="CLL 11 SUR # 8-20 "/>
    <m/>
  </r>
  <r>
    <n v="22"/>
    <n v="9329822"/>
    <s v="1993 - II"/>
    <s v="MORALES MILLAN"/>
    <s v="ALEXANDER"/>
    <s v="Hombres"/>
    <n v="79596634"/>
    <s v="BOGOTÁ"/>
    <m/>
    <s v="MAESTRO EN ARTES MUSICALES"/>
    <s v="21 DE JUNIO DE 2002"/>
    <x v="3"/>
    <s v="&quot;TRANCICIONES DESDE EL TAMBOR ALEGRE A LAS TUMBADORAS EN GERNEROS DEL CARIBE COLOMBIANO EL MAPALÉ Y EL CHANDE"/>
    <s v="GABRIEL LEÓN"/>
    <s v="DICIEMBRE 12 DE 2001"/>
    <s v="4.5"/>
    <x v="4"/>
    <x v="5"/>
    <s v="MUSICO INDEPEPNDIETE"/>
    <m/>
    <m/>
    <n v="6109481"/>
    <s v="CRA 15 # 80-18"/>
    <s v="moralexander@hotmail.com "/>
  </r>
  <r>
    <n v="23"/>
    <n v="9529810"/>
    <s v="1995 - II"/>
    <s v="JAQUE DELGADO"/>
    <s v="SANDRA PATRICIA"/>
    <s v="Mujeres"/>
    <n v="51834442"/>
    <s v="BOGOTÁ"/>
    <s v="N.A."/>
    <s v="MAESTRO EN ARTES MUSICALES"/>
    <s v="27 DE SEPT. DE 2002"/>
    <x v="4"/>
    <s v="&quot;MUSICALIZACIÓN DE UN MITO MUISCA&quot;"/>
    <s v="LEONARDO GARZÓN ORTIZ"/>
    <s v="AGOSTO 29 DE 2002"/>
    <s v="4.0"/>
    <x v="0"/>
    <x v="0"/>
    <s v="SANACION CON SONIDOS MUSICOTERAPIA"/>
    <m/>
    <m/>
    <s v="2616413 - 3164702867"/>
    <s v="Calle 8 No. 69 - 33 Marsella"/>
    <s v="sandrapjaque@yahoo.es; sandrapjaque@gmail.com"/>
  </r>
  <r>
    <n v="24"/>
    <n v="9529821"/>
    <s v="1995 - II"/>
    <s v="MATIZ IBARRA"/>
    <s v="JUAN CARLOS"/>
    <s v="Hombres"/>
    <n v="79861774"/>
    <s v="BOGOTÁ"/>
    <m/>
    <s v="MAESTRO EN ARTES MUSICALES"/>
    <s v="27 DE SEPT. DE 2002"/>
    <x v="4"/>
    <s v="&quot;MUSICA INFANTIL PARA VOZ Y ENSAMBLE DE SAXOFONES&quot;"/>
    <s v="JAIME TORRES DONNEYS"/>
    <s v="JUNIO 18 DE 2002"/>
    <s v="4.5"/>
    <x v="0"/>
    <x v="0"/>
    <s v="INFORMACION NO DISPONIBLE"/>
    <m/>
    <m/>
    <n v="3613442"/>
    <s v="CLL 30 SUR  # 14B-05 "/>
    <m/>
  </r>
  <r>
    <n v="25"/>
    <n v="9529811"/>
    <s v="1995 - II"/>
    <s v="PAEZ López"/>
    <s v="JOSE EDUARDO "/>
    <s v="Hombres"/>
    <n v="79636656"/>
    <s v="BOGOTÁ"/>
    <m/>
    <s v="MAESTRO EN ARTES MUSICALES"/>
    <s v="27 DE SEPT. DE 2002"/>
    <x v="4"/>
    <s v="&quot;LA CARRANGA: DE LA TRADICIÓN A LA INTERVENCIÓN DE LOS MEDIOS Y LA PERSPECTIVA ACADÉMICA "/>
    <s v="FRANCISCO VALENCIA RINCON"/>
    <s v="AGOSTO 29 DE 2002"/>
    <s v="3.8"/>
    <x v="0"/>
    <x v="0"/>
    <s v="INFORMACION NO DISPONIBLE"/>
    <m/>
    <m/>
    <n v="2792857"/>
    <s v="KRA 17 A # 54-30"/>
    <s v="edupalos@gmail.com "/>
  </r>
  <r>
    <n v="26"/>
    <n v="9529806"/>
    <s v="1995 - II"/>
    <s v="ROJAS CARRILLO"/>
    <s v="JOSE JULIAN"/>
    <s v="Hombres"/>
    <n v="79946161"/>
    <s v="USAQUEN"/>
    <m/>
    <s v="MAESTRO EN ARTES MUSICALES"/>
    <s v="27 DE SEPT. DE 2002"/>
    <x v="4"/>
    <s v="&quot;CONCIERTO DE LATIN JAZZ&quot;"/>
    <s v="KENT BISWELL"/>
    <s v="SEPTIEMBRE 6 DE 2002"/>
    <s v="4.5"/>
    <x v="4"/>
    <x v="6"/>
    <s v="INFORMACION NO DISPONIBLE"/>
    <m/>
    <m/>
    <n v="2587463"/>
    <s v="CRA 25 # 140-45"/>
    <s v="julymusic13@yahoo.com "/>
  </r>
  <r>
    <n v="27"/>
    <n v="9529803"/>
    <s v="1995 - II"/>
    <s v="SCARPETTA SCARPETTA"/>
    <s v="HILTON URIEL"/>
    <s v="Hombres"/>
    <n v="80541141"/>
    <s v="ZIPAQUIRA"/>
    <m/>
    <s v="MAESTRO EN ARTES MUSICALES"/>
    <s v="27 DE SEPT. DE 2002"/>
    <x v="4"/>
    <s v="&quot;EL MARIACHI VARGAS: SONORIDAD EN TRANSFORMACIÓN&quot;"/>
    <s v="LEONARDO GARZÓN ORTIZ"/>
    <s v="SEPTIEMBRE 10 DE 2002"/>
    <s v="4.1"/>
    <x v="4"/>
    <x v="6"/>
    <s v="INFORMACION NO DISPONIBLE"/>
    <m/>
    <m/>
    <n v="8523730"/>
    <s v="AV 23 # 10-76"/>
    <s v="hilton2007@telecom.com.co "/>
  </r>
  <r>
    <n v="28"/>
    <n v="9419824"/>
    <s v="1994 - I"/>
    <s v="RINCÓN GARCIA"/>
    <s v="JOSUÉ ALBERTO"/>
    <s v="Hombres"/>
    <n v="4266815"/>
    <s v="SUSACON (BOYACA)"/>
    <m/>
    <s v="MAESTRO EN ARTES MUSICALES"/>
    <s v="13 DE JUNIO DE 2003"/>
    <x v="5"/>
    <s v="FRAGMENTOS PARA LA MUERTE EN MI PERSONA"/>
    <s v="RAFAEL MAURCIO MENDEZ"/>
    <s v="JUNIO 25 DE 1999"/>
    <s v="5.0"/>
    <x v="4"/>
    <x v="6"/>
    <s v="DOC DEL DISTRTO SEC DE EDUCACIÓN"/>
    <m/>
    <m/>
    <s v="5 481573"/>
    <s v="Cll 55 Nº 71d- 18"/>
    <s v="betoquias@hotmail.com"/>
  </r>
  <r>
    <n v="29"/>
    <n v="9329821"/>
    <s v="1993 - II"/>
    <s v="MORALES MORALES"/>
    <s v="OSCAR DARIO"/>
    <s v="Hombres"/>
    <n v="79700873"/>
    <s v="BOGOTÁ"/>
    <m/>
    <s v="MAESTRO EN ARTES MUSICALES"/>
    <s v="13 DE JUNIO DE 2003"/>
    <x v="5"/>
    <s v="&quot;RECORRIDOS&quot;"/>
    <s v="NESTOR LAMBULEY ALFÉREZ"/>
    <s v="DICIEMBRE DE 2002"/>
    <s v="3.5"/>
    <x v="0"/>
    <x v="0"/>
    <s v="INFORMACION NO DISPONIBLE"/>
    <m/>
    <m/>
    <s v="(450)  994-1182 (previo indicativo de Canadá)"/>
    <s v="Montreal (CANADA)"/>
    <s v="oscardariobass@gmail.com"/>
  </r>
  <r>
    <n v="30"/>
    <n v="9829810"/>
    <s v="1998 - II"/>
    <s v="LAMBULEY MURCIA"/>
    <s v="LAURA"/>
    <s v="Mujeres"/>
    <n v="52517256"/>
    <s v="BOGOTÁ"/>
    <s v="N.A."/>
    <s v="MAESTRA EN ARTES MUSICALES"/>
    <s v="12 DE DICIEMBRE DE 2003"/>
    <x v="6"/>
    <s v="&quot;LLANO EN BLANCO Y NEGRO&quot;"/>
    <s v="CARLOS FERNADO LOPEZ PULIDO"/>
    <s v="NOVIEMBRE DE 2003"/>
    <s v="5.0"/>
    <x v="4"/>
    <x v="7"/>
    <s v="MUSICO INDEPENDIENTE - PIANO"/>
    <s v="MIAMI ESTADOS UNIDOS"/>
    <m/>
    <n v="2836674"/>
    <s v="Cra 4 No 23 - 86 apto 501"/>
    <s v="laura_lambuley@yahoo.com; laura_lambuley@hotmail.com"/>
  </r>
  <r>
    <n v="31"/>
    <n v="9429804"/>
    <s v="1994 - II"/>
    <s v="LAVERDE Sánchez"/>
    <s v="JAVIER LEONARDO"/>
    <s v="Hombres"/>
    <n v="79622235"/>
    <s v="BOGOTÁ"/>
    <m/>
    <s v="MAESTRO EN ARTES MUSICALES"/>
    <s v="12 DE DICIEMBRE DE 2003"/>
    <x v="6"/>
    <s v="&quot;INFLUENCIAS MUSICALES AFRICANAS EN LAS COSTAS ATLANTICA Y PACIFICA DE COLOMBIA"/>
    <s v="KENT BISWELL"/>
    <s v="JUNIO DE 2003"/>
    <s v="4.0"/>
    <x v="0"/>
    <x v="0"/>
    <s v="ESTUDIO DE GRABACIÓN. ASESOR DE CULTURA  SEC DE CULTURA"/>
    <m/>
    <m/>
    <n v="6600822"/>
    <s v="CLL 74 No.48-09"/>
    <s v="laverdesanchez@yahoo.com, javierlaverde@hotmail.com"/>
  </r>
  <r>
    <n v="32"/>
    <n v="9819802"/>
    <s v="1998 - I"/>
    <s v="REYES BAQUERO"/>
    <s v="HEBERT GIOVANNI"/>
    <s v="Hombres"/>
    <n v="79749039"/>
    <s v="BOGOTÁ"/>
    <m/>
    <s v="MAESTRO EN ARTES MUSICALES"/>
    <s v="12 DE DICIEMBRE DE 2003"/>
    <x v="6"/>
    <s v="&quot;INTERVENCIÒN Y TRANSPOSICIÒN DEL LEGUAJE POP-JAZZ LAS MÙSICAS C.I.A.M."/>
    <s v="NESTOR LAMBULEY ALFÉREZ"/>
    <s v="NOVIEMBRE DE 2003"/>
    <s v="5.0"/>
    <x v="0"/>
    <x v="0"/>
    <s v="MUSICO DOCENTE IGLESIA CRISTIANA"/>
    <m/>
    <m/>
    <n v="3333222"/>
    <s v="AV CARACAS No. 1-05 bis apto 205"/>
    <s v="giovannireyes@gmail.com "/>
  </r>
  <r>
    <n v="33"/>
    <n v="9519806"/>
    <s v="1995 - I"/>
    <s v="CERQUERA LOSADA"/>
    <s v="OSCAR GABRIEL"/>
    <s v="Hombres"/>
    <n v="79704535"/>
    <s v="BOGOTÁ"/>
    <m/>
    <s v="MAESTRO EN ARTES MUSICALES"/>
    <s v="12 DE DICIEMBRE DE 2003"/>
    <x v="6"/>
    <s v="&quot;SOBRE POTRO Y CANALETE&quot;"/>
    <s v="RICARDO LAMBULEY ALFÉREZ"/>
    <s v="JUNIO DE 2003"/>
    <s v="4.0"/>
    <x v="0"/>
    <x v="0"/>
    <s v="MUSICO INDEPENDIENTE"/>
    <m/>
    <m/>
    <n v="3331005"/>
    <s v="CLL 8 No.3-12"/>
    <s v="repercutivo@gmail.com"/>
  </r>
  <r>
    <n v="34"/>
    <n v="9719806"/>
    <s v="1997 - I"/>
    <s v="MONTES NIÑO"/>
    <s v="DAVID LEONARDO"/>
    <s v="Hombres"/>
    <n v="80229459"/>
    <s v="BOGOTÁ"/>
    <n v="80229459"/>
    <s v="MAESTRO EN ARTES MUSICALES"/>
    <s v="12 DE DICIEMBRE DE 2003"/>
    <x v="6"/>
    <s v="&quot;CALLES Y VENDEDORES&quot;"/>
    <s v="NESTOR LAMBULEY ALFÉREZ"/>
    <s v="JUNIO DE 2003"/>
    <s v="4.2"/>
    <x v="0"/>
    <x v="0"/>
    <s v="FAC DE ARTES - ASAB DOC CÁTEDRA ARTE DANZARIO"/>
    <m/>
    <m/>
    <n v="2787329"/>
    <s v="AV CARACAS No. 16 - 36 sur apto 301"/>
    <s v="davidleonardomontes@yahoo.com"/>
  </r>
  <r>
    <n v="35"/>
    <n v="9819805"/>
    <s v="1998 - I"/>
    <s v="CAICEDO CARRANZA"/>
    <s v="ANDRES ENRIQUE"/>
    <s v="Hombres"/>
    <n v="79848752"/>
    <s v="BOGOTÁ"/>
    <m/>
    <s v="MAESTRO EN ARTES MUSICALES"/>
    <s v="11 DE JUNIO DE 2004"/>
    <x v="7"/>
    <s v="TRILOGIA AFROCUBANA &quot;SIN SON SON, SIN SON BOLERO&quot;"/>
    <s v="JUAN DIEGO GÓMEZ"/>
    <s v="MAYO DE 2004"/>
    <s v="5.0"/>
    <x v="0"/>
    <x v="0"/>
    <s v="INFORMACION NO DISPONIBLE"/>
    <m/>
    <m/>
    <n v="4315000"/>
    <s v="CRA 103 A No.84-35 CASA 107"/>
    <s v="kike440@yahoo.com"/>
  </r>
  <r>
    <n v="36"/>
    <n v="9829813"/>
    <s v="1998 - II"/>
    <s v="BERNAL PRIETO"/>
    <s v="ALEJANDRO"/>
    <s v="Hombres"/>
    <n v="79806046"/>
    <s v="BOGOTÁ"/>
    <m/>
    <s v="MAESTRO EN ARTES MUSICALES"/>
    <s v="11 DE JUNIO DE 2004"/>
    <x v="7"/>
    <s v="&quot;MICHEL CAMILO: PARADIGMA CONTEMPORANEO DEL PIANO EN EL JAZZ LATINO"/>
    <s v="CARLOS FERNADO LOPEZ PULIDO"/>
    <s v="MAYO DE 2004"/>
    <s v="5.0"/>
    <x v="4"/>
    <x v="7"/>
    <s v="INFORMACION NO DISPONIBLE"/>
    <m/>
    <m/>
    <n v="3733350"/>
    <s v="CLL 20A SUR No.7-66 apto 202"/>
    <s v="aletoto@todito.com"/>
  </r>
  <r>
    <n v="37"/>
    <n v="9829828"/>
    <s v="1998 - II"/>
    <s v="GUERRERO SERRANO"/>
    <s v="PEDRO HERNANDO"/>
    <s v="Hombres"/>
    <n v="80038702"/>
    <s v="BOGOTÁ"/>
    <m/>
    <s v="MAESTRO EN ARTES MUSICALES"/>
    <s v="11 DE JUNIO DE 2004"/>
    <x v="7"/>
    <s v="&quot;ENTREVERAO, PAJARILLO, TONADA Y CARNAVAL"/>
    <s v="GENOVEVA SALAZAR HAKIM"/>
    <s v="MAYO DE 2004"/>
    <s v="5.0"/>
    <x v="0"/>
    <x v="0"/>
    <s v="MUSICO INDEPENDIENTE"/>
    <s v="FRANCIA"/>
    <m/>
    <n v="4245584"/>
    <s v="CRA 72b No. 8B-43"/>
    <s v="nandoguerrero01@hotmail.com"/>
  </r>
  <r>
    <n v="38"/>
    <n v="9519816"/>
    <s v="1995 - I"/>
    <s v="GARCIA REYES"/>
    <s v="EDDYSON ORLANDO"/>
    <s v="Hombres"/>
    <n v="13926698"/>
    <s v="MALAGA (SANTANDER)"/>
    <m/>
    <s v="MAESTRO EN ARTES MUSICALES"/>
    <s v="11 DE JUNIO DE 2004"/>
    <x v="7"/>
    <s v="&quot;TÈCNICAS APLICADAS EN EL SAXOFON&quot;"/>
    <s v="MANUEL BERNAL MARTÍNEZ"/>
    <s v="MAYO DE 2004"/>
    <s v="4.0"/>
    <x v="4"/>
    <x v="8"/>
    <s v="INFORMACION NO DISPONIBLE"/>
    <m/>
    <m/>
    <s v="097-6608140"/>
    <s v="CRR 18 No.51-53 Bogotá"/>
    <m/>
  </r>
  <r>
    <n v="39"/>
    <n v="9829818"/>
    <s v="1998 - II"/>
    <s v="CESPEDES PARRA"/>
    <s v="JUAN RICARDO"/>
    <s v="Hombres"/>
    <n v="80178957"/>
    <s v="BOGOTÁ"/>
    <m/>
    <s v="MAESTRO EN ARTES MUSICALES"/>
    <s v="3 DE DICIEMBRE DE 2004"/>
    <x v="8"/>
    <s v="&quot;MITOS INCESANTES&quot;"/>
    <s v="GUSTAVO ADOLFO LARA"/>
    <s v="NOVIEMBRE 9 DE 2004"/>
    <s v="5.0"/>
    <x v="0"/>
    <x v="0"/>
    <s v="INFORMACION NO DISPONIBLE"/>
    <m/>
    <m/>
    <n v="2534311"/>
    <s v="DG 106 D No.43-15 apto 503"/>
    <s v="juanricardo17@hotmail.com "/>
  </r>
  <r>
    <n v="40"/>
    <n v="9919814"/>
    <s v="1999 - I"/>
    <s v="López SOSA"/>
    <s v="MONICA MABEL"/>
    <s v="Mujeres"/>
    <n v="52795467"/>
    <s v="BOGOTÁ"/>
    <s v="N.A."/>
    <s v="MAESTRO EN ARTES MUSICALES"/>
    <s v="3 DE DICIEMBRE DE 2004"/>
    <x v="8"/>
    <s v="&quot;TRES PIEZAS PARA GURPO DE GAITAS Y TAMBORES, BANDA Y CORO&quot;"/>
    <s v="JAIME TORRES DONNEYS"/>
    <s v="NOVIEMBRE 5 DE 2004"/>
    <s v="5.0"/>
    <x v="0"/>
    <x v="0"/>
    <s v="MUSICO INDEPENDIENTE"/>
    <s v="FRANCIA"/>
    <m/>
    <n v="2283285"/>
    <s v="CLL 82 No.108-16"/>
    <s v="torpetamm@hotmail.com"/>
  </r>
  <r>
    <n v="41"/>
    <n v="9929827"/>
    <s v="1999 - II"/>
    <s v="Sánchez RAMIREZ"/>
    <s v="SANDRA NATALIA"/>
    <s v="Mujeres"/>
    <n v="52152934"/>
    <s v="BOGOTÁ"/>
    <s v="N.A."/>
    <s v="MAESTRA EN ARTES MUSICALES"/>
    <s v="3 DE DICIEMBRE DE 2004"/>
    <x v="8"/>
    <s v="&quot;CUATRO OBRAS LATINOAMERICANAS &quot;"/>
    <s v="HANS ALEXANDER RINCON"/>
    <s v="MAYO 28 DE 2004"/>
    <s v="5.0"/>
    <x v="4"/>
    <x v="9"/>
    <s v="INFORMACION NO DISPONIBLE"/>
    <m/>
    <m/>
    <s v="(7) 6477894-6573862 o 3186904710"/>
    <s v="Carrera 38 #52-65 apto 03 Bucaramanga"/>
    <s v="sandranatsanchez@gmail.com"/>
  </r>
  <r>
    <n v="42"/>
    <n v="9719801"/>
    <s v="1997 - I"/>
    <s v="SOSSA ROPAIN"/>
    <s v="JUAN MIGUEL"/>
    <s v="Hombres"/>
    <n v="80067073"/>
    <s v="BOGOTÁ"/>
    <n v="7906309"/>
    <s v="MAESTRO EN ARTES MUSICALES"/>
    <s v="3 DE DICIEMBRE DE 2004"/>
    <x v="8"/>
    <s v="&quot;DOS MOMENTOS DEL HECHO INTERPRETATIVO&quot;"/>
    <s v="MANUEL BERNAL MARTÍNEZ"/>
    <s v="SEPTIEMBRE 17 DE 2004"/>
    <s v="4.3"/>
    <x v="4"/>
    <x v="10"/>
    <s v="FAC DE ARTES - ASAB DOC CATEDRA GUITARRA"/>
    <m/>
    <m/>
    <n v="2443809"/>
    <s v="Cra 28 No. 43 - 26 apto 101"/>
    <s v="bandolallanera@hotmail.com "/>
  </r>
  <r>
    <n v="43"/>
    <n v="9419831"/>
    <s v="1994 - I"/>
    <s v="VILLAMIL OSORIO"/>
    <s v="MILTON JAVIER"/>
    <s v="Hombres"/>
    <n v="79765955"/>
    <s v="BOGOTÁ"/>
    <m/>
    <s v="MAESTRO EN ARTES MUSICALES"/>
    <s v="3 DE DICIEMBRE DE 2004"/>
    <x v="8"/>
    <s v="&quot;ANTARA&quot;"/>
    <s v="EDNA ROCIO MÉNDEZ PINZON"/>
    <s v="OCTUBRE 1 DE 2004"/>
    <s v="4.5"/>
    <x v="0"/>
    <x v="0"/>
    <s v="DOC SEC DE EDUCAICON DEL DISTRTO"/>
    <m/>
    <m/>
    <n v="7913698"/>
    <s v="calle 66 B Nº 17-27 sur"/>
    <s v="miltonvillamil@yahoo.com "/>
  </r>
  <r>
    <n v="44"/>
    <n v="9719805"/>
    <s v="1997 - I"/>
    <s v="DOMINGUEZ ROSERO"/>
    <s v="MARILUZ"/>
    <s v="Mujeres"/>
    <n v="52847448"/>
    <s v="BOGOTÁ"/>
    <m/>
    <s v="MAESTRA EN ARTES MUSICALES"/>
    <s v="5 MAYO DE 2005"/>
    <x v="9"/>
    <s v="&quot;CARACTERISITICAS ETILISTICAS EN LA INTERPRETACIÒN DE LA MUSICA VOCAL NARIÑENSE&quot;"/>
    <s v="MARIA OLGA PIÑEROS"/>
    <s v="DICIEMBRE 16 DE 2004"/>
    <s v="4.0"/>
    <x v="4"/>
    <x v="11"/>
    <s v="INFORMACION NO DISPONIBLE"/>
    <m/>
    <m/>
    <n v="2619908"/>
    <s v="TRANS 43 # 4 A-32"/>
    <s v="marimusic11@hotmail.com; latinvoz@gmail.com"/>
  </r>
  <r>
    <n v="45"/>
    <n v="9519804"/>
    <s v="1995 - I"/>
    <s v="LLOREDA FERNANDEZ"/>
    <s v="CLARA PATRICIA"/>
    <s v="Mujeres"/>
    <n v="52155034"/>
    <s v="BOGOTÁ"/>
    <s v="N.A."/>
    <s v="MAESTRA EN ARTES MUSICALES"/>
    <s v="5 MAYO DE 2005"/>
    <x v="9"/>
    <s v="&quot;MERECUMBE TU PAPA&quot;"/>
    <s v="KENT BISWELL"/>
    <s v="DIEMBRE 17 DE 2004"/>
    <s v="4.0"/>
    <x v="0"/>
    <x v="0"/>
    <s v="MUSICA INDEPENDIENTE"/>
    <m/>
    <m/>
    <n v="6254313"/>
    <s v="CLL 131 # 39-31 APT 301"/>
    <s v="clarapatakatum@hotmail.com"/>
  </r>
  <r>
    <n v="46"/>
    <n v="9929816"/>
    <s v="1999 - II"/>
    <s v="Gómez"/>
    <s v="RUBEN DARIO"/>
    <s v="Hombres"/>
    <n v="88239336"/>
    <s v="CUCUTA"/>
    <m/>
    <s v="MAESTRO EN ARTES MUSICALES"/>
    <s v="5 MAYO DE 2005"/>
    <x v="9"/>
    <s v="&quot;PROPUESTA&quot;"/>
    <s v="MARIO RIVEROS TABARES"/>
    <s v="DICIEMBRE 9 DE 2004"/>
    <s v="5.0"/>
    <x v="4"/>
    <x v="10"/>
    <s v="DOC ACADEMIA Y MUSICO INDEPENDIENTE"/>
    <s v=" MINNESSOTA ESTADOS UNIDOS"/>
    <m/>
    <n v="2815950"/>
    <s v="CLL 12 No. 5-32 APTO 503"/>
    <s v="rudago2002@yahoo.es"/>
  </r>
  <r>
    <n v="47"/>
    <n v="9919824"/>
    <s v="1999 - I"/>
    <s v="QUINTERO REYES"/>
    <s v="ASTRID ANGELICA"/>
    <s v="Mujeres"/>
    <n v="52902058"/>
    <s v="BOGOTÁ"/>
    <s v="N.A."/>
    <s v="MAESTRA EN ARTES MUSICALES"/>
    <s v="5 MAYO DE 2005"/>
    <x v="9"/>
    <s v="&quot;CINCO OBRAS PARA FLAUTA DESDE EL BARROCO HASTA EL SIGLO VEINTE&quot; &quot;MENCIÓN MERITORIO"/>
    <s v="JULIO NOGUERA"/>
    <s v="DICIEMBRE 10 DE 2004"/>
    <s v="5.0"/>
    <x v="4"/>
    <x v="2"/>
    <s v="ESTUDIANTE POSGRADO"/>
    <s v="ALEMANIA"/>
    <m/>
    <n v="2445008"/>
    <s v="CLL 27 #36-44"/>
    <s v="quinteroreyesastrid@gmail.com "/>
  </r>
  <r>
    <n v="48"/>
    <n v="9419814"/>
    <s v="1994 - I"/>
    <s v="AREVALO PEÑA "/>
    <s v="IVON JOHANNA"/>
    <s v="Mujeres"/>
    <n v="52339283"/>
    <s v="BOGOTÁ"/>
    <s v="N.A."/>
    <s v="MAESTRA EN ARTES MUSICALES"/>
    <s v="5 MAYO DE 2005"/>
    <x v="9"/>
    <s v="&quot;PRACTICAS Y ESTRATEGIAS DE MONTAJAE Y DIRECCIÓN EN AGRUPACIÓN POP LATINO&quot;"/>
    <m/>
    <s v="ABRIL 15 DE 2005"/>
    <s v="4.0"/>
    <x v="4"/>
    <x v="12"/>
    <s v="MUSICO INDEPENDIENTE"/>
    <m/>
    <m/>
    <n v="6807111"/>
    <s v="CRA 94 # 152-58 INTERIOR 6"/>
    <m/>
  </r>
  <r>
    <n v="49"/>
    <n v="9829804"/>
    <s v="1998 - II"/>
    <s v="ALBA CORTES"/>
    <s v="JENNY MARCELA"/>
    <s v="Mujeres"/>
    <n v="52905404"/>
    <s v="BOGOTÁ"/>
    <s v="N.A."/>
    <s v="MAESTRA EN ARTES MUSICALES"/>
    <s v="4 NOVIEMBRE DE 2005"/>
    <x v="10"/>
    <s v="&quot;LA BANDOLA ANDINA COLOMBIANA EN LA BANDA DE ROCK&quot;"/>
    <s v="MANUEL BERNAL MARTÍNEZ"/>
    <s v="SEPTIEMBRE 23 DE 2005"/>
    <s v="5.0"/>
    <x v="0"/>
    <x v="0"/>
    <s v="FAC DE ARTES - ASAB DOC CATEDRA TEÓRICAS Y BANDOLA, DOC PREPARATORIO"/>
    <m/>
    <m/>
    <n v="4317667"/>
    <s v="CRA 97 A #73-69 Alamos Norte"/>
    <s v="jennymenor7@yahoo.com"/>
  </r>
  <r>
    <n v="50"/>
    <n v="9929802"/>
    <s v="1999 - II"/>
    <s v="AYURE URREGO "/>
    <s v="MARITZA"/>
    <s v="Mujeres"/>
    <n v="52730958"/>
    <s v="BOGOTÁ"/>
    <s v="N.A."/>
    <s v="MAESTRA EN ARTES MUSICALES"/>
    <s v="4 NOVIEMBRE DE 2005"/>
    <x v="10"/>
    <s v="&quot;CUATRO PENSAMIENTOS UN MISMO INSTRUMENTO&quot;"/>
    <s v="MARITZA AYURE URREGO"/>
    <s v="MAYO 19 DE 2005"/>
    <s v="4.5"/>
    <x v="4"/>
    <x v="13"/>
    <s v="IDAERTES - GESTIÓN"/>
    <m/>
    <m/>
    <n v="2449250"/>
    <s v="CLL 43 #23-77 APTO 303"/>
    <s v="maritza.ayure@gmail.com "/>
  </r>
  <r>
    <n v="51"/>
    <n v="9929815"/>
    <s v="1999 - II"/>
    <s v="FORERO PULIDO "/>
    <s v="DANIEL ANDRES"/>
    <s v="Hombres"/>
    <n v="80179361"/>
    <s v="BOGOTÁ"/>
    <m/>
    <s v="MAESTRO EN ARTES MUSICALES"/>
    <s v="4 NOVIEMBRE DE 2005"/>
    <x v="10"/>
    <s v="&quot;UNA MIRADA A LA GUITARRA EN LATINOAMERICA EN EL SIGLO XX&quot;"/>
    <s v="IRENE GÓMEZ"/>
    <s v="JUNIO 08 DE 2005"/>
    <s v="4.8"/>
    <x v="4"/>
    <x v="10"/>
    <s v="FAC DE ARTES - ASAB PREPARATORIO, GUITARRA, UPTC "/>
    <m/>
    <m/>
    <n v="6733118"/>
    <s v="CRA 53 #169A-20 INTERIOR 6 APTO 301"/>
    <s v="danielacadauno@yahoo.com"/>
  </r>
  <r>
    <n v="52"/>
    <n v="9829819"/>
    <s v="1998 - II"/>
    <s v="TIQUE RICO "/>
    <s v="FREDDY ALEXANDER"/>
    <s v="Hombres"/>
    <n v="79810125"/>
    <s v="BOGOTÁ"/>
    <m/>
    <s v="MAESTRO EN ARTES MUSICALES"/>
    <s v="4 NOVIEMBRE DE 2005"/>
    <x v="10"/>
    <s v="&quot;DOS MOMENTOS , UN INTERPRETE "/>
    <s v="FERNANDO PARRA"/>
    <s v="JUNIO 7 DE 2005"/>
    <s v="4.8"/>
    <x v="4"/>
    <x v="14"/>
    <s v="DIR BANDA MUNICIPAL"/>
    <m/>
    <m/>
    <s v="310 207 1280 "/>
    <s v="carrera 65a #58-63 sur"/>
    <s v="trompealex@yahoo.es"/>
  </r>
  <r>
    <n v="53"/>
    <n v="20002098001"/>
    <s v="2000 - II"/>
    <s v="ACEVEDO MEDINA"/>
    <s v="ROBERT HERNAN"/>
    <s v="Hombres"/>
    <n v="80165487"/>
    <s v="BOGOTÁ"/>
    <m/>
    <s v="MAESTRO EN ARTES MUSICALES"/>
    <s v="4 NOVIEMBRE DE 2005"/>
    <x v="10"/>
    <s v="&quot;LA FLAUTA Y USUS CAPACIDADES, UN VISTAZO DESDE DISTINTOS ESTILOS DE COMPOSICIÒN "/>
    <m/>
    <s v="SEPTIEMBRE 15 DE 2005"/>
    <s v="5.0"/>
    <x v="4"/>
    <x v="2"/>
    <s v="DOC COLEGIO ALCAPARROS, GESOR CULTURAL CHIA CIND."/>
    <m/>
    <m/>
    <n v="3376799"/>
    <s v="AV. 30 #24-09 "/>
    <s v="robertacevedo@gmail.com "/>
  </r>
  <r>
    <n v="54"/>
    <n v="20002098023"/>
    <s v="2000 - II"/>
    <s v="RUIZ ACOSTA"/>
    <s v="OSCAR EDUARDO"/>
    <s v="Hombres"/>
    <n v="80778939"/>
    <s v="BOGOTÁ"/>
    <m/>
    <s v="MAESTRO EN ARTES MUSICALES"/>
    <s v="4 NOVIEMBRE DE 2005"/>
    <x v="10"/>
    <s v="&quot;APROPIANDO PROPIEDADES&quot;"/>
    <m/>
    <s v="SEPTIEMBRE 16 DE 2005"/>
    <s v="4.8"/>
    <x v="0"/>
    <x v="0"/>
    <s v="INFORMACION NO DISPONIBLE"/>
    <m/>
    <m/>
    <n v="7617093"/>
    <s v="DIAGONAL 101 A SUR # 3-14 ESTE"/>
    <s v="oscaredouiza@hotmail.com "/>
  </r>
  <r>
    <n v="55"/>
    <n v="9919806"/>
    <s v="1999 - I"/>
    <s v="CASTAÑEDA PINEDA "/>
    <s v="JOSE LEONARDO"/>
    <s v="Hombres"/>
    <n v="80058944"/>
    <s v="BOGOTÁ"/>
    <m/>
    <s v="MAESTRO EN ARTES MUSICALES"/>
    <s v="2 DE JUNIO DE 2006 "/>
    <x v="11"/>
    <s v="&quot;INSTRUMENTANDO UN GRAN FORMATO&quot;"/>
    <s v="FERNANDO RINCÓN ESTRADA"/>
    <s v="NOVIEMBRE 29 DE 2005"/>
    <s v="4.5"/>
    <x v="0"/>
    <x v="0"/>
    <s v="DOC COLEGIO ABRAHAM LINCOLN"/>
    <m/>
    <m/>
    <n v="4013738"/>
    <s v="CLL 10 # 88D-15 ETAPA 2 CASA 20"/>
    <s v="leocaspin@yahooo.com "/>
  </r>
  <r>
    <n v="56"/>
    <n v="9819808"/>
    <s v="1998 - I"/>
    <s v="ROCHA CRUZ"/>
    <s v="MONICA ASTRID"/>
    <s v="Mujeres"/>
    <n v="35530991"/>
    <s v="FACATATIVA (CUND)"/>
    <s v="N.A."/>
    <s v="MAESTRA EN ARTES MUSICALES"/>
    <s v="2 DE JUNIO DE 2006 "/>
    <x v="11"/>
    <s v="&quot;LA COMPOSICIÓN MUSICAL DESDE EL CAMBIO DE FORMATO INSTRUMENTAL&quot;"/>
    <m/>
    <s v="NOVIEMBRE 3 DE 2005"/>
    <s v="5.0"/>
    <x v="0"/>
    <x v="0"/>
    <s v="MUSICO IGLESIA CRISTIANA"/>
    <m/>
    <m/>
    <n v="6159664"/>
    <s v="CRA. 28 # 149-28 INT. 3 APTO 303"/>
    <s v="monikrocha@yahoo.com "/>
  </r>
  <r>
    <n v="57"/>
    <n v="20002098016"/>
    <s v="2000 - II"/>
    <s v="MONCADA MEDOZA"/>
    <s v="JHON JAIRO"/>
    <s v="Hombres"/>
    <n v="3146453"/>
    <s v="CAJICA (CUND)"/>
    <m/>
    <s v="MAESTRO EN ARTES MUSICALES"/>
    <s v="2 DE JUNIO DE 2006 "/>
    <x v="11"/>
    <s v="&quot;EL BATERISTA VERSATIL&quot;"/>
    <s v="CARLOS HERNANDEZ"/>
    <s v="21 DE MARZO DE 2006"/>
    <s v="4.5"/>
    <x v="4"/>
    <x v="15"/>
    <s v="INFORMACION NO DISPONIBLE"/>
    <m/>
    <m/>
    <n v="3414776"/>
    <s v="CRA 9 #16-22 "/>
    <s v="jonmonc@yahoo.com "/>
  </r>
  <r>
    <n v="58"/>
    <n v="20002098017"/>
    <s v="2000 - II"/>
    <s v="NARANJO CETINA"/>
    <s v="ANGELA TATIANA"/>
    <s v="Mujeres"/>
    <n v="52931787"/>
    <s v="BOGOTÁ"/>
    <s v="N.A."/>
    <s v="MAESTRA EN ARTES MUSICALES"/>
    <s v="2 DE JUNIO DE 2006 "/>
    <x v="11"/>
    <s v="&quot;SAN JUANITO TROTE, HUAYNO Y CUECA. CUTRO PIEZAS LATINOAMERICANAS&quot; &quot;MENCIÓN MERITORIO&quot;"/>
    <s v="MANUEL BERNAL MARTÍNEZ"/>
    <s v="DICIEMBRE 14 DE 2005 "/>
    <s v="5.0"/>
    <x v="0"/>
    <x v="0"/>
    <s v="FAC DE ARTES - ASAB DOC CÁTEDRA TEÓRICAS, DOCENTE L A CALVO"/>
    <m/>
    <m/>
    <s v="2905310  3007116917"/>
    <s v="Cll 19 sur No 68h-25"/>
    <s v="angetati@yahoo.com"/>
  </r>
  <r>
    <n v="59"/>
    <n v="20011098013"/>
    <s v="2001 - I"/>
    <s v="HERNANDEZ MARTINEZ"/>
    <s v="MANUEL ANTONIO"/>
    <s v="Hombres"/>
    <n v="80100517"/>
    <s v="BOGOTÁ"/>
    <m/>
    <s v="MAESTRO EN ARTES MUSICALES"/>
    <s v="10 DE NOVIEMBRE DE 2006"/>
    <x v="12"/>
    <s v="&quot;RITMOS AFROLATINOS - APROPIACIÒN Y APLICACIÒN A LA BATERIA&quot;"/>
    <s v="CARLOS HERNANDEZ"/>
    <s v="JUNIO 12 DE 2006"/>
    <s v="5.0"/>
    <x v="4"/>
    <x v="15"/>
    <s v="LUIS A CALVO"/>
    <m/>
    <m/>
    <n v="2331964"/>
    <s v="Calle 12 d sur No. 4-85 Este Bloque 1 apto 131"/>
    <s v="hertoma@gmail.com"/>
  </r>
  <r>
    <n v="60"/>
    <n v="9819801"/>
    <s v="1998 - I"/>
    <s v="COTRINO DIAZ"/>
    <s v="JOHANN LEONARDO"/>
    <s v="Hombres"/>
    <n v="79956213"/>
    <s v="BOGOTÁ"/>
    <m/>
    <s v="MAESTRO EN ARTES MUSICALES"/>
    <s v="10 DE NOVIEMBRE DE 2006"/>
    <x v="12"/>
    <s v="&quot;INTERFLUENCIA COLOMBO PORTUGUESA&quot;"/>
    <s v="JOHANN LEONARDO COTRINO DIAZ "/>
    <s v="13 DE JUNIO DE 2006"/>
    <s v="5.0"/>
    <x v="0"/>
    <x v="0"/>
    <s v="MUSCO IGLESIA CRISTIANA"/>
    <m/>
    <m/>
    <n v="2222540"/>
    <s v="Carrera 43 No. 57 b-34"/>
    <s v="etnofonia_06@yahoo.es"/>
  </r>
  <r>
    <n v="61"/>
    <n v="20011098022"/>
    <s v="2001 - I"/>
    <s v="ROJAS MELO"/>
    <s v="NESTOR URIEL"/>
    <s v="Hombres"/>
    <n v="80048749"/>
    <s v="BOGOTÁ"/>
    <m/>
    <s v="MAESTRO EN ARTES MUSICALES"/>
    <s v="10 DE NOVIEMBRE DE 2006"/>
    <x v="12"/>
    <s v="&quot;MALINGA, SIN TESIS Y FANTASIA LATINA SOBRE PRENDE LA VELA, TRES OBRAS PARA EL FORMATO DE BIG BANG&quot;"/>
    <s v="VICTORIANO VALENCIA"/>
    <s v="JUNIO 9 DE 2006"/>
    <s v="5.0"/>
    <x v="0"/>
    <x v="0"/>
    <s v="U PEDAGÓGICA COMPOSICIÓN"/>
    <m/>
    <m/>
    <n v="6053297"/>
    <s v="Krr. 17 No. 49 a - 05"/>
    <s v="nesdumas@hotmail.com"/>
  </r>
  <r>
    <n v="62"/>
    <n v="20011098002"/>
    <s v="2001 - I"/>
    <s v="ÁVILA GIRALDO"/>
    <s v="SERGIO"/>
    <s v="Hombres"/>
    <n v="79949872"/>
    <s v="BOGOTÁ"/>
    <m/>
    <s v="MAESTRO EN ARTES MUSICALES"/>
    <s v="10 DE NOVIEMBRE DE 2006"/>
    <x v="12"/>
    <s v="&quot;CONSIDERACIONES TÈCNICAS E INTERPRETATIVAS PARA LA INTERPRETACIÒN DE TRES OBRAS DEL REPERTORIO GUITARRISTICO&quot;"/>
    <s v="JUAN CARLOS CALDERON"/>
    <s v="JUNIO 7 DE 2006"/>
    <s v="4.5"/>
    <x v="4"/>
    <x v="10"/>
    <s v="INFORMACION NO DISPONIBLE"/>
    <m/>
    <m/>
    <n v="3175330638"/>
    <s v="K89b 75-47"/>
    <s v="seravilag@yahoo.com; seravilag@gmail.com"/>
  </r>
  <r>
    <n v="63"/>
    <n v="20002098024"/>
    <s v="2000 - II"/>
    <s v="STIGLICH CAMPOS"/>
    <s v="PATRICIO"/>
    <s v="Hombres"/>
    <n v="79948300"/>
    <s v="BOGOTÁ"/>
    <n v="79948300"/>
    <s v="MAESTRO EN ARTES MUSICALES"/>
    <s v="10 DE NOVIEMBRE DE 2006"/>
    <x v="12"/>
    <s v="&quot;CONCIERTO DISTORCIONADO&quot;"/>
    <s v="FERNANDO RINCÓN ESTRADA"/>
    <s v="NOVIEMBRE 1 DE 2005"/>
    <s v="4.5"/>
    <x v="4"/>
    <x v="16"/>
    <s v="U DEL BOSQUE Y MUSICO INDEPENDIENTE"/>
    <m/>
    <m/>
    <n v="6776249"/>
    <s v="Carrera14 B No. 161-59 Interior 1Apto 103"/>
    <s v="patriciostiglich@gmail.com"/>
  </r>
  <r>
    <n v="64"/>
    <n v="20012098015"/>
    <s v="2001 - II"/>
    <s v="JIMENEZ MONTAÑA"/>
    <s v="JAVIER HUMBERTO"/>
    <s v="Hombres"/>
    <n v="80200536"/>
    <s v="BOGOTÁ"/>
    <n v="81082803882"/>
    <s v="MAESTRO EN ARTES MUSICALES"/>
    <s v="10 DE NOVIEMBRE DE 2006"/>
    <x v="12"/>
    <s v="&quot;CINCO OBRAS FRANCESAS PARA FLAUTA&quot;"/>
    <s v="JULIO NOGUERA"/>
    <s v="SEPTIEMBRE 25 DE 2006"/>
    <s v="5.0 Meritorio"/>
    <x v="4"/>
    <x v="2"/>
    <s v="FAC DE ARTES - ASAB DOC PREPARATORIO"/>
    <m/>
    <m/>
    <n v="4805836"/>
    <s v="Calle 22 d No. 19-40 Apto 301"/>
    <s v="jahujimo@yahoo.es"/>
  </r>
  <r>
    <n v="65"/>
    <n v="20001098027"/>
    <s v="2000 - I"/>
    <s v="CARVAJAL DE LA RIVERA"/>
    <s v="YESID"/>
    <s v="Hombres"/>
    <n v="79791699"/>
    <s v="BOGOTÁ"/>
    <m/>
    <s v="MAESTRO EN ARTES MUSICALES"/>
    <s v="10 DE NOVIEMBRE DE 2006"/>
    <x v="12"/>
    <s v="&quot;COMPOSICIÒN DE TRES PIEZAS MUSICALES BASADAS EN EN AIRE FLAMENCO PARA FLAUTA Y GUITARRA&quot;"/>
    <s v="JULIO NOGUERA"/>
    <s v="SEPTIEMBRE 25 DE 2006"/>
    <s v="5.0"/>
    <x v="0"/>
    <x v="0"/>
    <s v="MUSICO INDEPENDIENTE"/>
    <m/>
    <m/>
    <n v="2449937"/>
    <s v="Calle 26 No. 31-19"/>
    <s v="yesflamenco@yahoo.es;  losdeidayvuelta@yahoo.com"/>
  </r>
  <r>
    <n v="66"/>
    <n v="20002098003"/>
    <s v="2000 - II"/>
    <s v="BERMUDEZ SANTAFE"/>
    <s v="GERMAN DAVID"/>
    <s v="Hombres"/>
    <n v="11275270"/>
    <s v="CAJICA (CUND)"/>
    <m/>
    <s v="MAESTRO EN ARTES MUSICALES"/>
    <s v="10 DE NOVIEMBRE DE 2006"/>
    <x v="12"/>
    <s v="&quot;MUESTRA DE REPERTORIO PARA TROMBON SOLISTA&quot;"/>
    <s v="RUBEN RODRIGUEZ"/>
    <s v="3 DE OCTUBRE DE 2006"/>
    <s v="5.0"/>
    <x v="4"/>
    <x v="4"/>
    <s v="INFORMACION NO DISPONIBLE"/>
    <m/>
    <m/>
    <n v="8661205"/>
    <s v="Calle 8 No. 8-21"/>
    <s v="snegra1@gmail.com; s.negra.1@hotmail.com"/>
  </r>
  <r>
    <n v="67"/>
    <n v="9929826"/>
    <s v="1999 - II"/>
    <s v="RESTREPO FOGARASSY"/>
    <s v="DIANA MARCELA"/>
    <s v="Mujeres"/>
    <n v="52902678"/>
    <s v="BOGOTÁ"/>
    <s v="N.A."/>
    <s v="MAESTRA EN ARTES MUSICALES"/>
    <s v="10 DE NOVIEMBRE DE 2006"/>
    <x v="12"/>
    <s v="&quot;REFLEXIONES ACERCA DE ORALIDAD Y ESCRITURA EN EL CANTO DE LA ASAB "/>
    <s v="CLAUDIA LUCIA GRENIER"/>
    <s v="8 DE JUNIO DE 2006"/>
    <s v="4.5"/>
    <x v="4"/>
    <x v="11"/>
    <s v="FAC DE ARTES - ASAB DOC CATEDRA - CANTO "/>
    <m/>
    <m/>
    <s v="2443809 3005625520"/>
    <s v="Cra 28 No. 43 - 26 apto 101"/>
    <s v="lelares85@hotmail.com "/>
  </r>
  <r>
    <n v="68"/>
    <n v="9919805"/>
    <s v="1999 - I"/>
    <s v="BRICEÑO ROBLES"/>
    <s v="MONICA SOFIA"/>
    <s v="Mujeres"/>
    <n v="52815100"/>
    <s v="BOGOTÁ"/>
    <s v="N.A."/>
    <s v="MAESTRA EN ARTES MUSICALES"/>
    <s v="10 DE NOVIEMBRE DE 2006"/>
    <x v="12"/>
    <s v="&quot;ENTRE LOOPS: LA FUSIÒN DE SIDESTEPPER EN LA MUSICA ELECTRONICA"/>
    <s v="JAIME CORTÉS"/>
    <s v="11 DE OCTUBRE DE 2006"/>
    <s v="5.0"/>
    <x v="2"/>
    <x v="0"/>
    <s v="INVESTIGADORA"/>
    <m/>
    <m/>
    <s v="2502654/3105724567"/>
    <s v="Calle 64a No. 40-39"/>
    <s v="msofiarobles@gmail.com; msofia82robles@gmail.com"/>
  </r>
  <r>
    <n v="69"/>
    <n v="20001098012"/>
    <s v="2000 - I"/>
    <s v="DUARTE SARMIENTO"/>
    <s v="NUBIA ANGELICA"/>
    <s v="Mujeres"/>
    <n v="52888273"/>
    <s v="BOGOTÁ"/>
    <s v="N.A."/>
    <s v="MAESTRO EN ARTES MUSICALES"/>
    <s v="10 DE NOVIEMBRE DE 2006"/>
    <x v="12"/>
    <s v="&quot;CUMBIA PORTEÑA&quot;"/>
    <s v="FERNANDO RINCÓN ESTRADA"/>
    <s v="17 DE OCTUBRE DE 2006"/>
    <s v="4.5"/>
    <x v="0"/>
    <x v="0"/>
    <s v=" MANAGER MUSICOS INDEPENDIENTES"/>
    <s v="DUBAI, EMIRATOS ÁRABES"/>
    <m/>
    <n v="7244186"/>
    <s v="Carrera 68 c No. 53-05 sur"/>
    <s v="angelika_duarte@hotmail.com"/>
  </r>
  <r>
    <n v="70"/>
    <n v="20001098018"/>
    <s v="2000 - I"/>
    <s v="MARTINEZ BERMUDEZ"/>
    <s v="ALVARO MAURICIO"/>
    <s v="Hombres"/>
    <n v="80098823"/>
    <s v="BOGOTÁ"/>
    <m/>
    <s v="MAESTRO EN ARTES MUSICALES"/>
    <s v="10 DE NOVIEMBRE DE 2006"/>
    <x v="12"/>
    <s v="&quot;SUITE MODERNA&quot;"/>
    <s v="DARIO ALEXANDER CHITIVA"/>
    <s v="24 DE OCTUBRE DE 2006"/>
    <s v="4.5"/>
    <x v="0"/>
    <x v="0"/>
    <s v="INFORMACION NO DISPONIBLE"/>
    <m/>
    <m/>
    <n v="4539560"/>
    <s v="Calle 42 sur No. 74-34"/>
    <s v="mabriyo@hotmail.com"/>
  </r>
  <r>
    <n v="71"/>
    <n v="20011098009"/>
    <s v="2001 - I"/>
    <s v="DURAN MARIN"/>
    <s v="JULIO CESAR"/>
    <s v="Hombres"/>
    <n v="80183003"/>
    <s v="BOGOTÁ"/>
    <m/>
    <s v="MAESTRO EN ARTES MUSICALES"/>
    <s v="10 DE NOVIEMBRE DE 2006"/>
    <x v="12"/>
    <s v="&quot;PLANTEAMIENTO PARA EL DESARROLLO DE LA TECNICA Y LA INTERPRETACIÒN APLICADOS AL REPERTORIO PARA GUITARRA"/>
    <s v="JUAN CARLOS CALDERON"/>
    <s v="20 DE OCTUBRE DE 2006"/>
    <s v="3.5"/>
    <x v="4"/>
    <x v="10"/>
    <s v="INFORMACION NO DISPONIBLE"/>
    <m/>
    <m/>
    <n v="3004702393"/>
    <s v="Calle 121a No. 87 C-05"/>
    <s v="camaleon260182@yahoo.es"/>
  </r>
  <r>
    <n v="72"/>
    <n v="20001098001"/>
    <s v="2000 - I"/>
    <s v="ALVARADO SILVA"/>
    <s v="DAVID LEONARDO"/>
    <s v="Hombres"/>
    <n v="80088154"/>
    <s v="BOGOTÁ"/>
    <n v="80088154"/>
    <s v="MAESTRO EN ARTES MUSICALES"/>
    <s v="1 DE JUNIO DE 2007"/>
    <x v="13"/>
    <s v="&quot;ROCK INTENSIVO&quot;"/>
    <s v="THOMAS ABELLA"/>
    <s v="22 DE DICIEMBRE DE 2006"/>
    <s v="4.5"/>
    <x v="4"/>
    <x v="16"/>
    <s v="FAC DE ARTES - ASAB DOC T COMPLETO COMPOSICIÓN"/>
    <m/>
    <m/>
    <s v="4617453 3005604970"/>
    <s v="Calle 81 No. 102-75 Bloque 44 Apto 114"/>
    <s v="leonardoyya@gmail.com"/>
  </r>
  <r>
    <n v="73"/>
    <n v="20012098006"/>
    <s v="2001 - II"/>
    <s v="CORREA TABORDA"/>
    <s v="FRANCY KATHERINE"/>
    <s v="Mujeres"/>
    <n v="52860899"/>
    <s v="BOGOTÁ"/>
    <s v="N.A."/>
    <s v="MAESTRA EN ARTES MUSICALES"/>
    <s v="1 DE JUNIO DE 2007"/>
    <x v="13"/>
    <s v="&quot;LOS DIFERENTES ESTILOS DE JAZZ EN TERRI LYNE CARRINGTON&quot;"/>
    <s v="CARLOS HERNANDEZ"/>
    <s v="10 DE ABRIL DE 2007"/>
    <s v="4.0"/>
    <x v="4"/>
    <x v="6"/>
    <s v="INFORMACION NO DISPONIBLE"/>
    <m/>
    <m/>
    <n v="2058248"/>
    <s v="Calle 48 a No.23 a - 40 sur "/>
    <m/>
  </r>
  <r>
    <n v="74"/>
    <n v="9919812"/>
    <s v="1999 - I"/>
    <s v="HERNANDEZ Gómez"/>
    <s v="SANDRA CAROLINA"/>
    <s v="Mujeres"/>
    <n v="52383338"/>
    <s v="BOGOTÁ"/>
    <s v="N.A."/>
    <s v="MAESTRA EN ARTES MUSICALES"/>
    <s v="1 DE JUNIO DE 2007"/>
    <x v="13"/>
    <s v="&quot;SONATA PARA PIANO&quot;"/>
    <s v="RODOLFO ACOSTA"/>
    <s v="22 DE DICIEMBRE DE 2006"/>
    <s v="4.5"/>
    <x v="0"/>
    <x v="0"/>
    <s v="INFORMACION NO DISPONIBLE"/>
    <m/>
    <m/>
    <n v="4143138"/>
    <s v="Calle 6a No. 71a-04"/>
    <m/>
  </r>
  <r>
    <n v="75"/>
    <n v="9829812"/>
    <s v="1998 - II"/>
    <s v="PEÑUELA REY"/>
    <s v="FABIÁN LEONARDO"/>
    <s v="Hombres"/>
    <n v="80654612"/>
    <s v="FUNZA (CUND)"/>
    <m/>
    <s v="MAESTRO EN ARTES MUSICALES"/>
    <s v="1 DE JUNIO DE 2007"/>
    <x v="13"/>
    <s v="&quot;INICIACIÓN, CONFORMACIÓN, CONSOLIDACIÓN Y DIRECCIÓN DE UNA ORQUESTA DE CUERDAS NO PROFESIONAL, DENTRO DEL SISTEMA DE CULTURA DEL MUNICIPIO DE MOSQUERA2"/>
    <s v="EDNA ROCIO MÉNDEZ PINZON"/>
    <s v="27 DE MARZO DE 2007"/>
    <s v="5.0"/>
    <x v="3"/>
    <x v="0"/>
    <s v="DIRECTOR DE BATUTA META"/>
    <s v="VILLAVICENCIO, META"/>
    <m/>
    <n v="2631137"/>
    <s v="Carrera 71 a No. 37-48"/>
    <m/>
  </r>
  <r>
    <n v="76"/>
    <n v="20012098007"/>
    <s v="2001 - II"/>
    <s v="CORTES LADINO"/>
    <s v="JUAN ANDRES"/>
    <s v="Hombres"/>
    <n v="79900466"/>
    <s v="BOGOTÁ "/>
    <m/>
    <s v="MAESTRO EN ARTES MUSICALES"/>
    <s v="7 DE DICIEMBRE DE 2007"/>
    <x v="14"/>
    <s v="&quot;CINCO PIEZAS COMPUESTAS A PARTIR DE LA FUSIÓN DE ELEMENTOS DE JAZZ, EL ROCK, EL FUNK, Y LAS MUSICAS ELECTRONICAS&quot;"/>
    <s v="EDNA ROCIO MÉNDEZ PINZON"/>
    <s v="14 DE JUNIO DE 2007"/>
    <s v="4.5"/>
    <x v="0"/>
    <x v="0"/>
    <s v="FAC DE ARTES - ASAB DOCENTE CÁTEDRA GUITARRA ELÉCTRICA"/>
    <m/>
    <m/>
    <n v="2702779"/>
    <s v="Carrera 68 No. 57-21 sur"/>
    <s v="andrescortes16@msn.com"/>
  </r>
  <r>
    <n v="77"/>
    <n v="20001098010"/>
    <s v="2000 - I"/>
    <s v="DIAZ ROSAS"/>
    <s v="MAURO ENRIQUE"/>
    <s v="Hombres"/>
    <n v="79647914"/>
    <s v="BOGOTÁ"/>
    <m/>
    <s v="MAESTRO EN ARTES MUSICALES"/>
    <s v="7 DE DICIEMBRE DE 2007"/>
    <x v="14"/>
    <s v="POSDATA: NACIO MUJERCITA"/>
    <s v="JAIME TORRES DONNEYS"/>
    <s v="8 DE JUNIO DE 2007"/>
    <s v="4.0"/>
    <x v="0"/>
    <x v="0"/>
    <s v="INFORMACION NO DISPONIBLE"/>
    <m/>
    <m/>
    <n v="7725462"/>
    <s v="Calle 1B No. 30-75"/>
    <s v="maony11@yahoo.com"/>
  </r>
  <r>
    <n v="78"/>
    <n v="20012098010"/>
    <s v="2001 - II"/>
    <s v="FONSECA ROJAS"/>
    <s v="ANA MARIA"/>
    <s v="Mujeres"/>
    <n v="52824988"/>
    <s v="BOGOTÁ"/>
    <s v="N.A."/>
    <s v="MAESTRA EN ARTES MUSICALES"/>
    <s v="7 DE DICIEMBRE DE 2007"/>
    <x v="14"/>
    <s v="&quot;ALGUNAS HERRAMIENTAS DE ORNAMENTACIÓN VOCAL ESTUDIADAS EN EJEMPLOS TOMADOS DE LAS CANTANTES ELLA FITZGERALD Y CLAUDIA GOMEZ Y APLICADOS EN REPERTORIO DE BOLERO Y PASILLOS COLOMBIANOS"/>
    <s v="CLAUDIA LUCIA GRENIER"/>
    <s v="22 DE JUNIO DE 2007"/>
    <s v="4.0"/>
    <x v="4"/>
    <x v="11"/>
    <s v="U INCCA DOC CANTO"/>
    <m/>
    <m/>
    <s v="7610855/3143126851"/>
    <s v="Calle 55 No. 85 b-09"/>
    <s v="anitamaria79@gmail.com"/>
  </r>
  <r>
    <n v="79"/>
    <n v="9919810"/>
    <s v="1999 - I"/>
    <s v="Gómez RINCON"/>
    <s v="CARLOS ALBERTO"/>
    <s v="Hombres"/>
    <n v="80059847"/>
    <s v="BOGOTÁ"/>
    <m/>
    <s v="MAESTRO EN ARTES MUSICALES"/>
    <s v="7 DE DICIEMBRE DE 2007"/>
    <x v="14"/>
    <s v="SUITE MORROCOYERA PARA VOCES MASCULINAS"/>
    <s v="JUAN DIEGO GÓMEZ"/>
    <s v="26 DE ABRIL DE 2007"/>
    <s v="5.0"/>
    <x v="0"/>
    <x v="0"/>
    <s v="MUSICO INDEPENDIENTE"/>
    <m/>
    <m/>
    <n v="2242077"/>
    <s v="Av Boyaca Mo. 70-92 Interior 4 Apto 501"/>
    <s v="charlx@hotmail.com"/>
  </r>
  <r>
    <n v="80"/>
    <n v="20002098031"/>
    <s v="2000 - II"/>
    <s v="MAGALDI IZQUIERDO"/>
    <s v="DIEGO ERNESTO"/>
    <s v="Hombres"/>
    <n v="79944372"/>
    <s v="BOGOTÁ"/>
    <m/>
    <s v="MAESTRO EN ARTES MUSICALES"/>
    <s v="7 DE DICIEMBRE DE 2007"/>
    <x v="14"/>
    <s v="&quot;NOCHE CÍCLICA&quot;"/>
    <s v="RODOLFO ACOSTA"/>
    <s v="5 DE MARZO DE 2007"/>
    <s v="5.0"/>
    <x v="0"/>
    <x v="0"/>
    <s v="INFORMACION NO DISPONIBLE"/>
    <m/>
    <m/>
    <n v="3108674607"/>
    <s v="Cra 10a No 181a-25"/>
    <s v="saxdiego@hotmail.com"/>
  </r>
  <r>
    <n v="81"/>
    <n v="20022098011"/>
    <s v="2002 - II"/>
    <s v="MESA MONTAÑEZ"/>
    <s v="JUAN EULOGIO"/>
    <s v="Hombres"/>
    <n v="74187610"/>
    <s v="SOGAMOSO (BOY)"/>
    <m/>
    <s v="MAESTRO EN ARTES MUSICALES"/>
    <s v="7 DE DICIEMBRE DE 2007"/>
    <x v="14"/>
    <s v="&quot;TRES COMPOSITORES COLOMBIANOS PARA GUITARRA DEL SIGLO XX"/>
    <s v="PEDRO ANGEL"/>
    <s v="10 DE OCTUBRE DE 2007"/>
    <s v="5.0"/>
    <x v="4"/>
    <x v="10"/>
    <s v="U DE CUNDINAMARCA, MUSICO INDEPENDIENTE "/>
    <m/>
    <m/>
    <s v="2356065/3123351598"/>
    <s v="Calle 54 No. 9-15 apto. 201"/>
    <s v="juaneulogio@gmail.com; juaneulogiomesa@hotmail.com"/>
  </r>
  <r>
    <n v="82"/>
    <n v="20021098002"/>
    <s v="2002 - I"/>
    <s v="QUIROGA SALAZAR"/>
    <s v="MONICA"/>
    <s v="Mujeres"/>
    <n v="37444802"/>
    <s v="CUCUTA (N STDER)"/>
    <s v="N.A."/>
    <s v="MAESTRA EN ARTES MUSICALES"/>
    <s v="7 DE DICIEMBRE DE 2007"/>
    <x v="14"/>
    <s v="&quot;APROXIMACIÓN A LA COMPLEJIDAD DE LA INTERPRETACIÓN DE MUSICA CONTEMPORANEA COLOMBIANA PARA VIOLONCHELO SOLO Y PIANO ACOMPAÑANTE DEL SIGLO XX&quot;"/>
    <s v="LUIS ALFONSO MORALES"/>
    <s v="22 DE OCTUBRE DE 2007"/>
    <s v="5.0"/>
    <x v="4"/>
    <x v="9"/>
    <s v="INFORMACION NO DISPONIBLE"/>
    <m/>
    <m/>
    <n v="4240821"/>
    <s v="Calle 60 No. 80B-89 TORRE 7 INTERIOR 3 APT. 501"/>
    <s v="mquirogasalazar@gmail.com"/>
  </r>
  <r>
    <n v="83"/>
    <n v="9919803"/>
    <s v="1999 - I"/>
    <s v="Rodríguez"/>
    <s v="LUIS ALFONSO"/>
    <s v="Hombres"/>
    <n v="86052092"/>
    <s v="VILLAVICENCIO (META)"/>
    <m/>
    <s v="MAESTRO EN ARTES MUSICALES"/>
    <s v="7 DE DICIEMBRE DE 2007"/>
    <x v="14"/>
    <s v="&quot;CUATRO CANCIONES RELOGIOSAS LATINOAMERICANAS&quot;"/>
    <s v="VICTORIANO VALENCIA"/>
    <s v="27 DE AGOSTO DE 2007"/>
    <s v="4.0"/>
    <x v="0"/>
    <x v="0"/>
    <s v="INFORMACION NO DISPONIBLE"/>
    <m/>
    <m/>
    <n v="4825530"/>
    <s v="Carrera 82 No. 11a - 74"/>
    <s v="lalfor@yahoo.com"/>
  </r>
  <r>
    <n v="84"/>
    <n v="20021098005"/>
    <s v="2002 - I"/>
    <s v="ROJAS ROJAS"/>
    <s v="MAURICIO "/>
    <s v="Hombres"/>
    <n v="80212503"/>
    <s v="BOGOTÁ"/>
    <m/>
    <s v="MAESTRO EN ARTES MUSICALES"/>
    <s v="7 DE DICIEMBRE DE 2007"/>
    <x v="14"/>
    <s v="&quot;MUSICALIZACIÓN DE LAS FABULAS JUAN MATACHIN EL NIÑO Y LA MARIPOSA, LAS QUEJAS, LOS PADRES, EL EGOISMO AFORTUNADO Y ARRULLO DE RAFAEL POMBO&quot;"/>
    <s v="EDNA ROCIO MÉNDEZ PINZON"/>
    <s v="23 DE OCTUBRE DE 2007"/>
    <s v="5.0"/>
    <x v="0"/>
    <x v="0"/>
    <s v="INFORMACION NO DISPONIBLE"/>
    <m/>
    <m/>
    <s v="7802439 - 3143755340"/>
    <s v="Calle 6 Nº 3-23 Julio Rincón, Soacha"/>
    <s v="mauroguitarjc@gmail.com"/>
  </r>
  <r>
    <n v="85"/>
    <n v="9829803"/>
    <s v="1998 - II"/>
    <s v="VALERO DUQUE"/>
    <s v="JENNY CATALINA"/>
    <s v="Mujeres"/>
    <n v="52844861"/>
    <s v="BOGOTÁ"/>
    <s v="N.A."/>
    <s v="MAESTRA EN ARTES MUSICALES"/>
    <s v="7 DE DICIEMBRE DE 2007"/>
    <x v="14"/>
    <s v="&quot;BAMBUCO, COMPOSCICIÓN Y ARREGLOS PARA BANDOLA, TRIPLE Y CUARTETO DE ARCOS&quot;"/>
    <m/>
    <s v="19 DE SEPTIEMBRE DE 2007"/>
    <s v="4.5"/>
    <x v="0"/>
    <x v="0"/>
    <s v="INFORMACION NO DISPONIBLE"/>
    <m/>
    <m/>
    <n v="2931952"/>
    <s v="Carrera 74 No. 44-29 sur "/>
    <m/>
  </r>
  <r>
    <n v="86"/>
    <n v="20001098026"/>
    <s v="2000 - I"/>
    <s v="VARON ROJAS"/>
    <s v="MANUEL IGNACIO"/>
    <s v="Hombres"/>
    <n v="5825166"/>
    <s v="IBAGUE (TOL)"/>
    <m/>
    <s v="MAESTRO EN ARTES MUSICALES"/>
    <s v="7 DE DICIEMBRE DE 2007"/>
    <x v="14"/>
    <s v="&quot;TRES TEMAS PARA FORMATO CHARANGA&quot;"/>
    <s v="DARIO ALEXANDER CHITIVA"/>
    <s v="10 DE OCTUBRE DE 2007"/>
    <s v="4.7"/>
    <x v="0"/>
    <x v="0"/>
    <s v="ASESOR DE CULTURA - META"/>
    <s v="VILLAVICENCIO, META"/>
    <m/>
    <n v="6058709"/>
    <s v="Carrera 50 No. 18-50 casa 426"/>
    <s v="mivr81@hotmail.com"/>
  </r>
  <r>
    <n v="87"/>
    <n v="20011098001"/>
    <s v="2001 - I"/>
    <s v="ARDILA DUARTE"/>
    <s v="HEVER GONZALO"/>
    <s v="Hombres"/>
    <n v="11323558"/>
    <s v="GIRARDOT (CUNDINAMARCA)"/>
    <m/>
    <s v="MAESTRO EN ARTES MUSICALES"/>
    <s v="13 DE JUNIO DE 2008"/>
    <x v="15"/>
    <s v="REPERTORIO PARA BANDAS INFANTILES Y JUVENILES EN CUNDINAMARCA"/>
    <s v="VICTORIANO VALENCIA"/>
    <s v="19 DE NOVIEMBRE DE 2007"/>
    <s v="4.5"/>
    <x v="0"/>
    <x v="0"/>
    <s v="OR SINFONICA JUVENIL DE AGUA DE DIOS"/>
    <s v="AGUA DE DIOS, CUND"/>
    <m/>
    <s v="Tel 5446236 _x000a_cel 311 268 3870_x000a_"/>
    <s v="Cra 97 No. 24-15"/>
    <s v="gonzaloardila1@yahoo.com"/>
  </r>
  <r>
    <n v="88"/>
    <n v="20001098008"/>
    <s v="2000 - I"/>
    <s v="CETINA CRUZ"/>
    <s v="CARLOS ANDRES"/>
    <s v="Hombres"/>
    <n v="80164207"/>
    <s v="BOGOTÁ"/>
    <m/>
    <s v="MAESTRO EN ARTES MUSICALES"/>
    <s v="13 DE JUNIO DE 2008"/>
    <x v="15"/>
    <s v="ANTOMIO ARNEO: LA VISIÓN DEL JAZZ A PARTIR DE UN MÚSICO COLOMBIANO"/>
    <s v="JULIANA PEREZ GONZALEZ"/>
    <s v="10 DE ABRIL DE 2008"/>
    <s v="4.3"/>
    <x v="2"/>
    <x v="0"/>
    <s v="GERENTE GENERAL DE CREATIVOS AD IDEAS"/>
    <m/>
    <m/>
    <n v="7591823"/>
    <s v="Carrera 50 a No. 122-56 Apto (401)"/>
    <s v="andybasses@hotmail.com"/>
  </r>
  <r>
    <n v="89"/>
    <n v="9819807"/>
    <s v="1998 - I"/>
    <s v="GUTIERREZ BERMUDEZ"/>
    <s v="LUIS ALFONSO"/>
    <s v="Hombres"/>
    <n v="79670879"/>
    <s v="BOGOTÁ"/>
    <m/>
    <s v="MAESTRO EN ARTES MUSICALES"/>
    <s v="13 DE JUNIO DE 2008"/>
    <x v="15"/>
    <s v="ATMOSFERAS"/>
    <s v="RODOLFO ACOSTA"/>
    <s v="7 DE ABRIL DE 2008"/>
    <s v="5.0"/>
    <x v="0"/>
    <x v="0"/>
    <s v="FAC DE ARTES - ASAB DOC CÁTEDRA ARTES DANZARIO"/>
    <m/>
    <m/>
    <n v="2407334"/>
    <s v="Calle 67 No. 39-00"/>
    <s v="lusal2002@gmail.com"/>
  </r>
  <r>
    <n v="90"/>
    <n v="20012098019"/>
    <s v="2001 - II"/>
    <s v="ORTIZ OROZCO"/>
    <s v="YENNY ROCIO "/>
    <s v="Mujeres"/>
    <n v="52816147"/>
    <s v="BOGOTÁ"/>
    <s v="N.A."/>
    <s v="MAESTRA EN ARTES MUSICALES"/>
    <s v="13 DE JUNIO DE 2008"/>
    <x v="15"/>
    <s v="TRES PIEZAS MUSICALES INSPIRADAS EN LOS CANTOS MITICOS DE LOS MURUI-MUINARE"/>
    <s v="JAIME TORRES DONNEYS"/>
    <s v="18 DE DICIEMBRE DE 2007"/>
    <s v="4.2"/>
    <x v="0"/>
    <x v="0"/>
    <s v="MUSICO INDEPENDIENTE CLARINETE"/>
    <m/>
    <m/>
    <n v="4108090"/>
    <s v="Calle 24 c No. 69-59"/>
    <s v="rocioguatavita@yahoo.co.in"/>
  </r>
  <r>
    <n v="91"/>
    <n v="9719802"/>
    <s v="1997 - I"/>
    <s v="RAMOS DÍAZ"/>
    <s v="RENATA"/>
    <s v="Mujeres"/>
    <n v="52537599"/>
    <s v="BOGOTÁ"/>
    <s v="N.A."/>
    <s v="MAESTRA EN ARTES MUSICALES"/>
    <s v="13 DE JUNIO DE 2008"/>
    <x v="15"/>
    <s v="INFLUENCIA DEL SONIDO EN LA PERCEPCIÓN DE LA IMAGEN, APORTES A LA CONSTRUCCIÓN DE UNA PARTITURA AUDIOVIASUAL CON BASE EN LA TEORIA DE MICHEL CHION"/>
    <s v="RENATA RAMOS DÍAZ"/>
    <s v="18 DE DCIEMBRE DE 2007"/>
    <s v="4.5"/>
    <x v="2"/>
    <x v="0"/>
    <s v="INFORMACION NO DISPONIBLE"/>
    <m/>
    <m/>
    <n v="2445437"/>
    <s v="Kra 28 No. 43-52"/>
    <s v="renataram@gmail.com"/>
  </r>
  <r>
    <n v="92"/>
    <n v="9919825"/>
    <s v="1999 - I"/>
    <s v="REYES CASTAÑEDA"/>
    <s v="GUSTAVO ALBERTO "/>
    <s v="Hombres"/>
    <n v="80429565"/>
    <s v="MADRID (CUNDINAMARCA)"/>
    <m/>
    <s v="MAESTRO EN ARTES MUSICALES"/>
    <s v="13 DE JUNIO DE 2008"/>
    <x v="15"/>
    <s v="A TRES BANDAS, TRES OBRAS LATINOAMERICANAS PARA BANDA DE VIENTOS: ¿SER PORRO? BAMBUCO EN SI MENOR Y CASI NO"/>
    <s v="VICTORIANO VALENCIA"/>
    <s v="19 DE NOVIEMBRE DE 2007"/>
    <s v="4.5"/>
    <x v="0"/>
    <x v="0"/>
    <s v="DOC COLEGIO LICEOS DEL EJERCITO"/>
    <m/>
    <m/>
    <n v="7046163"/>
    <s v="Carrera 99 bis No. 14-61 csa 254"/>
    <s v="reyesalzate@yahoo.com; reyesalzate@gmail.com"/>
  </r>
  <r>
    <n v="93"/>
    <n v="20002098022"/>
    <s v="2000 - II"/>
    <s v="ROMERO TORRES"/>
    <s v="DIANA PAOLA"/>
    <s v="Mujeres"/>
    <n v="52910602"/>
    <s v="BOGOTÁ"/>
    <s v="N.A."/>
    <s v="MAESTRA EN ARTES MUSICALES"/>
    <s v="13 DE JUNIO DE 2008"/>
    <x v="15"/>
    <s v="MUSICA PROGRAMATICA A PARTIR DE UN RELATO HISTORICO E IMÁGENES"/>
    <s v="CARLOS GUZMAN"/>
    <s v="28 DE NOVIEMBRE DE 2007"/>
    <s v="4.2"/>
    <x v="0"/>
    <x v="0"/>
    <s v="INFORMACION NO DISPONIBLE"/>
    <m/>
    <m/>
    <n v="2958985"/>
    <s v="Av.Boyaca No. 56 a - 37 Bloque 1 Apto 302"/>
    <s v="dianaolaromero@yahoo.com"/>
  </r>
  <r>
    <n v="94"/>
    <n v="20031098025"/>
    <s v="2003 - I"/>
    <s v="BAUTISTA Rodríguez"/>
    <s v="LINA MARIA "/>
    <s v="Mujeres"/>
    <n v="53049079"/>
    <s v="BOGOTÁ"/>
    <s v="N.A."/>
    <s v="MAESTRA EN ARTES MUSICALES"/>
    <s v="5 DE DICIEMBRE DE 2008 "/>
    <x v="16"/>
    <s v="&quot;CUATRO TEMAS DE ROCK - POP CREACIÓN Y TRANSFORMACIÓN DE SONIDOS&quot;"/>
    <s v="RICARDO BARRERA TACHA"/>
    <s v="23 DE ABRIL DE 2008"/>
    <s v="5.0"/>
    <x v="0"/>
    <x v="12"/>
    <s v="INFORMACION NO DISPONIBLE"/>
    <m/>
    <m/>
    <n v="2393028"/>
    <s v="Carrera 79 c bis No. 61 - 29 sur"/>
    <s v="linalab@hotmail.com "/>
  </r>
  <r>
    <n v="95"/>
    <n v="20032098004"/>
    <s v="2003 - II"/>
    <s v="CARDENAS USAQUEN"/>
    <s v="DAVID LEONARDO"/>
    <s v="Hombres"/>
    <n v="80769307"/>
    <s v="BOGOTÁ"/>
    <m/>
    <s v="MAESTRO EN ARTES MUSICALES"/>
    <s v="5 DE DICIEMBRE DE 2008 "/>
    <x v="16"/>
    <s v="&quot;ASPECTOS DE LA EXPRESIVIDAD EN LA VIOLA A PARTIR DE LA PRIMER SUITE PARA VIOLA DE BACH (COURANTE, MENUETTO I, MENUETTO II) Y CONCIERTO PARA VIOLA Y PIANO DE DAVID GYULA (PRIMER MOVIMIENTO)"/>
    <s v="SANTIAGO NIÑO MORALES"/>
    <s v="14 DE OCTUBRE DE 2008"/>
    <s v="4.5"/>
    <x v="4"/>
    <x v="17"/>
    <s v="INFORMACION NO DISPONIBLE"/>
    <m/>
    <m/>
    <n v="6829095"/>
    <s v="Carrera 8 No. 56-29"/>
    <s v="davidmaster1@hotmail.com "/>
  </r>
  <r>
    <n v="96"/>
    <n v="20012098021"/>
    <s v="2001 - II"/>
    <s v="TELLO SERRATO"/>
    <s v="ALEJANDRO"/>
    <s v="Hombres"/>
    <n v="80024316"/>
    <s v="BOGOTÁ"/>
    <m/>
    <s v="MAESTRO EN ARTES MUSICALES"/>
    <s v="5 DE DICIEMBRE DE 2008 "/>
    <x v="16"/>
    <s v="&quot;EL FILIN CUBANO Y LA GUITARRA ELECTRICA: EXPERIENCIAS EN TORNO A UN PROCESO ARREGLISTICO Y COMPOSTIVO&quot;"/>
    <s v="RODOLFO ACOSTA"/>
    <s v="13 DE OCTUBRE DE 2008"/>
    <s v="4.5"/>
    <x v="0"/>
    <x v="0"/>
    <s v="MIN CULTURA- CENTRO DE DOC MUSICAL INVESTIGACIÓN"/>
    <m/>
    <m/>
    <n v="5487948"/>
    <s v="CRA 98A 73-81"/>
    <s v="alejoelectrico19@gmail.com"/>
  </r>
  <r>
    <n v="97"/>
    <n v="20012098008"/>
    <s v="2001 - II"/>
    <s v="DUSSAN MARTINEZ"/>
    <s v="SOAN"/>
    <s v="Hombres"/>
    <n v="80075731"/>
    <s v="BOGOTÁ"/>
    <m/>
    <s v="MAESTRO EN ARTES MUSICALES"/>
    <s v="5 DE JUNIO DEL 2009"/>
    <x v="17"/>
    <s v="CUATRO PIEZAS PARA TROMBON SOLISTA, ABORDADAS DESDE UN ANALISIS DE TRES ASPECTOS TECNICO-INTERPRETATIVO"/>
    <s v="LUIS EDUARDO DÍAZ"/>
    <s v="30 DE MARZO DEL 2009"/>
    <s v="4.0"/>
    <x v="4"/>
    <x v="4"/>
    <s v="MUSICO DE BANDA SINFÓNICA"/>
    <s v="PARIS, FRANCSA"/>
    <m/>
    <s v="2955648-3138869097"/>
    <s v="Calle 49 a No.71 b-18"/>
    <s v="soanbone_s@hotmail.com"/>
  </r>
  <r>
    <n v="98"/>
    <n v="9819806"/>
    <s v="1998 - I"/>
    <s v="González URICOECHEA"/>
    <s v="JAVIER"/>
    <s v="Hombres"/>
    <n v="79209850"/>
    <s v="SOACHA(CUNDINAMARCA)"/>
    <m/>
    <s v="MAESTRO EN ARTES MUSICALES"/>
    <s v="5 DE JUNIO DEL 2009"/>
    <x v="17"/>
    <s v="SAXOPORREANDO CON LOS VIENTOS"/>
    <m/>
    <s v="13 DE ABRIL DE 2009"/>
    <s v="4.0"/>
    <x v="0"/>
    <x v="0"/>
    <s v="DIR ACADEMIA MUSICAL CASA SOBRE LA ROCA"/>
    <s v="CAJICÁ, CUND"/>
    <m/>
    <s v="8796177-3002173674"/>
    <s v="Km 1.5 via-hatogrande C. 13"/>
    <s v="javogour@hotmail.com"/>
  </r>
  <r>
    <n v="99"/>
    <n v="9829829"/>
    <s v="1998 - II"/>
    <s v="GUACANEME Gómez"/>
    <s v="JULIAN ALBERTO"/>
    <s v="Hombres"/>
    <n v="79797735"/>
    <s v="BOGOTÁ"/>
    <m/>
    <s v="MAESTRO EN ARTES MUSICALES"/>
    <s v="5 DE JUNIO DEL 2009"/>
    <x v="17"/>
    <s v="LEYENDA FOLCLORICA COLOMBIANA REPRESENTADA A TRAVES DE VIDEO Y COMPOSICION MUSICAL POR COMPUTADOR"/>
    <s v="RODOLFO ACOSTA"/>
    <s v="14 DE ABRIL DE 2009"/>
    <s v="4.5"/>
    <x v="0"/>
    <x v="0"/>
    <s v="CONMOCIÓN ORQUESTA - MUSICO INDEPENDIENTE"/>
    <m/>
    <m/>
    <s v="7047472 / 3114453217"/>
    <s v="Calle 11 c No. 72 a - 58"/>
    <s v="julianguacaneme@gmail.com"/>
  </r>
  <r>
    <n v="100"/>
    <n v="20022098002"/>
    <s v="2002 - II"/>
    <s v="PENAGOS VEGA"/>
    <s v="JHON JAIRO"/>
    <s v="Hombres"/>
    <n v="11233645"/>
    <s v="CALERA(CUNDINAMARCA)"/>
    <m/>
    <s v="MAESTRO EN ARTES MUSICALES"/>
    <s v="5 DE JUNIO DEL 2009"/>
    <x v="17"/>
    <s v="CONCIERTO COLOMBIANO"/>
    <s v="SANTIAGO NIÑO MORALES"/>
    <s v="25 DE MARZO DEL 2009"/>
    <s v="5.0"/>
    <x v="0"/>
    <x v="0"/>
    <s v="INFORMACION NO DISPONIBLE"/>
    <m/>
    <m/>
    <s v="8602342-3112466304"/>
    <s v="Carrera 4 a este calera No. 1-20"/>
    <s v="jhonjjpv@hotmail.com"/>
  </r>
  <r>
    <n v="101"/>
    <n v="20041098014"/>
    <s v="2004 - I"/>
    <s v="SILVA OCAMPO"/>
    <s v="LUIS ALEJANDRO"/>
    <s v="Hombres"/>
    <n v="80178167"/>
    <s v="BOGOTÁ"/>
    <m/>
    <s v="MAESTRO EN ARTES MUSICALES"/>
    <s v="5 DE JUNIO DEL 2009"/>
    <x v="17"/>
    <s v="DOS COMPOSICIONES, TRES NOCIONES-CONCEPTOS"/>
    <s v="SANTIAGO NIÑO MORALES"/>
    <s v="14 DE ABRIL DE 2009"/>
    <s v="4.0"/>
    <x v="0"/>
    <x v="0"/>
    <s v="INFORMACION NO DISPONIBLE"/>
    <m/>
    <m/>
    <s v="6244709-3012346063"/>
    <s v="Calle 53 No. 25-35"/>
    <s v="lucheito@yahoo.es"/>
  </r>
  <r>
    <n v="102"/>
    <n v="20032098011"/>
    <s v="2003 - II"/>
    <s v="SUAREZ RAMIREZ"/>
    <s v="DANNY MAURICIO"/>
    <s v="Hombres"/>
    <n v="80211366"/>
    <s v="BOGOTÁ"/>
    <m/>
    <s v="MAESTRO EN ARTES MUSICALES"/>
    <s v="5 DE JUNIO DEL 2009"/>
    <x v="17"/>
    <s v="ANALISIS DE SEIS ASPECTOS TECNICOS INTERPRETATIVOS EN TRES OBRAS REPRESENTATIVAS PARA SAXOFON ALTO"/>
    <s v="SANDRA BIBIANA CÁCERES RUEDA"/>
    <s v="30 DE MARZO DE 2009"/>
    <s v="5.0"/>
    <x v="4"/>
    <x v="8"/>
    <s v="FAC DE ARTES - ASAB, PREPARATORIO SAXOFÓN"/>
    <m/>
    <m/>
    <n v="4768022"/>
    <s v="Cra 31b No 1a-38 apto 302"/>
    <s v="maurosaxo23@hotmail.com;  danyeventosax@gmail.com;  maurosaxo23@hotmail.me"/>
  </r>
  <r>
    <n v="103"/>
    <n v="20041098026"/>
    <s v="2004 - I"/>
    <s v="VILLARREAL SOLAR"/>
    <s v="JUAN GUILLERMO"/>
    <s v="Hombres"/>
    <n v="10967499"/>
    <s v="MONTERIA (CORDOBA)"/>
    <n v="10967499"/>
    <s v="MAESTRO EN ARTES MUSICALES"/>
    <s v="5 DE JUNIO DEL 2009"/>
    <x v="17"/>
    <s v="PORRO AL PIANO:CREACION E INTERPRETACION DE 4 OBRAS BASADAS EN EL PORRO PALITIAO CON ENFASIS EN LA APLICACIÓN DE UN CRITERIO DE LENGUAJE PIANISTICO"/>
    <s v="ARMINDA MARCIAL"/>
    <s v="31 DE MARZO DEL 2009"/>
    <s v="5.0"/>
    <x v="4"/>
    <x v="7"/>
    <s v="FAC DE ARTES - ASAB DOC CÁTEDRA COMPOSICIÓN,AC. SOR"/>
    <m/>
    <m/>
    <s v="6783760-3106029252"/>
    <s v="Carrera 51 A No. 169 A - 60 apto 108 bloque 1"/>
    <s v="juguiviso@gmail.com"/>
  </r>
  <r>
    <n v="104"/>
    <n v="20041098007"/>
    <s v="2004 - I"/>
    <s v="DAZA PULIDO"/>
    <s v="DAVID SANTIAGO "/>
    <s v="Hombres"/>
    <n v="80194868"/>
    <s v="BOGOTÁ"/>
    <m/>
    <s v="MAESTRO EN ARTES MUSICALES"/>
    <s v="18 DE DICIEMBRE DE 2009"/>
    <x v="18"/>
    <s v="LA INTERPRETACIÓN DE FRANK GAMBALE COMO GUITARRISTA ELECTRICO EN LA CHICK COREA ELECTRIK BAND"/>
    <s v="CARLOS FERNADO LOPEZ PULIDO"/>
    <s v="14 DE OCTUBRE DE 2009 "/>
    <s v="5.0"/>
    <x v="4"/>
    <x v="16"/>
    <s v="MUSICO INDEPENDIENTE ROCK"/>
    <s v="ESPAÑA"/>
    <m/>
    <s v="2363384-3014643979"/>
    <s v="Carrera 49 a No. 91-51"/>
    <s v="davidsdp@hotmail.com"/>
  </r>
  <r>
    <n v="105"/>
    <n v="20021098007"/>
    <s v="2002 - I"/>
    <s v="GALINDO CAICEDO"/>
    <s v="CATERINE "/>
    <s v="Mujeres"/>
    <n v="53003627"/>
    <s v="BOGOTÁ"/>
    <s v="N.A."/>
    <s v="MAESTRA EN ARTES MUSICALES"/>
    <s v="18 DE DICIEMBRE DE 2009"/>
    <x v="18"/>
    <s v="OCHO CANCIONES LATINOAMERICANAS PARA NIÑOS/AS, HERRAMIENTA PARA EL ENRIQUECIMIENTO VOCAL, DESDE UN PUNTO DE VISTA TECNICO E INTERPRETATIVO"/>
    <s v="BEATRIZ ELENA MARTINEZ"/>
    <s v="15 DE OCTUBRE DE 2009"/>
    <s v="5.0"/>
    <x v="4"/>
    <x v="11"/>
    <s v="FAC DE ARTES - ASAB DOC CÁTEDRA TEÓRICAS MUSICA Y ARTES ESCÉNICAS"/>
    <m/>
    <m/>
    <s v="4214756 - 3203203014"/>
    <s v="Calle 19 # 96c-94"/>
    <s v="milcarana@gmail.com"/>
  </r>
  <r>
    <n v="106"/>
    <n v="20042098025"/>
    <s v="2004 - II"/>
    <s v="HERNANDEZ VARON"/>
    <s v="SERGIO ANDRES"/>
    <s v="Hombres"/>
    <n v="80232080"/>
    <s v="BOGOTÁ"/>
    <m/>
    <s v="MAESTRO EN ARTES MUSICALES"/>
    <s v="18 DE DICIEMBRE DE 2009"/>
    <x v="18"/>
    <s v="ESTUDIO DE EXPERIENCIAS DE POPULARIZACIÓN DE LA MÚSICA ACADÉMICA"/>
    <s v="DARIO ALEXANDER CHITIVA"/>
    <s v="25 DE JUNIO DE 2009 "/>
    <s v="4.4"/>
    <x v="4"/>
    <x v="6"/>
    <m/>
    <m/>
    <m/>
    <s v="2652439-3002789076"/>
    <s v="Calle 10 No. 3-96 apto 209"/>
    <s v="pianoyeyo@hotmail.com"/>
  </r>
  <r>
    <n v="107"/>
    <n v="20032098018"/>
    <s v="2003 - II"/>
    <s v="MAHE DUQUE"/>
    <s v="CARLOS FELIPE"/>
    <s v="Hombres"/>
    <n v="80036442"/>
    <s v="BOGOTÁ"/>
    <m/>
    <s v="MAESTRO EN ARTES MUSICALES"/>
    <s v="18 DE DICIEMBRE DE 2009"/>
    <x v="18"/>
    <s v="PARTE PORCION DE UN TODO"/>
    <s v="RODOLFO ACOSTA"/>
    <s v="10 DE JUNIO DE 2009"/>
    <s v="5.0"/>
    <x v="0"/>
    <x v="0"/>
    <s v="PRODUCCION MUSICAL INDEPENDIENTE"/>
    <m/>
    <m/>
    <s v="6060344-3003969597"/>
    <s v="Calle 75 a No. 58-53"/>
    <s v="cfmahe@gmail.com"/>
  </r>
  <r>
    <n v="108"/>
    <n v="20002098015"/>
    <s v="2000 - II"/>
    <s v="MARTINEZ DIAZ"/>
    <s v="JOSÉ DAVID "/>
    <s v="Hombres"/>
    <n v="80088556"/>
    <s v="BOGOTÁ"/>
    <m/>
    <s v="MAESTRO EN ARTES MUSICALES"/>
    <s v="18 DE DICIEMBRE DE 2009"/>
    <x v="18"/>
    <s v="TRES OBRAS CONTEMPORANEAS PARA UN TROMBON"/>
    <s v="NESTOR DALLEMAND"/>
    <s v="24 DE SEPTIEMBRE DE 2009"/>
    <s v="4.0"/>
    <x v="4"/>
    <x v="4"/>
    <s v="TROMBONES Y TUBAS DE MOSQUERA"/>
    <s v="MOSQUERA CUND"/>
    <m/>
    <s v="3244123-3142812040"/>
    <s v="Carrera 22 No. 12-03 interior 127 Funza- Cundinamarca"/>
    <s v="jdmdiaz@gmail.com"/>
  </r>
  <r>
    <n v="109"/>
    <n v="20021098010"/>
    <s v="2002 - I"/>
    <s v="MARTINEZ MORA"/>
    <s v="IVAN LEANDRO"/>
    <s v="Hombres"/>
    <n v="79874274"/>
    <s v="BOGOTÁ"/>
    <m/>
    <s v="MAESTRO EN ARTES MUSICALES"/>
    <s v="18 DE DICIEMBRE DE 2009"/>
    <x v="18"/>
    <s v="INTERPRETACIÓN DE CUATRO PIEZAS DEL LIBRO - DISCO FLAMENCO JAZZ Y UNA DE LA PRODUCCIÓN PIANO SOLO DE CHANO DOMINGUEZ"/>
    <s v="CARLOS FERNADO LOPEZ PULIDO"/>
    <s v="13 DE ABRIL DE 2009"/>
    <s v="4.0"/>
    <x v="4"/>
    <x v="7"/>
    <s v="INFORMACION NO DISPONIBLE"/>
    <m/>
    <m/>
    <s v="3115472564-6890864"/>
    <s v="Carrera 105 a No. 129 c- 34"/>
    <s v="ivanleandromm@gmail.com"/>
  </r>
  <r>
    <n v="110"/>
    <n v="20042098006"/>
    <s v="2004 - II"/>
    <s v="MORALES PINILLA"/>
    <s v="HELBERTH LEONARDO"/>
    <s v="Hombres"/>
    <n v="79883876"/>
    <s v="BOGOTÁ"/>
    <m/>
    <s v="MAESTRO EN ARTES MUSICALES"/>
    <s v="18 DE DICIEMBRE DE 2009"/>
    <x v="18"/>
    <s v="LAZZERO TRES COMPOSICIONES ORIGINALES DE JAZZ CON OLOR A JOROPO"/>
    <s v="NESTOR LAMBULEY ALFÉREZ"/>
    <s v="25 DE SEPTIEMBRE DE 2009"/>
    <s v="5.0"/>
    <x v="0"/>
    <x v="0"/>
    <s v="INFORMACION NO DISPONIBLE"/>
    <m/>
    <m/>
    <s v="3202066375-6706654"/>
    <s v="Carrera 40 No. 185-61 Apto 303"/>
    <s v="heleomopi@gmail.com; heleomopi@hotmail.com"/>
  </r>
  <r>
    <n v="111"/>
    <n v="9919819"/>
    <s v="1999 - I"/>
    <s v="NUNEZ AGON"/>
    <s v="JOHN ALEXANDER "/>
    <s v="Hombres"/>
    <n v="79987014"/>
    <s v="BOGOTÁ"/>
    <m/>
    <s v="MAESTRO EN ARTES MUSICALES"/>
    <s v="18 DE DICIEMBRE DE 2009"/>
    <x v="18"/>
    <s v="REPERTORIO FONEMATICO PARA LA IMITACIÓN DEL SONIDO INSTRUMENTAL EN EL CANTO A CAPELLA"/>
    <s v="EDNA ROCIO MÉNDEZ PINZON"/>
    <s v="15 DE OCTUBRE DE 2009"/>
    <s v="4.0"/>
    <x v="0"/>
    <x v="0"/>
    <s v="INDEPENDIENTE - ENSAMBLE VOCAL N ´VOZ"/>
    <m/>
    <m/>
    <n v="2286581"/>
    <s v="Calle 88 No. 95b- 24  "/>
    <s v="agonjhon@yahoo.com"/>
  </r>
  <r>
    <n v="112"/>
    <n v="20032098006"/>
    <s v="2003 - II"/>
    <s v="PABON LUNA"/>
    <s v="VERONICA "/>
    <s v="Mujeres"/>
    <n v="52088346"/>
    <s v="BOGOTÁ"/>
    <s v="N.A."/>
    <s v="MAESTRO EN ARTES MUSICALES"/>
    <s v="18 DE DICIEMBRE DE 2009"/>
    <x v="18"/>
    <s v="PROPUESTA MUSICAL Y DE EFECTOS SONOROS PARA LA OBRA DE TEATRO GENERO BAJO"/>
    <s v="GUSTAVO ADOLFO LARA"/>
    <s v="19 DE OCTIBRE DE 2009"/>
    <s v="5.0"/>
    <x v="0"/>
    <x v="0"/>
    <s v="ACADEMIA DE CANTO SEBASTIAN"/>
    <s v="BUENOS AIRES ARGENTINA"/>
    <m/>
    <s v="3013602011-2748465"/>
    <s v="Carrera 7 d No. 148-36"/>
    <s v="veropabon@yahoo.com"/>
  </r>
  <r>
    <n v="113"/>
    <n v="9919823"/>
    <s v="1999 - I"/>
    <s v="Pérez RINCÓN"/>
    <s v="JOSÉ MANUEL"/>
    <s v="Hombres"/>
    <n v="79867706"/>
    <s v="BOGOTÁ"/>
    <m/>
    <s v="MAESTRO EN ARTES MUSICALES"/>
    <s v="18 DE DICIEMBRE DE 2009"/>
    <x v="18"/>
    <s v="TRES ARREGLOS INSTRUMENTALES DE BAMBUCOS PROPIOS DEL REPERTORIO DE CHIRIMIA CAUCANA Y DOS COMPOSICIONES DE PASILLO Y GUABINA "/>
    <s v="CARLOS AUGUSTO GUZMÁN TORRES"/>
    <s v="22 DE SEPTIEMBRE DE 2009"/>
    <s v="4.7"/>
    <x v="0"/>
    <x v="0"/>
    <s v="MUSICO INDEPENDIENTE"/>
    <m/>
    <m/>
    <s v="3177702506-6816341"/>
    <s v="Calle 136 No. 94 a- 05"/>
    <s v="chemaperin002@yahoo.com"/>
  </r>
  <r>
    <n v="114"/>
    <n v="20041098011"/>
    <s v="2004 - I"/>
    <s v="POVEDA FLOREZ"/>
    <s v="CARLOS ARTURO"/>
    <s v="Hombres"/>
    <n v="80177832"/>
    <s v="BOGOTÁ"/>
    <m/>
    <s v="MAESTRO EN ARTES MUSICALES"/>
    <s v="18 DE DICIEMBRE DE 2009"/>
    <x v="18"/>
    <s v="MEGA - VIRTUOSO: LOS AÑOS DE MARTY FRIEDMAN"/>
    <s v="PATRICIO STIGLICH"/>
    <s v="2 DE OCTUBRE DE 2009"/>
    <s v="5.0"/>
    <x v="4"/>
    <x v="16"/>
    <s v="MUSICO INDEP ROCK TWMS"/>
    <m/>
    <m/>
    <s v="3156024237-8024332"/>
    <s v="Calle 187 No. 57-45 apto 401"/>
    <s v="arturo_poveda@yahoo.com"/>
  </r>
  <r>
    <n v="115"/>
    <n v="20022098019"/>
    <s v="2002 - II"/>
    <s v="REY SAMPEDRO"/>
    <s v="LUIS FELIPE"/>
    <s v="Hombres"/>
    <n v="80095133"/>
    <s v="BOGOTÁ"/>
    <m/>
    <s v="MAESTRO EN ARTES MUSICALES"/>
    <s v="18 DE DICIEMBRE DE 2009"/>
    <x v="18"/>
    <s v="ANALISIS PARA LA INTERPRETACIÓN DEL OP. 9 DE SHUMANN Y LA SONATA OP. 35 DE CHOPIN "/>
    <s v="CARLOS FERNADO LOPEZ PULIDO"/>
    <s v="17 DE OCTUBRE DE 2009"/>
    <s v="4.5"/>
    <x v="4"/>
    <x v="7"/>
    <s v="INDEPENDIENTE MUSICO PIANISTA"/>
    <m/>
    <m/>
    <s v="3107576782-2292660"/>
    <s v="Calle 82 No. 102-79"/>
    <s v="luisfeliperey@hotmail.com"/>
  </r>
  <r>
    <n v="116"/>
    <n v="20041098015"/>
    <s v="2004 - I"/>
    <s v="Sánchez GOODING"/>
    <s v="LUIS FERNANDO "/>
    <s v="Hombres"/>
    <n v="80091854"/>
    <s v="BOGOTÁ"/>
    <m/>
    <s v="MAESTRO EN ARTES MUSICALES"/>
    <s v="18 DE DICIEMBRE DE 2009"/>
    <x v="18"/>
    <s v="INTEGRACIÓN SONORA: COMPOSICIÓN PARA CAMINANTE CON DISPOSITIVO MÓVIL PARA REPRODUCIR MÚSICA"/>
    <s v="GUSTAVO ADOLFO LARA"/>
    <s v="12 DE JUNIO DE 2009"/>
    <s v="5.0"/>
    <x v="0"/>
    <x v="0"/>
    <s v="FAC DE ARTES - ASAB DOC CÁTEDRACOMPOSICIÓN"/>
    <m/>
    <m/>
    <s v="2885265 / 3168041220"/>
    <s v="Calle 43 #7 - 65 apto 203"/>
    <s v="luisfsanchezgooding@gmail.com; luiselroquero@gmail.com"/>
  </r>
  <r>
    <n v="117"/>
    <n v="20021098009"/>
    <s v="2002 - I"/>
    <s v="URZOLA MOSQUERA"/>
    <s v="OSCAR FELIPE"/>
    <s v="Hombres"/>
    <n v="79797282"/>
    <s v="BOGOTÁ"/>
    <m/>
    <s v="MAESTRO EN ARTES MUSICALES"/>
    <s v="18 DE DICIEMBRE DE 2009"/>
    <x v="18"/>
    <s v="MELODICO - PERCUTIVO  - COMPOSICIÓN BASADA EN EL INTERCAMBIO DE ROLES PERCUTIVOS Y MELODICOS"/>
    <s v="EDNA ROCIO MÉNDEZ PINZON"/>
    <s v="13 DE OCTUBRE DE 2009 "/>
    <s v="4.5"/>
    <x v="0"/>
    <x v="0"/>
    <s v="INFORMACION NO DISPONIBLE"/>
    <m/>
    <m/>
    <s v="3168041220-6051362"/>
    <s v="Carrera 55 No. 152-35 apto 804"/>
    <s v="luiselroquero@gmail.com"/>
  </r>
  <r>
    <n v="118"/>
    <n v="20022098003"/>
    <s v="2002 - II"/>
    <s v="RUIZ González"/>
    <s v="GERMAN MAURICIO "/>
    <s v="Hombres"/>
    <n v="16078249"/>
    <s v="MANIZALES"/>
    <m/>
    <s v="MAESTRO EN ARTES MUSICALES"/>
    <s v="18 DE DICIEMBRE DE 2009"/>
    <x v="18"/>
    <s v="TRES MOMENTOS DISTINTOS UN SOLO PROTAGONISTA EN EL SIGLO XX"/>
    <s v="LUIS EDUARDO DÍAZ"/>
    <s v="14 DE OCTUBRE DE 2009"/>
    <s v="4.5"/>
    <x v="4"/>
    <x v="6"/>
    <s v="INFORMACION NO DISPONIBLE"/>
    <m/>
    <m/>
    <n v="3114426924"/>
    <s v="Dg 45 sur no 23-20 ap 513"/>
    <s v="gmrgmusic@gmail.com"/>
  </r>
  <r>
    <n v="119"/>
    <n v="20011098004"/>
    <s v="2001 - I"/>
    <s v="BECERRA ENRIQUEZ"/>
    <s v="RICARDO "/>
    <s v="Hombres"/>
    <n v="80034903"/>
    <s v="BOGOTÁ"/>
    <m/>
    <s v="MAESTRO EN ARTES MUSICALES"/>
    <s v="11 DE JUNIO DE 2010"/>
    <x v="19"/>
    <s v="PROPUESTA INTERPRETATIVA SOBRE OBRAS DE CUATRO COMPOSITORES LATINOAMERICANOS ENTRE 1885-1947   "/>
    <s v="SONIA VITERI"/>
    <s v="6 DE NOVIEMBRE DE 2009"/>
    <s v="4.2"/>
    <x v="4"/>
    <x v="10"/>
    <s v="INFORMACION NO DISPONIBLE"/>
    <s v="BRASIL"/>
    <m/>
    <s v="3015019340-6693072"/>
    <s v="Carrera 54 a No. 169-90 apto 501"/>
    <s v="ricardobecerrae@hotmail.com"/>
  </r>
  <r>
    <n v="120"/>
    <n v="9929804"/>
    <s v="1999 - II"/>
    <s v="BEDOYA BAQUERO"/>
    <s v="DAVID ALBERTO"/>
    <s v="Hombres"/>
    <n v="80238600"/>
    <s v="BOGOTÁ"/>
    <m/>
    <s v="MAESTRO EN ARTES MUSICALES"/>
    <s v="11 DE JUNIO DE 2010"/>
    <x v="19"/>
    <s v="EL CUATRO COMO INSTRUMENTO SOLISTA"/>
    <s v="RODOLFO ACOSTA"/>
    <s v="26 DE FEBRERO DE 2010"/>
    <s v="5.0"/>
    <x v="4"/>
    <x v="18"/>
    <s v="MUSICO INDEPENDIENTE"/>
    <s v="ARGENTINA"/>
    <m/>
    <s v="(011)15-3689-8149"/>
    <s v="Bartolome mitre 1384"/>
    <s v="cuatromagico@gmail.com"/>
  </r>
  <r>
    <n v="121"/>
    <n v="20042098027"/>
    <s v="2004 - II"/>
    <s v="GAVIRIA RIVERA"/>
    <s v="ADALBER"/>
    <s v="Hombres"/>
    <n v="80856890"/>
    <s v="BOGOTÁ"/>
    <m/>
    <s v="MAESTRO EN ARTES MUSICALES"/>
    <s v="11 DE JUNIO DE 2010"/>
    <x v="19"/>
    <s v="EFECTOS SONOROS DEL SAXOFON ALTO EN CUATRO OBRAS MODERNAS CONTEMPORANEA"/>
    <s v="JUAN FELIPE TARTABULL"/>
    <s v="8 DE MARZO DE 2010"/>
    <s v="5.0"/>
    <x v="4"/>
    <x v="8"/>
    <s v="FRAC DE ARTES - ASAB DOC PREPARATORIO SAXOFON CARACOL  TV"/>
    <m/>
    <m/>
    <s v="3003059780-5648087"/>
    <s v="Calle 120 No. 71 b - 40"/>
    <s v="adalsaxo09@hotmail.com"/>
  </r>
  <r>
    <n v="122"/>
    <n v="20042098017"/>
    <s v="2004 - II"/>
    <s v="GUTIERREZ FORERO"/>
    <s v="ANYER ORLANDO"/>
    <s v="Hombres"/>
    <n v="80100488"/>
    <s v="BOGOTÁ"/>
    <m/>
    <s v="MAESTRO EN ARTES MUSICALES"/>
    <s v="11 DE JUNIO DE 2010"/>
    <x v="19"/>
    <s v="ANALISIS INTERPRETATIVO DE CINCO OBRAS LATIOMERICANAS COMPUESTAS PARA SAXOFON CLASICO COMPUESTAS ENTRE 1948-2008"/>
    <s v="CESAR VILLAMIL"/>
    <s v="6 DE ABRIL DE 2010"/>
    <s v="5.0"/>
    <x v="4"/>
    <x v="8"/>
    <s v="MAESTRIA"/>
    <s v="MÉXICO"/>
    <m/>
    <n v="3112849892"/>
    <s v="Calle 144 No. 45-34"/>
    <s v="anyersax@hotmail.com"/>
  </r>
  <r>
    <n v="123"/>
    <n v="20031098015"/>
    <s v="2003 - I"/>
    <s v="JACKSON RAMIREZ"/>
    <s v="PEDRO XAVIER"/>
    <s v="Hombres"/>
    <n v="80053488"/>
    <s v="BOGOTÁ"/>
    <m/>
    <s v="MAESTRO EN ARTES MUSICALES"/>
    <s v="11 DE JUNIO DE 2010"/>
    <x v="19"/>
    <s v="CONCEPTO BASICO DE IMROVISACION EN TUMBADORAS Y TAMBOR ALEGRE: BATATA Vs PATATO"/>
    <s v="ALEXANDER ASCANIO"/>
    <s v="20 DE MAYO DE 2009"/>
    <s v="5.0"/>
    <x v="4"/>
    <x v="5"/>
    <s v="L A CLAVO- MUSICO PERCUSIONISTA"/>
    <m/>
    <m/>
    <s v="3112061955-8078317"/>
    <s v="Calle 44 No. 7-63 apto 402"/>
    <s v="lacharangamayor@hotmail.com"/>
  </r>
  <r>
    <n v="124"/>
    <n v="20031098003"/>
    <s v="2003 - I"/>
    <s v="FORERO Rodríguez"/>
    <s v="JUAN GABRIEL"/>
    <s v="Hombres"/>
    <n v="80826143"/>
    <s v="BOGOTÁ"/>
    <m/>
    <s v="MAESTRO EN ARTES MUSICALES"/>
    <s v="11 DE JUNIO DE 2010"/>
    <x v="19"/>
    <s v="PROCESOS FORMATIVOS EN EL VIOLIN APLICABLES A LOS REQUERIMIENTOS TECNICOS E INTERPRETATIVOS PARA CUATRO OBRAS DE BACH, BRUCH Y PAGANINI"/>
    <s v="SANTIAGO NIÑO MORALES"/>
    <s v="13 DE ABRIL DE 2010"/>
    <s v="3.7"/>
    <x v="4"/>
    <x v="19"/>
    <s v="MUSICO INDEPENDIENTE"/>
    <m/>
    <m/>
    <s v="3002175461-7687906"/>
    <s v="Carrera 5 f este No. 82-51 sur"/>
    <s v="jugaforo@gmail.com"/>
  </r>
  <r>
    <n v="125"/>
    <n v="9929821"/>
    <s v="1999 - II"/>
    <s v="MOLANO ROJAS"/>
    <s v="GERMAN DAVID"/>
    <s v="Hombres"/>
    <n v="80014104"/>
    <s v="BOGOTÁ"/>
    <m/>
    <s v="MAESTRO EN ARTES MUSICALES"/>
    <s v="11 DE JUNIO DE 2010"/>
    <x v="19"/>
    <s v="RODANDO CUESTA ARRIBA"/>
    <s v="RODOLFO ACOSTA"/>
    <s v="12 DE ABRIL DE 2010"/>
    <s v="5.0"/>
    <x v="0"/>
    <x v="0"/>
    <s v="U DEL BOSQUE JEFE AREA DE TEÓRICAS"/>
    <m/>
    <m/>
    <s v="3005697409-4184215"/>
    <s v="Calle 19 No. 116 b-21"/>
    <s v="molanogerman@hotmail.com"/>
  </r>
  <r>
    <n v="126"/>
    <n v="20051098003"/>
    <s v="2005 - I"/>
    <s v="Rodríguez PEÑUELA"/>
    <s v="JOHN ALEXANDER "/>
    <s v="Hombres"/>
    <n v="1069721615"/>
    <s v="BOGOTÁ"/>
    <m/>
    <s v="MAESTRO EN ARTES MUSICALES"/>
    <s v="11 DE JUNIO DE 2010"/>
    <x v="19"/>
    <s v="ANALISIS ESTILISTICO, TECNICO VOCAL E INTERPRETATIVO DE LA VOZ MASCULINA EN DOS GENEROS DE LA CANCIÓN POPULAR MEXICANA Y LLANERA COLOMBIANA"/>
    <s v="DIANA RESTREPO"/>
    <s v="12 DE ABRIL DE 2010"/>
    <s v="5.0"/>
    <x v="4"/>
    <x v="11"/>
    <s v="INFORMACION NO DISPONIBLE"/>
    <m/>
    <m/>
    <s v="3103051919-8781728"/>
    <s v="Calle 7 a No. 9-41"/>
    <s v="hojax88@yahoo.com"/>
  </r>
  <r>
    <n v="127"/>
    <n v="20002098025"/>
    <s v="2000 - II"/>
    <s v="TRIVIÑO Álvarez"/>
    <s v="PAULO ANDRES"/>
    <s v="Hombres"/>
    <n v="12200392"/>
    <s v="GARZON (HUILA)"/>
    <m/>
    <s v="MAESTRO EN ARTES MUSICALES"/>
    <s v="11 DE JUNIO DE 2010"/>
    <x v="19"/>
    <s v="LA BANDOLA ANDINA COLOMBIANA, POSIBILIDADES TECNICAS Y SU RELACION ROL - FORMATO INSTRUMENTAL "/>
    <s v="MANUEL BERNAL MARTÍNEZ"/>
    <s v="7 DE ABRIL DE 2010"/>
    <s v="4.8"/>
    <x v="4"/>
    <x v="3"/>
    <s v="L A CALVO MUSICO INDEPENDIENTE"/>
    <m/>
    <m/>
    <s v="3003096488-4272973"/>
    <s v="Calle 23 Bo. 68-50 apto 409-9"/>
    <s v="paulotrivino@yahoo.com"/>
  </r>
  <r>
    <n v="128"/>
    <n v="20041098022"/>
    <s v="2004 - I"/>
    <s v="VASQUEZ OCAMPO"/>
    <s v="JUAN CAMILO"/>
    <s v="Hombres"/>
    <n v="80072038"/>
    <s v="BOGOTÁ"/>
    <m/>
    <s v="MAESTRO EN ARTES MUSICALES"/>
    <s v="11 DE JUNIO DE 2010"/>
    <x v="19"/>
    <s v="DE DOS A TRES OBRAS, EL ESPACIO COMO ARTICULADOR ESTRUCTURAL"/>
    <s v="RODOLFO ACOSTA"/>
    <s v="23 DE MARZO DE 2010"/>
    <s v="5.0"/>
    <x v="0"/>
    <x v="0"/>
    <s v="COMPOSITOR INDEPENDIETE CCMC"/>
    <m/>
    <m/>
    <s v="3174155934-2164980"/>
    <s v="Carrera 46 No. 127b-35"/>
    <s v="juanchokva@gmail.com"/>
  </r>
  <r>
    <n v="129"/>
    <n v="9429819"/>
    <s v="1994 - II"/>
    <s v="JIMENEZ TORO"/>
    <s v="HECTOR FABIAN "/>
    <s v="Hombres"/>
    <n v="12978944"/>
    <s v="PASTO (NARIÑO)"/>
    <m/>
    <s v="MAESTRO EN ARTES MUSICALES"/>
    <s v=" 03 DICIEMBRE DE 2010"/>
    <x v="20"/>
    <s v="COMPOSICIÓN DE TRES OBRAS PARA QUENA Y GRUPO INSTRUMENTAL BASADO EN LOS GÉNEROS BAMBUCO, PASILLO Y JOROPO"/>
    <s v="SONIA VITERI"/>
    <s v="13 DE OCTUBRE DE 2010"/>
    <s v="4.5"/>
    <x v="0"/>
    <x v="0"/>
    <m/>
    <m/>
    <m/>
    <s v="3144440663-4201128"/>
    <s v="Husipanga (mocoz)"/>
    <s v="bianfaht@gmail.com"/>
  </r>
  <r>
    <n v="130"/>
    <n v="9929806"/>
    <s v="1999 - II"/>
    <s v="BERNAL BEJARANO"/>
    <s v="LUIS ENRIQUE "/>
    <s v="Hombres"/>
    <n v="11445982"/>
    <s v="FACATATIVA (CUND)"/>
    <m/>
    <s v="MAESTRO EN ARTES MUSICALES"/>
    <s v=" 03 DICIEMBRE DE 2010"/>
    <x v="20"/>
    <s v="DOS ARREGLOS Y DOS COMPOSICIONES DE JAZZ LATINO DE INFLUENCIA CUBANA PARA BIG BAND"/>
    <s v="RICARDO BARRERA TACHA"/>
    <s v="16 DE OCTUBRE DE 2010"/>
    <s v="5.0"/>
    <x v="0"/>
    <x v="0"/>
    <s v="DIRECTOR BANDAS BIG BAND"/>
    <s v="ESTADOS UNIDOS"/>
    <m/>
    <s v="890 5887 311 5922814"/>
    <s v="Cra 13 B No 9 -108 Facatativá"/>
    <s v="luisenrique0730@gmail.com"/>
  </r>
  <r>
    <n v="131"/>
    <n v="20002098012"/>
    <s v="2000 - II"/>
    <s v="ISAZA SOLANO"/>
    <s v="JAIME ARMANDO "/>
    <s v="Hombres"/>
    <n v="79807651"/>
    <s v="BOGOTA"/>
    <m/>
    <s v="MAESTRO EN ARTES MUSICALES"/>
    <s v=" 03 DICIEMBRE DE 2010"/>
    <x v="20"/>
    <s v="BHAJAN, MÚSICA DEVOCIONAL. DOS ARREGLOS Y DOS COMPOSICIONES BASADAS EN LA MÚSICA TRADICIONAL DEL NORTE DE LA INDIA CON ELEMENTOS DE MÚSICAS URBANAS OCCIDENTALES"/>
    <s v="SANTIAGO NIÑO MORALES"/>
    <s v="15 DE OCTUBRE DE 2010"/>
    <s v="5.0"/>
    <x v="0"/>
    <x v="13"/>
    <s v="MUSICO INDEPENDIENTE"/>
    <s v="ARGENTINA"/>
    <m/>
    <s v="3133159132-5603556"/>
    <s v="Carrera 10 c No. 25-75 sur"/>
    <s v="gatiyo@gmail.com"/>
  </r>
  <r>
    <n v="132"/>
    <n v="20011098021"/>
    <s v="2001 - I"/>
    <s v="RIVERA BONZON"/>
    <s v="ANGELICA ROCIO "/>
    <s v="Mujeres"/>
    <n v="53008584"/>
    <s v="BOGOTA"/>
    <s v="N.A."/>
    <s v="MAESTRO EN ARTES MUSICALES"/>
    <s v=" 03 DICIEMBRE DE 2010"/>
    <x v="20"/>
    <s v="DISCOS TROPICAL EN LA COLECCIÓN SONORA ANTONIO CUÉLLAR. UN EJERCICIO DOCUMENTAL SOBRE INDUSTRIAS FONOGRÁFICAS BARRANQUILLA"/>
    <s v="JAIME CORTÉS"/>
    <s v="FEBRERO DE 2010"/>
    <s v="5.0"/>
    <x v="2"/>
    <x v="0"/>
    <m/>
    <m/>
    <m/>
    <s v="3152382446-4041062"/>
    <s v="Calle 16 j No. 98-40"/>
    <s v="angelmusica@gmail.com"/>
  </r>
  <r>
    <n v="133"/>
    <n v="20012098011"/>
    <s v="2001 - II"/>
    <s v="GARCIA CORREDOR"/>
    <s v="FABIO ANDRES "/>
    <s v="Hombres"/>
    <n v="80204051"/>
    <s v="BOGOTA"/>
    <m/>
    <s v="MAESTRO EN ARTES MUSICALES"/>
    <s v=" 03 DICIEMBRE DE 2010"/>
    <x v="20"/>
    <s v="ANALISIS PARA LA INTERPRETACION DE CINCO TEMAS DEL TROMBONISTA CUBANO JUAN PABLO TORRES"/>
    <s v="SANTIAGO NIÑO MORALES"/>
    <s v="13 DE OCTUBRE DE 2010"/>
    <s v="5.0"/>
    <x v="4"/>
    <x v="4"/>
    <s v="PRODUCTOR Y DIRECTRO ORQUESTA LA CONMOCIÓN"/>
    <m/>
    <m/>
    <n v="3112129901"/>
    <s v="Carrera 13 A No. 31 A - 71 sur int 2 apto 301"/>
    <s v="lucatrombon@yahoo.com"/>
  </r>
  <r>
    <n v="134"/>
    <n v="20012098026"/>
    <s v="2001 - II"/>
    <s v=" RIVERA Pérez"/>
    <s v="LUIS GABRIEL"/>
    <s v="Hombres"/>
    <n v="80121609"/>
    <s v="BOGOTA"/>
    <m/>
    <s v="MAESTRO EN ARTES MUSICALES"/>
    <s v=" 03 DICIEMBRE DE 2010"/>
    <x v="20"/>
    <s v="INTERPRETACIÓN DE CUATRO PIEZAS FRANCESAS ADAPTADAS PARA SAXOFÓN Y PIANO ENTRE 1934 Y 1959"/>
    <s v="SONIA VITERI"/>
    <s v="16 DE OCTUBRE DE 2009"/>
    <s v="5.0"/>
    <x v="4"/>
    <x v="8"/>
    <s v="CANTANTE Y SAXONONISTA INDEPENDIENTE "/>
    <m/>
    <m/>
    <n v="4300033"/>
    <s v="Transversal 74 No. 83 a - 16"/>
    <s v="riversax@hotmail.com"/>
  </r>
  <r>
    <n v="135"/>
    <n v="20022098015"/>
    <s v="2002 - II"/>
    <s v=" CLAVIJO López"/>
    <s v="MIGUEL ANGEL"/>
    <s v="Hombres"/>
    <n v="80100179"/>
    <s v="BOGOTA"/>
    <m/>
    <s v="MAESTRO EN ARTES MUSICALES"/>
    <s v=" 03 DICIEMBRE DE 2010"/>
    <x v="20"/>
    <s v="CREACIÓN DE UNA PROPUESTA DE MUSICA REGGAE TOMANDO COMO HERRAMIENTA ELEMENTOS Y RECURSOS ELECTRONICOS"/>
    <s v="JUAN SEBASTIAN MONSALVE "/>
    <s v="12 DE OCTUBRE DE 2010"/>
    <s v="4.5"/>
    <x v="0"/>
    <x v="0"/>
    <s v="CUCO SALA DE ENSAYOS"/>
    <m/>
    <m/>
    <s v="300 451 91 86"/>
    <s v="Kra 15 No 11-55 Chía"/>
    <s v="spixmak@hotmail.com"/>
  </r>
  <r>
    <n v="136"/>
    <n v="20031098016"/>
    <s v="2003 - I"/>
    <s v=" RUIZ LONDOÑO"/>
    <s v="DIANA CAROLINA"/>
    <s v="Mujeres"/>
    <n v="52994130"/>
    <s v="BOGOTA"/>
    <s v="N.A."/>
    <s v="MAESTRO EN ARTES MUSICALES"/>
    <s v=" 03 DICIEMBRE DE 2010"/>
    <x v="20"/>
    <s v="EL ARTIFICE"/>
    <s v="GUILLERMO BOCANEGRA"/>
    <s v="14 DE OCTUBRE DE 2010"/>
    <s v="4.5"/>
    <x v="4"/>
    <x v="10"/>
    <s v="INFORMACION NO DISPONIBLE"/>
    <m/>
    <m/>
    <s v="3133839676-6701620"/>
    <s v="Calle 195 No. 40-65"/>
    <s v="caroschon@hotmail.com"/>
  </r>
  <r>
    <n v="137"/>
    <n v="20041098018"/>
    <s v="2004 - I"/>
    <s v="SALAMANCA MOLANO"/>
    <s v="NELLY DAYANA "/>
    <s v="Mujeres"/>
    <n v="52900481"/>
    <s v="BOGOTA"/>
    <s v="N.A."/>
    <s v="MAESTRO EN ARTES MUSICALES"/>
    <s v=" 03 DICIEMBRE DE 2010"/>
    <x v="20"/>
    <s v="SISTEMA DE CLASIFICACIÓN, IDENTIFICACIÓN Y APLICACIÓN DE LOS SENTIMIENTOS BASADOS EN EL ANALISIS DEL TEXTO POR MEDIO DEL MONTAJE DE OBRAS POPULARES DE MÉXICO, URUGUAY, COLOMBIA Y EE.UU"/>
    <s v="FRANCISCO CASTILLO"/>
    <s v="23 DE SEPTIEMBRE DE 2010"/>
    <s v="4.0"/>
    <x v="4"/>
    <x v="11"/>
    <s v="INFORMACION NO DISPONIBLE"/>
    <m/>
    <m/>
    <s v="3103311839-2676013"/>
    <s v="Calle 17 No. 96 c- 89"/>
    <s v="dayasamo@hotmail.com"/>
  </r>
  <r>
    <n v="138"/>
    <n v="20041098025"/>
    <s v="2004 - I"/>
    <s v="LLANOS PARIAS"/>
    <s v="RAFAEL ADOLFO "/>
    <s v="Hombres"/>
    <n v="80196856"/>
    <s v="BOGOTA"/>
    <m/>
    <s v="MAESTRO EN ARTES MUSICALES"/>
    <s v=" 03 DICIEMBRE DE 2010"/>
    <x v="20"/>
    <s v="LA ESTETICA DE LO ESTATICO"/>
    <s v="FERNANDO RINCÓN ESTRADA"/>
    <s v="15 DE OCTUBRE DE 2010"/>
    <s v="5.0"/>
    <x v="0"/>
    <x v="11"/>
    <s v="CCMC COMPOSITOR"/>
    <m/>
    <m/>
    <s v="3014415265-8011117"/>
    <s v="Calle 166 No. 55 d - 15 interior 19 apto 101"/>
    <s v="rafigna@hotmail.com"/>
  </r>
  <r>
    <n v="139"/>
    <n v="20042098013"/>
    <s v="2004 - II"/>
    <s v=" GUERRA RUDAS"/>
    <s v="IRENE"/>
    <s v="Mujeres"/>
    <n v="1010163229"/>
    <s v="BOGOTA"/>
    <m/>
    <s v="MAESTRO EN ARTES MUSICALES"/>
    <s v=" 03 DICIEMBRE DE 2010"/>
    <x v="20"/>
    <s v="ANALISIS DE DOS OBRAS PARA VIOLIN SOLO"/>
    <s v="FERNANDO RINCÓN ESTRADA"/>
    <s v="14 DE OCTUBRE DE 2010"/>
    <s v="4.5"/>
    <x v="4"/>
    <x v="19"/>
    <m/>
    <s v="MANIZALES, CALDAS"/>
    <m/>
    <s v="3165485607-2410650"/>
    <s v="Carrera 3 No. 21-46 3002 a"/>
    <s v="irene.guerra@hotmail.com"/>
  </r>
  <r>
    <n v="140"/>
    <n v="20042098031"/>
    <s v="2004 - II"/>
    <s v=" MUÑOZ BECERRA"/>
    <s v="YULY NATALIA"/>
    <s v="Mujeres"/>
    <n v="53001833"/>
    <s v="BOGOTÁ"/>
    <s v="N.A."/>
    <s v="MAESTRO EN ARTES MUSICALES"/>
    <s v=" 03 DICIEMBRE DE 2010"/>
    <x v="20"/>
    <s v="BULLA. MEMORIA Y TRADICIÓN"/>
    <s v="RICARDO LAMBULEY ALFÉREZ"/>
    <s v="5 DE OCTUBRE DE 2010"/>
    <s v="5.0 Meritorio"/>
    <x v="0"/>
    <x v="0"/>
    <s v="FAC DE ARTES - ASAB PREPARATORIO ARMONIA"/>
    <m/>
    <m/>
    <s v="3002165242-8007232"/>
    <s v="Calle 147 No. 11 - 50 apto 412"/>
    <s v="yunamu85@hotmail.com"/>
  </r>
  <r>
    <n v="141"/>
    <n v="20051098006"/>
    <s v="2005 - I"/>
    <s v="CARRANZA González"/>
    <s v="WILMER DUVAN "/>
    <s v="Hombres"/>
    <n v="80842559"/>
    <s v="BOGOTA"/>
    <m/>
    <s v="MAESTRO EN ARTES MUSICALES"/>
    <s v=" 03 DICIEMBRE DE 2010"/>
    <x v="20"/>
    <s v="EL COMPOSITOR VERSATIL LA COMPOSICIÓN EN TRES CONTEXTOS DIFERENTES"/>
    <s v="EDNA ROCIO MÉNDEZ PINZON"/>
    <s v="22 DE SEPTIEMBRE DE 2010"/>
    <s v="5.0"/>
    <x v="0"/>
    <x v="0"/>
    <s v="COMPOSITOR INDEPENDIENTE"/>
    <m/>
    <m/>
    <s v="3112734986-2628047"/>
    <s v="Carrera 54 d bis No. 1 c- 30 "/>
    <s v="hojatasc@yahoo.com"/>
  </r>
  <r>
    <n v="142"/>
    <n v="20051098014"/>
    <s v="2005 - I"/>
    <s v=" GORDON MORANTE"/>
    <s v="RENALDO DAVID"/>
    <s v="Hombres"/>
    <n v="9023011"/>
    <s v="MAGANGUÉ (BOLIVAR) "/>
    <m/>
    <s v="MAESTRO EN ARTES MUSICALES"/>
    <s v=" 03 DICIEMBRE DE 2010"/>
    <x v="20"/>
    <s v="SEIS OBRAS BASADAS EN LA INTERRELACIÓN DE ELEMENTOS MUSICALES DE LOS GENEROS SOUKOS Y EL SON PALENQUERO COLOMBIANO"/>
    <s v="RICARDO BARRERA TACHA"/>
    <s v="15 DE OCTUBRE DE 2010"/>
    <s v="5.0"/>
    <x v="0"/>
    <x v="0"/>
    <s v="PRODUCCION MUSICAL Y GENTIL MONTAÑA"/>
    <m/>
    <m/>
    <n v="3008028912"/>
    <s v="Carrera 29 No. 75-18"/>
    <s v="gordonmusic@hotmail.com"/>
  </r>
  <r>
    <n v="143"/>
    <n v="20052098002"/>
    <s v="2005 - II"/>
    <s v=" VALLEJO VELASQUEZ"/>
    <s v="RAFAEL EDUARDO"/>
    <s v="Hombres"/>
    <n v="14624580"/>
    <s v="CALI - VALLE"/>
    <n v="14624580"/>
    <s v="MAESTRO EN ARTES MUSICALES"/>
    <s v=" 03 DICIEMBRE DE 2010"/>
    <x v="20"/>
    <s v="ANALISIS Y TRANSCRIPCION DE QUINCE  SOLOS  DE VERSIONES REPRESENTATIVAS DE CINCO STANDARDS DE JAZZ "/>
    <s v="SANTIAGO NIÑO MORALES"/>
    <s v="10 DE OCTUBRE DE 2010"/>
    <s v="5.0"/>
    <x v="4"/>
    <x v="16"/>
    <s v="FAC DE ARTES - ASAB PREGRADO DOC CATEDRA Y FERNANDO SOR"/>
    <m/>
    <m/>
    <n v="3004618770"/>
    <s v="Calle 155 No. 14 -10"/>
    <s v="rafavallejojazz@gmail.com"/>
  </r>
  <r>
    <n v="144"/>
    <n v="20021098018"/>
    <s v="2002 - I"/>
    <s v=" ULLOA REYES"/>
    <s v="ANA MARIA"/>
    <s v="Mujeres"/>
    <n v="52909585"/>
    <s v="BOGOTA"/>
    <s v="N.A."/>
    <s v="MAESTRO EN ARTES MUSICALES"/>
    <s v="17 JUNIO DE 2011"/>
    <x v="21"/>
    <s v="PRÁCTICA INTUITIVA EN EL ESTUDIO DE REPERTORIOS DE CANTO"/>
    <s v="EDNA ROCIO MÉNDEZ PINZON"/>
    <s v="14 DE ABRIL DE 2011"/>
    <s v="5.0"/>
    <x v="4"/>
    <x v="11"/>
    <s v="FAC DE ARTES - ASAB PREPARATORIO CANTO"/>
    <m/>
    <m/>
    <n v="2787329"/>
    <s v="AV CARACAS No. 16 - 36 sur apto 301"/>
    <s v="ulloacanta@yahoo.es"/>
  </r>
  <r>
    <n v="145"/>
    <n v="20032098010"/>
    <s v="2003 - II"/>
    <s v="CARVAJAL GALVIS"/>
    <s v="SONIA ESPERANZA "/>
    <s v="Mujeres"/>
    <n v="33377252"/>
    <s v="TUNJA (BOYACÁ)"/>
    <s v="N.A."/>
    <s v="MAESTRO EN ARTES MUSICALES"/>
    <s v="17 JUNIO DE 2011"/>
    <x v="21"/>
    <s v="PROPUESTA INTERPRETATIVA DE TRES ARREGLOS PARA SAXOFÓN SOLISTA CON BASE EN LA INTERPRETACIÓN DE ELEMENTOS DE LAS MÚSICAS TRADICIONALES DE LOS LLANOS COLOMBO-VENEZOLANOS Y EL JAZZ"/>
    <s v="NESTOR LAMBULEY ALFÉREZ"/>
    <s v="7 DE ABRIL DE 2011"/>
    <s v="5.0"/>
    <x v="4"/>
    <x v="8"/>
    <s v="FUND MUSICAL ENCUENTROS"/>
    <s v=" CARDIFF, ESTADOS UNIDOS"/>
    <m/>
    <n v="3208188823"/>
    <s v="Carrera 4 No. 24 - 57 "/>
    <s v="sanita1810@hotmail.com"/>
  </r>
  <r>
    <n v="146"/>
    <n v="20041098008"/>
    <s v="2004 - I"/>
    <s v="MORALES CORRALES"/>
    <s v="SANDRA PATRICIA "/>
    <s v="Mujeres"/>
    <n v="1022322495"/>
    <s v="BOGOTÁ"/>
    <s v="N.A."/>
    <s v="MAESTRO EN ARTES MUSICALES"/>
    <s v="17 JUNIO DE 2011"/>
    <x v="21"/>
    <s v="ANALISIS DEL ROL DEL VIOLIN EN DOS OBRAS DE BACH Y SCHUMANN"/>
    <s v="FRANCISCO CASTILLO"/>
    <s v="9 DE DICIEMBRE DE 2010"/>
    <s v="4.5"/>
    <x v="4"/>
    <x v="19"/>
    <s v="VIOLONCHELISTA "/>
    <s v="BUCARAMANGA, STDER"/>
    <m/>
    <s v="3002204210 - 7583405"/>
    <s v="Calle 3 No. 71 c - 04"/>
    <s v="spmoralesc@hotmail.com"/>
  </r>
  <r>
    <n v="147"/>
    <n v="20042098023"/>
    <s v="2004 - II"/>
    <s v="GUTIERREZ URREGO"/>
    <s v="YOHANNA TERESA "/>
    <s v="Mujeres"/>
    <n v="52966920"/>
    <s v="BOGOTÁ"/>
    <s v="N.A."/>
    <s v="MAESTRO EN ARTES MUSICALES"/>
    <s v="17 JUNIO DE 2011"/>
    <x v="21"/>
    <s v="LUIS A. CALVO INTERMEZZOS"/>
    <s v="MARTA LUCIA BUSTOS"/>
    <s v="8 DE MARZO DE 2011"/>
    <s v="4.5"/>
    <x v="4"/>
    <x v="7"/>
    <s v="INFORMACION NO DISPONIBLE"/>
    <m/>
    <m/>
    <s v="3108601184 - 5453284"/>
    <s v="Calle 65 No. 103 - 19 "/>
    <s v="yohannat2000@yahoo.com"/>
  </r>
  <r>
    <n v="148"/>
    <n v="20042098032"/>
    <s v="2004 - II"/>
    <s v="SARMIENTO BOLIVAR"/>
    <s v="JULY FERNANDA "/>
    <s v="Mujeres"/>
    <n v="35199030"/>
    <s v="CHIA"/>
    <s v="N.A."/>
    <s v="MAESTRO EN ARTES MUSICALES"/>
    <s v="17 JUNIO DE 2011"/>
    <x v="21"/>
    <s v="BULLA. MEMORIA Y TRADICIÓN"/>
    <s v="RICARDO LAMBULEY ALFÉREZ"/>
    <s v="5 DE OCTUBRE DE 2010"/>
    <s v="5.0 Meritorio"/>
    <x v="0"/>
    <x v="0"/>
    <s v="INFORMACION NO DISPONIBLE"/>
    <m/>
    <m/>
    <n v="3016031906"/>
    <s v="vereda el rozo (cota)"/>
    <s v="fer12820@gmail.com"/>
  </r>
  <r>
    <n v="149"/>
    <n v="20051098026"/>
    <s v="2005 - I"/>
    <s v=" GUARIN ORTIZ"/>
    <s v="DAVID LEONARDO"/>
    <s v="Hombres"/>
    <n v="80075195"/>
    <s v="BOGOTA"/>
    <n v="80075195"/>
    <s v="MAESTRO EN ARTES MUSICALES"/>
    <s v="17 JUNIO DE 2011"/>
    <x v="21"/>
    <s v="Tres piezas para percusión sinfónica y orquesta de cámara basadas en tres leyendas populares latinoamericanas"/>
    <s v="Mauricio Lozano Riveros"/>
    <s v="Miércoles 30 de marzo de 2011"/>
    <s v="5.0"/>
    <x v="0"/>
    <x v="0"/>
    <s v="AC GUERRERO - COMPOSICIÓN. COMPOSITOR INDEPENDIENTE RECONOCIDO"/>
    <m/>
    <m/>
    <s v="2456061 3002583890"/>
    <s v="Cra 20 no 34-31 casa 2"/>
    <s v="titoguor@gmail.com"/>
  </r>
  <r>
    <n v="150"/>
    <n v="20051098036"/>
    <s v="2005 - I"/>
    <s v="OSPINA Rodríguez"/>
    <s v="OSCAR DANIEL "/>
    <s v="Hombres"/>
    <n v="74130947"/>
    <s v="PAIPA (BOYACÁ)"/>
    <m/>
    <s v="MAESTRO EN ARTES MUSICALES"/>
    <s v="17 JUNIO DE 2011"/>
    <x v="21"/>
    <s v="APORTES BATERISTICOS DEL ROCK PROGRESIVO AÑOS 1970-1989"/>
    <s v="GERMÁN HERRERA"/>
    <s v="1 DE ABRIL DE 2011"/>
    <s v="4.8"/>
    <x v="4"/>
    <x v="5"/>
    <s v="INFORMACION NO DISPONIBLE"/>
    <m/>
    <m/>
    <s v="3107860447 - 4803801"/>
    <s v="Carrera 163 No. 52 - 10 apto 401 "/>
    <s v="daniel_ospina14@yahoo.com"/>
  </r>
  <r>
    <n v="151"/>
    <n v="9829820"/>
    <s v="1998 - II"/>
    <s v="ALJURE VARGAS"/>
    <s v="LUIS FELIPE "/>
    <s v="Hombres"/>
    <n v="80237301"/>
    <s v="BOGOTA"/>
    <m/>
    <s v="MAESTRO EN ARTES MUSICALES"/>
    <s v="16 de DICIEMBRE DE 2011"/>
    <x v="22"/>
    <s v="DOS VECES LA, NOTAS DE UNA SIMBIOSIS MUSICAL"/>
    <s v="MANUEL BERNAL MARTÍNEZ"/>
    <s v="14 DE ABRIL DE 2009"/>
    <s v="5.0"/>
    <x v="0"/>
    <x v="0"/>
    <s v="MUSICO INDEPENDIENTE SINSONTE DOC COLEGIO HELVETIA"/>
    <m/>
    <m/>
    <s v="3003076934-2748128"/>
    <s v="Calle 128 No. 9 a-59 interior 402"/>
    <s v="solomaracas@hotmail.com"/>
  </r>
  <r>
    <n v="152"/>
    <n v="20012098012"/>
    <s v="2001 - II"/>
    <s v="GARZON MILLAN"/>
    <s v="JORGE ANDRES "/>
    <s v="Hombres"/>
    <n v="80167549"/>
    <s v="BOGOTA"/>
    <m/>
    <s v="MAESTRO EN ARTES MUSICALES"/>
    <s v="16 de DICIEMBRE DE 2011"/>
    <x v="22"/>
    <s v="TRES OBRAS DEL ROCK PROGRESIVO PARA LA BATERIA"/>
    <s v="GERMÁN HERRERA"/>
    <s v="14 DE DICIEMBRE DE 2010"/>
    <s v="4.3"/>
    <x v="1"/>
    <x v="1"/>
    <s v="INFORMACION NO DISPONIBLE"/>
    <m/>
    <m/>
    <s v="3174427024-4761770"/>
    <s v="Calle 78 No. 110-16"/>
    <s v="drummerxcat@gmail.com"/>
  </r>
  <r>
    <n v="153"/>
    <n v="20021098012"/>
    <s v="2002 - I"/>
    <s v=" ARIZA DUPONT"/>
    <s v="GINNA MARCELA"/>
    <s v="Mujeres"/>
    <n v="52910059"/>
    <s v="BOGOTA"/>
    <s v="N.A."/>
    <s v="MAESTRO EN ARTES MUSICALES"/>
    <s v="16 de DICIEMBRE DE 2011"/>
    <x v="22"/>
    <s v="ANÁLISIS DE TRES ESTILOS: GUILLOT, TOÑA LA NEGRA Y DIPINÍ PARA LA INTERPRETACIÓN DEL BOLERO"/>
    <s v="FRANCISCO CASTILLO"/>
    <s v="28 DE ABRIL DE 2011"/>
    <s v="4.4"/>
    <x v="4"/>
    <x v="11"/>
    <s v="COLEGIO SANTA CLARA"/>
    <m/>
    <m/>
    <s v="3186129887-3133662525"/>
    <s v="Carrera 49 a No. 11a-40"/>
    <s v="ginnita21@gmail.com"/>
  </r>
  <r>
    <n v="154"/>
    <n v="20022098004"/>
    <s v="2002 - II"/>
    <s v=" GÓMEZ LÓPEZ"/>
    <s v="LUZDIANA"/>
    <s v="Mujeres"/>
    <n v="53067701"/>
    <s v="BOGOTA"/>
    <s v="N.A."/>
    <s v="MAESTRO EN ARTES MUSICALES"/>
    <s v="16 de DICIEMBRE DE 2011"/>
    <x v="22"/>
    <s v="SUITE COLOMBIANA PARA PIANO"/>
    <s v="Mauricio Lozano Riveros"/>
    <s v="24 DE MAYO DE 2011"/>
    <s v="4.5"/>
    <x v="0"/>
    <x v="0"/>
    <s v="MUSICO INDEPENDIENTE"/>
    <s v="INGLATERRA"/>
    <m/>
    <n v="6816166"/>
    <s v="Calle 135 No. 92 a- 35 apto 302"/>
    <s v="luzd2956@gmail.com"/>
  </r>
  <r>
    <n v="155"/>
    <n v="20031098002"/>
    <s v="2003 - I"/>
    <s v="LOZANO FRANCO"/>
    <s v="ADRIANA "/>
    <s v="Mujeres"/>
    <n v="52934144"/>
    <s v="BOGOTA"/>
    <s v="N.A."/>
    <s v="MAESTRO EN ARTES MUSICALES"/>
    <s v="16 de DICIEMBRE DE 2011"/>
    <x v="22"/>
    <s v="CONCIERTO COLOMBIANO PARA SAXOFÓN Y BANDA DE VIENTOS"/>
    <s v="Mauricio Lozano Riveros"/>
    <s v="5 DE OCTUBRE DE 2011"/>
    <s v="5.0"/>
    <x v="0"/>
    <x v="0"/>
    <s v="MUSICO INDEPENDIENTE - SAXOFONISTA"/>
    <m/>
    <m/>
    <s v="3103019976-7517643"/>
    <s v="Carrera 72 a No. 3-05"/>
    <s v="adrisax@hotmail.com"/>
  </r>
  <r>
    <n v="156"/>
    <n v="20031098018"/>
    <s v="2003 - I"/>
    <s v="BETANCUR HERRERA"/>
    <s v="ALEJANDRO "/>
    <s v="Hombres"/>
    <n v="80913866"/>
    <s v="BOGOTA"/>
    <m/>
    <s v="MAESTRO EN ARTES MUSICALES"/>
    <s v="16 de DICIEMBRE DE 2011"/>
    <x v="22"/>
    <s v="ANÁLISIS TÉCNICO INTERPRETATIVO DE CUATRO OBRAS PARA TROMPETA COMPUESTAS POR ALEXANDER ARUTUNIAN, ALEXANDER GOEDICKE, WILLY BRANDT Y JEAN BAPTISTE ARBAN"/>
    <s v="GERMAN MURCIA"/>
    <s v="14 DE SEPTIEMBRE DE 2011"/>
    <s v="5.0"/>
    <x v="4"/>
    <x v="14"/>
    <s v="INFORMACION NO DISPONIBLE"/>
    <m/>
    <m/>
    <s v="3166925278-2798808"/>
    <s v="Calle 48 t sur No. 5m-18"/>
    <s v="alejotrp@hotmail.com"/>
  </r>
  <r>
    <n v="157"/>
    <n v="20031098027"/>
    <s v="2003 - I"/>
    <s v="LUNA ROJAS"/>
    <s v="RAMIRO JOSE MIGUEL "/>
    <s v="Hombres"/>
    <n v="8009974"/>
    <s v="BOGOTA"/>
    <m/>
    <s v="MAESTRO EN ARTES MUSICALES"/>
    <s v="16 de DICIEMBRE DE 2011"/>
    <x v="22"/>
    <s v="NEUROMA, COMPOSICIÓN DE CANCIONES PARA GRUPO DE ROCK CON BASE CONCEPTUAL EN PATOLOGIAS DEL LENGUAJE Y LA AUDICIÓN"/>
    <s v="FERNANDO RINCÓN ESTRADA"/>
    <s v="19 DE AGOSTO DE 2011"/>
    <s v="4.5"/>
    <x v="0"/>
    <x v="0"/>
    <s v="CCMC COMPOSITOR"/>
    <m/>
    <m/>
    <s v="316 824 26 12 Fijo: 748 72 44"/>
    <s v="Calle 53 No. 28-44 apto 401"/>
    <s v="bacurue@yahoo.com"/>
  </r>
  <r>
    <n v="158"/>
    <n v="20041098004"/>
    <s v="2004 - I"/>
    <s v="DIAZ TELLEZ"/>
    <s v="ANDREA DEL PILAR "/>
    <s v="Mujeres"/>
    <n v="53167232"/>
    <s v="BOGOTA"/>
    <s v="N.A."/>
    <s v="MAESTRO EN ARTES MUSICALES"/>
    <s v="16 de DICIEMBRE DE 2011"/>
    <x v="22"/>
    <s v="LA GUITARRA EN EL JOROPO"/>
    <s v="PEDRO ANGEL"/>
    <m/>
    <s v="No aparece"/>
    <x v="4"/>
    <x v="10"/>
    <s v="CANTANTE Y GUITARRISTA, INDEPENDIENTE"/>
    <m/>
    <m/>
    <s v="3015331569-2691923"/>
    <s v="Calle 22 c No. 18 b- 92"/>
    <s v="musiandreita@yahoo.es"/>
  </r>
  <r>
    <n v="159"/>
    <n v="20042098011"/>
    <s v="2004 - II"/>
    <s v="ARIAS LIEVANO"/>
    <s v="JHONATAN DAVID "/>
    <s v="Hombres"/>
    <n v="80145179"/>
    <s v="BOGOTA"/>
    <m/>
    <s v="MAESTRO EN ARTES MUSICALES"/>
    <s v="16 de DICIEMBRE DE 2011"/>
    <x v="22"/>
    <s v="CONCEPTOS DE PIANISTAS RESPECTO A LO TÉCNICO-INTERPRETATIVO DEL VALS MEPHISTO NO 1 DE FRANZ LISZT CON ÉNFASIS EN LOS ELEMENTOS RÍTMICOS"/>
    <s v="NÉSTOR RIVERA"/>
    <m/>
    <s v="4.5"/>
    <x v="4"/>
    <x v="7"/>
    <s v="ACADEMIA GUERRERO"/>
    <m/>
    <m/>
    <s v="316 627 45 05  401 85 11"/>
    <s v="carrera 81 c # 1 - 15 sur"/>
    <s v="jhonatan.piano@hotmail.com"/>
  </r>
  <r>
    <n v="160"/>
    <n v="20042098024"/>
    <s v="2004 - II"/>
    <s v="González"/>
    <s v="MARIA DEL PILAR "/>
    <s v="Mujeres"/>
    <n v="52935103"/>
    <s v="BOGOTA"/>
    <s v="N.A."/>
    <s v="MAESTRO EN ARTES MUSICALES"/>
    <s v="16 de DICIEMBRE DE 2011"/>
    <x v="22"/>
    <s v="LOS REPERTORIOS ACADÉMICOS CONTEMPORÁNEOS Y SU ENSEÑANZA"/>
    <s v="RODOLFO ACOSTA"/>
    <m/>
    <s v="No aparece"/>
    <x v="4"/>
    <x v="10"/>
    <s v="DOC COLEGIO ICEO FRANCÉS"/>
    <m/>
    <m/>
    <s v="Tel. 2902236 Cel. 315 3358706"/>
    <s v="K 69 # 1-19 Barrio La Igualdad"/>
    <s v="mapiguitar@gmail.com"/>
  </r>
  <r>
    <n v="161"/>
    <n v="20051098025"/>
    <s v="2005 - I"/>
    <s v=" BEJARANO BEJARANO"/>
    <s v="DANIEL ESTEBAN"/>
    <s v="Hombres"/>
    <n v="80191267"/>
    <s v="BOGOTA"/>
    <m/>
    <s v="MAESTRO EN ARTES MUSICALES"/>
    <s v="16 de DICIEMBRE DE 2011"/>
    <x v="22"/>
    <s v="MÚSICA PARA VIDEOJUEGOS: COMPOSICIÓN Y PRODUCCIÓN MUSICAL PARA TRES VIDEOS DEL VIDEO JUEGO CELLFACTOR"/>
    <s v="GUSTAVO ADOLFO LARA"/>
    <s v="28 DE ABRIL DE 2011"/>
    <s v="4.2"/>
    <x v="0"/>
    <x v="0"/>
    <s v="MUSICO COMPOSITOR DE VIDEO JUEGOS"/>
    <m/>
    <m/>
    <s v="3115905717-6946208"/>
    <s v="Carrera 96 No. 65-31"/>
    <s v="danita584@hotmail.com"/>
  </r>
  <r>
    <n v="162"/>
    <n v="20051098033"/>
    <s v="2005 - I"/>
    <s v="ENCISO PORTELA"/>
    <s v="ANGÉLICA ALEJANDRA "/>
    <s v="Mujeres"/>
    <n v="53072960"/>
    <s v="BOGOTA"/>
    <s v="N.A."/>
    <s v="MAESTRO EN ARTES MUSICALES"/>
    <s v="16 de DICIEMBRE DE 2011"/>
    <x v="22"/>
    <s v="INTERPRETATIVOS DE LA PRIMERA RAPSODIA PARA CLARINETE Y PIANO DE CLAUDE DEBUSSY"/>
    <s v="CARLOS RAMIREZ"/>
    <m/>
    <s v="4.0"/>
    <x v="4"/>
    <x v="13"/>
    <s v="ACADEMIA GUERRERO"/>
    <m/>
    <m/>
    <n v="6943190"/>
    <s v="CLL 12C NO. 71B-60 INT 5 APTO 218"/>
    <s v="clarinetaleja@gmail.com"/>
  </r>
  <r>
    <n v="163"/>
    <n v="20052098033"/>
    <s v="2005 - II"/>
    <s v="VANEGAS VANEGAS"/>
    <s v="SANTIAGO "/>
    <s v="Hombres"/>
    <n v="1020721185"/>
    <s v="BOGOTA"/>
    <m/>
    <s v="MAESTRO EN ARTES MUSICALES"/>
    <s v="16 de DICIEMBRE DE 2011"/>
    <x v="22"/>
    <s v="MATERIAL DIDÁCTICO INTERPRETATIVO DEL BAJO ELÉCTRICO EN CINCO AIRES DEL VALLENATO CALÁSICO Y ACTUAL"/>
    <s v="RICARDO BARRERA TACHA"/>
    <m/>
    <s v="4.0"/>
    <x v="4"/>
    <x v="12"/>
    <s v="INFORMACION NO DISPONIBLE"/>
    <m/>
    <m/>
    <n v="6721001"/>
    <s v="CARRERA 12 A NO 163 C 04"/>
    <s v="sanbass14@yahoo.es"/>
  </r>
  <r>
    <n v="164"/>
    <n v="20052098036"/>
    <s v="2005 - II"/>
    <s v="OTERO CASTELLAR"/>
    <s v="ALVARO LEON "/>
    <s v="Hombres"/>
    <n v="80851243"/>
    <s v="BOGOTA"/>
    <m/>
    <s v="MAESTRO EN ARTES MUSICALES"/>
    <s v="16 de DICIEMBRE DE 2011"/>
    <x v="22"/>
    <s v="MATERIAL DIDÁCTICO INTERPRETATIVO DEL BAJO ELÉCTRICO EN CINCO AIRES DEL VALLENATO CALÁSICO Y ACTUAL"/>
    <s v="RICARDO BARRERA TACHA"/>
    <m/>
    <s v="4.0"/>
    <x v="4"/>
    <x v="12"/>
    <s v="MUSICO INDEPENDIENTE"/>
    <m/>
    <m/>
    <n v="4129680"/>
    <s v="CALLE6D#79A-76"/>
    <s v="leo887@hotmail.com"/>
  </r>
  <r>
    <n v="165"/>
    <n v="20061098018"/>
    <s v="2006 - I"/>
    <s v="DIAZ PINEDA"/>
    <s v="CAROLINA "/>
    <s v="Mujeres"/>
    <n v="52713947"/>
    <s v="BOGOTA"/>
    <m/>
    <s v="MAESTRO EN ARTES MUSICALES"/>
    <s v="16 de DICIEMBRE DE 2011"/>
    <x v="22"/>
    <s v="COMPOSICIÓN ELECTROACÚSTICA PARA GRUPO DE CÁMARA, BASADA EN LOS PRINCIPIOS FUNDAMENTALES DE LA PROPORCIÓN AÚREA, LA SERIE DE FIBONACCI Y LA MUSICA DE LAS ESFERAS"/>
    <s v="GUSTAVO ADOLFO LARA"/>
    <m/>
    <s v="4.5"/>
    <x v="0"/>
    <x v="0"/>
    <s v="INFORMACION NO DISPONIBLE"/>
    <m/>
    <m/>
    <n v="8142864"/>
    <s v="CR 35 NO. 25A - 29  APT 201"/>
    <s v="orbis-aurum@hotmail.com"/>
  </r>
  <r>
    <n v="166"/>
    <n v="20062098007"/>
    <s v="2006 - II"/>
    <s v="HERRAN CONTRERAS"/>
    <s v="ÁLVARO JOSÈ "/>
    <s v="Hombres"/>
    <n v="1020726159"/>
    <s v="BOGOTA"/>
    <m/>
    <s v="MAESTRO EN ARTES MUSICALES"/>
    <s v="16 de DICIEMBRE DE 2011"/>
    <x v="22"/>
    <s v="TRES COMPOSICIONES Y DOS ARREGLOS PARA CUARTETO DE GUITARRAS"/>
    <s v="JUAN DIEGO GÓMEZ"/>
    <m/>
    <s v="4.0"/>
    <x v="0"/>
    <x v="0"/>
    <s v="MUSICO INDEPENDIENTE"/>
    <m/>
    <m/>
    <n v="4800159"/>
    <s v="CALLE 17 # 59-24"/>
    <s v="virgilio458@hotmail.com"/>
  </r>
  <r>
    <n v="167"/>
    <n v="20062098013"/>
    <s v="2006 - II"/>
    <s v="MANCHEGO MORALES"/>
    <s v="MICHELS EDUARDO "/>
    <s v="Hombres"/>
    <n v="80258101"/>
    <s v="BOGOTA"/>
    <m/>
    <s v="MAESTRO EN ARTES MUSICALES"/>
    <s v="16 de DICIEMBRE DE 2011"/>
    <x v="22"/>
    <s v="CREACIÓN DE MÚSICA ORIGINAL Y SONORIZACIÓN PARA LA OBRA DE TÍTERES &quot;BOLÍVAR: TÍTERE DE LA LIBERTAD&quot;"/>
    <s v="SANTIAGO NIÑO MORALES"/>
    <m/>
    <s v="4.5"/>
    <x v="0"/>
    <x v="0"/>
    <s v="MUSICO COMPOSITOR INDEPENDIENTE - MUSICA PARA TEATRO"/>
    <m/>
    <m/>
    <n v="7134844"/>
    <s v="Diagona 51 sur No. 28-84"/>
    <s v="michelsmanchego@yahoo.com"/>
  </r>
  <r>
    <n v="168"/>
    <n v="20062098025"/>
    <s v="2006 - II"/>
    <s v=" VENEGAS VARGAS"/>
    <s v="ANDREA MELISSA"/>
    <s v="Mujeres"/>
    <n v="1049609879"/>
    <s v="TUNJA"/>
    <s v="N.A."/>
    <s v="MAESTRO EN ARTES MUSICALES"/>
    <s v="16 de DICIEMBRE DE 2011"/>
    <x v="22"/>
    <s v="INTERPRETACIÓN DEL CLARINETE EN ALTITUD TROPICAL - EXIGENCIAS EN LA EMISIÓN DEL CLARINETE - APROXIMACIÓN CIENTÍFICA A UN PROBLEMA EMPÍRICAMENTE RESUELTO"/>
    <s v="JOSÉ FERNANDO GÓMEZ"/>
    <m/>
    <s v="4.3"/>
    <x v="4"/>
    <x v="13"/>
    <s v=" ESTUDIANDO MAESTRIA"/>
    <s v="PITSBURG, ESTADOS UNIDOS"/>
    <m/>
    <n v="2372012"/>
    <s v="CARRERA 29 NO. 1C-30"/>
    <s v="tatameli@hotmail.com"/>
  </r>
  <r>
    <n v="169"/>
    <n v="20062098036"/>
    <s v="2006 - II"/>
    <s v="SANABRIA ROJAS"/>
    <s v="CARLOS LUIS "/>
    <s v="Hombres"/>
    <n v="91161515"/>
    <s v="FLORIDABLANCA, SANTANDER"/>
    <m/>
    <s v="MAESTRO EN ARTES MUSICALES"/>
    <s v="16 de DICIEMBRE DE 2011"/>
    <x v="22"/>
    <s v="PROPUESTAS DE ASPECTOS TÉCNICOS PARA EL DESARROLLO DE LA MANO DERECHA EN LA GUITARRA CLÁSICA"/>
    <s v="CESAR AUGUSTO QUEVEDO"/>
    <m/>
    <s v="4.2"/>
    <x v="4"/>
    <x v="10"/>
    <s v="DOCENTE UIS"/>
    <s v="BUCARAMANGA, STDER"/>
    <m/>
    <n v="2523131"/>
    <s v="CARRERA 5A N. 15-51SUR"/>
    <s v="carlossanabria05@hotmail.com"/>
  </r>
  <r>
    <n v="170"/>
    <n v="9719814"/>
    <s v="1997 - I"/>
    <s v=" RÍOS RUBIANO"/>
    <s v="JESÚS ANTONIO"/>
    <s v="Hombres"/>
    <n v="79842784"/>
    <s v="BOGOTA"/>
    <m/>
    <s v="MAESTRO EN ARTES MUSICALES"/>
    <s v="19 de JULIO DE 2012"/>
    <x v="23"/>
    <s v="SUEÑOS DE SEMILLA"/>
    <s v="FERNANDO PARRA"/>
    <s v="2 DE MAYO DE 2012"/>
    <s v="4.3"/>
    <x v="0"/>
    <x v="0"/>
    <s v="MUSICO INDEPENDIENTE"/>
    <m/>
    <m/>
    <n v="3012986404"/>
    <s v="Calle 7 No. 2-11 este"/>
    <s v="jesuisz3@yahoo.com.br"/>
  </r>
  <r>
    <n v="171"/>
    <n v="9919809"/>
    <s v="1999 - I"/>
    <s v="DURÁN SUÁREZ"/>
    <s v="WILLIAM GEOVANNI "/>
    <s v="Hombres"/>
    <n v="79811506"/>
    <s v="BOGOTA"/>
    <n v="79811506"/>
    <s v="MAESTRO EN ARTES MUSICALES"/>
    <s v="19 de JULIO DE 2012"/>
    <x v="23"/>
    <s v="INTERVENCIONES A LAS BASES DE PERCUSIÓN DEL TRÍO DE SALSA"/>
    <s v="ALEXANDER MORALES MILLAN"/>
    <s v="18 de abril de 2012"/>
    <s v="4.8"/>
    <x v="4"/>
    <x v="5"/>
    <s v="FAC DE ARTES - ASAB PREPARATORIO PERCUSIÓN Y TALLERES"/>
    <m/>
    <m/>
    <s v="7019726 3016655571"/>
    <s v="Carrera 7 B No. 20 A 29 sur"/>
    <s v="williamduransuarez@gmail.com"/>
  </r>
  <r>
    <n v="172"/>
    <n v="9919811"/>
    <s v="1999 - I"/>
    <s v="GUAPACHA MARÍN"/>
    <s v="OLGA LUCÍA "/>
    <s v="Mujeres"/>
    <n v="33991986"/>
    <s v="SUPIA (CLADAS)"/>
    <s v="N.A."/>
    <s v="MAESTRO EN ARTES MUSICALES"/>
    <s v="19 de JULIO DE 2012"/>
    <x v="23"/>
    <s v="¡Esto es currulao!_x000a_"/>
    <s v="JULIANA PEREZ GONZALEZ"/>
    <s v="15 de mayo de 2012"/>
    <s v="4.5"/>
    <x v="4"/>
    <x v="11"/>
    <s v="FAC DE ARTES - ASAB,PREPARATORIO CANTO"/>
    <m/>
    <m/>
    <n v="3167164117"/>
    <s v="CALLE 167 No. 51 - 40 APTO 502 BLOQUE 15"/>
    <s v="olgalunegra372@hotmail.com"/>
  </r>
  <r>
    <n v="173"/>
    <n v="20022098001"/>
    <s v="2002 - II"/>
    <s v="OROZCO ARDILA "/>
    <s v="FREDY ALBERTO "/>
    <s v="Hombres"/>
    <n v="8853423"/>
    <s v="CARTAGENA(BOL)"/>
    <n v="78020805365"/>
    <s v="MAESTRO EN ARTES MUSICALES"/>
    <s v="19 de JULIO DE 2012"/>
    <x v="23"/>
    <s v="ARROCHELADOS PROPUESTA ESTÉTICA MUSICAL PARA LA PRESERVACIÓN DE LA MÚSICA TRADICIONAL DE LA ETNIA WAYUU DE COLOMBIA DESDE LA ACADEMIA"/>
    <s v="ALEXANDER MORALES MILLAN"/>
    <s v="13 DE SEPTIEMBRE DE 2011"/>
    <s v="4.8"/>
    <x v="4"/>
    <x v="5"/>
    <s v="INFORMACION NO DISPONIBLE"/>
    <m/>
    <m/>
    <s v="3006294945-2448701"/>
    <s v="Calle 25 No. 37 a -24 el recuerdo"/>
    <s v="tepishi@yahoo.com"/>
  </r>
  <r>
    <n v="174"/>
    <n v="20031098014"/>
    <s v="2003 - I"/>
    <s v=" ENCISO VALENCIA"/>
    <s v="JOSE ROBINSON"/>
    <s v="Hombres"/>
    <n v="80205472"/>
    <s v="Bogotá"/>
    <n v="80205472"/>
    <s v="MAESTRO EN ARTES MUSICALES"/>
    <s v="19 de JULIO DE 2012"/>
    <x v="23"/>
    <s v="LA GUITARRA Y TRES POSIBILIDADES DE FORMATO INSTRUMENTAL"/>
    <s v="SONIA VITERI"/>
    <s v="15 DE MAYO DE 2012"/>
    <s v="4.3"/>
    <x v="4"/>
    <x v="10"/>
    <s v="MAESTRIA MUSICOLOGÍA"/>
    <s v="BRASIL"/>
    <m/>
    <s v="3182277512-7684292"/>
    <s v="Carrera 3b No. 90-42 sur"/>
    <s v="romus87@yahoo.com"/>
  </r>
  <r>
    <n v="175"/>
    <n v="20032098007"/>
    <s v="2003 - II"/>
    <s v=" PULIDO Rodríguez "/>
    <s v="DIANA PAOLA"/>
    <s v="Mujeres"/>
    <n v="53114298"/>
    <s v="BOGOTA  "/>
    <s v="N.A."/>
    <s v="MAESTRO EN ARTES MUSICALES"/>
    <s v="19 de JULIO DE 2012"/>
    <x v="23"/>
    <s v="Tras la huella del violín eléctrico: análisis de sus aspectos de construcción, tímbricos y de versatilidad"/>
    <s v="SANTIAGO NIÑO MORALES"/>
    <s v="Lunes 12 de Diciembre de 2011"/>
    <s v="4.3"/>
    <x v="4"/>
    <x v="19"/>
    <s v="INFORMACION NO DISPONIBLE"/>
    <m/>
    <m/>
    <n v="7503025"/>
    <s v="Calle 12 sur 7 a 55 Barrio Quinta Ramos - Bogotá"/>
    <s v="dianapaolapulido@gmail.com"/>
  </r>
  <r>
    <n v="176"/>
    <n v="20032098008"/>
    <s v="2003 - II"/>
    <s v=" GUERRA CRUZ"/>
    <s v="JOHN FREDDY"/>
    <s v="Hombres"/>
    <n v="79912341"/>
    <s v="Bogotá "/>
    <n v="79912341"/>
    <s v="MAESTRO EN ARTES MUSICALES"/>
    <s v="19 de JULIO DE 2012"/>
    <x v="23"/>
    <s v="Ocho estudios sobre la escucha y un paisaje sonoro_x000a_"/>
    <s v="FERNANDO RINCÓN ESTRADA"/>
    <s v="23 de mayo de 2012"/>
    <s v="4.5"/>
    <x v="0"/>
    <x v="20"/>
    <s v="INFORMACION NO DISPONIBLE"/>
    <m/>
    <m/>
    <s v="7515308 - 3166094821"/>
    <s v="Calle 3 sur No. 69a-60 Int. 3 Ap. 13-01"/>
    <s v="frederico783@gmail.com"/>
  </r>
  <r>
    <n v="177"/>
    <n v="20032098022"/>
    <s v="2003 - II"/>
    <s v="PUERTA GORDILLO"/>
    <s v="NATALIA JULIANA "/>
    <s v="Mujeres"/>
    <n v="53139119"/>
    <s v=" Bogotá"/>
    <s v="N.A."/>
    <s v="MAESTRO EN ARTES MUSICALES"/>
    <s v="19 de JULIO DE 2012"/>
    <x v="23"/>
    <s v="La iniciación en la Red. Hacia una propuesta curricular integral"/>
    <s v="SANTIAGO NIÑO MORALES"/>
    <s v="22 de mayo de 2012"/>
    <s v="5.0 Meritorio"/>
    <x v="0"/>
    <x v="0"/>
    <s v="SECRETARIA DE CULTURA, ESCUELA RED DE BANDAS"/>
    <s v="MEDELLIN"/>
    <m/>
    <n v="3016339857"/>
    <s v="Carrera 106 # 81 - 75 Bogotá"/>
    <s v="najupu1@gmail.com"/>
  </r>
  <r>
    <n v="178"/>
    <n v="20032098028"/>
    <s v="2003 - II"/>
    <s v=" CASTRO MEJIA"/>
    <s v="SILVIA"/>
    <s v="Mujeres"/>
    <n v="52710294"/>
    <s v="BOGOTA  "/>
    <s v="N.A."/>
    <s v="MAESTRO EN ARTES MUSICALES"/>
    <s v="19 de JULIO DE 2012"/>
    <x v="23"/>
    <s v="GRIS MISERIA BLANCO ANHELO Seis canciones Intervención sonora al Himno Nacional"/>
    <s v="Marta Bustos, Fernando Rincón Estrada"/>
    <s v="sábado 26 de noviembre de 2011"/>
    <s v="4.4"/>
    <x v="4"/>
    <x v="11"/>
    <s v="DOCENTE BATUTA"/>
    <s v="VILLAVICENCIO"/>
    <m/>
    <s v="314-2049649"/>
    <s v="Calle 63 D bis # 24 - 08 apto 201"/>
    <s v="silvia.castro.mejia@gmail.com"/>
  </r>
  <r>
    <n v="179"/>
    <n v="20042098009"/>
    <s v="2004 - II"/>
    <s v=" MARÍN ARAQUE"/>
    <s v="JOHN OLIVER"/>
    <s v="Hombres"/>
    <n v="4372511"/>
    <s v="Armenia"/>
    <n v="4372511"/>
    <s v="MAESTRO EN ARTES MUSICALES"/>
    <s v="19 de JULIO DE 2012"/>
    <x v="23"/>
    <s v="Alirio Diaz, su obra_x000a_"/>
    <s v="PEDRO ANGEL"/>
    <s v="19 de mayo de 2012"/>
    <s v="No aparece"/>
    <x v="4"/>
    <x v="10"/>
    <s v="INFORMACION NO DISPONIBLE"/>
    <m/>
    <m/>
    <s v="3105057307-4483667"/>
    <s v="Carrera 91 a No. 4-55"/>
    <s v="musicoliver_7@hotmail.com"/>
  </r>
  <r>
    <n v="180"/>
    <n v="20042098019"/>
    <s v="2004 - II"/>
    <s v=" BARON MORA"/>
    <s v="LUIS ANTONIO"/>
    <s v="Hombres"/>
    <n v="80738824"/>
    <s v="Bogotá "/>
    <n v="83083006024"/>
    <s v="MAESTRO EN ARTES MUSICALES"/>
    <s v="19 de JULIO DE 2012"/>
    <x v="23"/>
    <s v="Análisis para la interpretación de cinco obras de Aníbal Sardinha “Garoto”_x000a_"/>
    <s v="PEDRO ANGEL"/>
    <s v="22 de mayo de 2012"/>
    <s v="No aparece"/>
    <x v="4"/>
    <x v="10"/>
    <s v="INFORMACION NO DISPONIBLE"/>
    <m/>
    <m/>
    <s v="3003104753-4586781"/>
    <s v="Carrera 80 bis No. 7a-17 interior 7 apto 104"/>
    <s v="a6baron69@hotmail.com"/>
  </r>
  <r>
    <n v="181"/>
    <n v="20062098010"/>
    <s v="2006 - II"/>
    <s v="RAMÍREZ SALAZAR"/>
    <s v="ANDRÉS DARÍO "/>
    <s v="Hombres"/>
    <n v="80170566"/>
    <s v="Bogotá"/>
    <n v="80170566"/>
    <s v="MAESTRO EN ARTES MUSICALES"/>
    <s v="19 de JULIO DE 2012"/>
    <x v="23"/>
    <s v="Análisis técnico interpretativo para el abordaje y ejecución de dos conciertos del siglo XX_x000a_"/>
    <s v="JUAN DIEGO GÓMEZ"/>
    <s v="16 de mayo de 2012"/>
    <s v="4.5"/>
    <x v="4"/>
    <x v="2"/>
    <s v="DOCENTE COLEGIO ANGLO Y JARDINES DE COLSEGUROS"/>
    <m/>
    <m/>
    <s v="3003853085-4903641"/>
    <s v="Calle 72 a No. 74 a -51"/>
    <s v="flautaguitarra@hotmail.com"/>
  </r>
  <r>
    <n v="182"/>
    <n v="20062098022"/>
    <s v="2006 - II"/>
    <s v="CARRASCO TORRES"/>
    <s v="CARLOS ALBERTO "/>
    <s v="Hombres"/>
    <n v="79239543"/>
    <s v="Bogotá"/>
    <n v="79239543"/>
    <s v="MAESTRO EN ARTES MUSICALES"/>
    <s v="19 de JULIO DE 2012"/>
    <x v="23"/>
    <s v="Creación de ensambles de flautas dulces en bachillerato: propuesta metodológica basada en la sistematización de una experiencia pedagógica_x000a_"/>
    <s v="GENOVEVA SALAZAR HAKIM"/>
    <s v="17 de mayo de 2012"/>
    <s v="5.0 Meritorio"/>
    <x v="4"/>
    <x v="2"/>
    <s v="DOCENTE COLEGIO"/>
    <m/>
    <m/>
    <s v="310 872 6412"/>
    <s v="Predio San Carlos, Vereda Chuntame, Municipio Cajicá, Cundinamarca"/>
    <s v="casco_tf@hotmail.com"/>
  </r>
  <r>
    <n v="183"/>
    <n v="20092098044"/>
    <s v="2009 - II"/>
    <s v="DONCEL CORTES"/>
    <s v="CESAR AUGUSTO "/>
    <s v="Hombres"/>
    <n v="79338911"/>
    <s v="Bogotá"/>
    <n v="79338911"/>
    <s v="Maestro en Artes Musicales énfasis en Fagot"/>
    <s v="19 de JULIO DE 2012"/>
    <x v="23"/>
    <s v="Estrategias para la superación de situaciones de estrés en jóvenes en proceso de aprendizaje del fagot_x000a_"/>
    <s v="LEONARDO GUEVARA"/>
    <s v="22 de mayo de 2012"/>
    <s v="5.0"/>
    <x v="4"/>
    <x v="21"/>
    <s v="INFORMACION NO DISPONIBLE"/>
    <m/>
    <m/>
    <s v="3134507540-4012936"/>
    <s v="Calle 8 a No. 88b-61 casa 89"/>
    <s v="cesardoncel@hotmail.com"/>
  </r>
  <r>
    <n v="184"/>
    <n v="20092098049"/>
    <s v="2009 - II"/>
    <s v="JUYO Rodríguez"/>
    <s v="JAVIER ALIRIO"/>
    <s v="Hombres"/>
    <n v="80495525"/>
    <s v=" Funza"/>
    <n v="747286"/>
    <s v="Maestro en Artes Musicales énfasis en Composición y Arreglos"/>
    <s v="19 de JULIO DE 2012"/>
    <x v="23"/>
    <s v="Cuatro estudios para tiple - requinto_x000a_"/>
    <s v="CARLOS AUGUSTO GUZMÁN TORRES"/>
    <s v="15 de mayo de 2012"/>
    <s v="4.3"/>
    <x v="0"/>
    <x v="0"/>
    <s v="CASA DE CULTURA"/>
    <s v="VÉLEZ, STDER"/>
    <m/>
    <s v="3124817109-8215021"/>
    <s v="Calle 14 No. 17-64 funza"/>
    <s v="juyo10@yahoo.com"/>
  </r>
  <r>
    <n v="185"/>
    <n v="20092098050"/>
    <s v="2009 - II"/>
    <s v="LONDOÑO PINZON"/>
    <s v="YESID RICARDO "/>
    <s v="Hombres"/>
    <n v="79498570"/>
    <s v=" Bogota"/>
    <n v="79498530"/>
    <s v="Maestro en Artes Musicales énfasis en instrumento -Bajo Eléctrico"/>
    <s v="19 de JULIO DE 2012"/>
    <x v="23"/>
    <s v="¡Que viva el Porro! Aspectos generales de la nterpretación del ritmo de porro palitiao y tapao en el babybass_x000a_"/>
    <s v="RICARDO BARRERA TACHA"/>
    <s v="16 de mayo de 2012"/>
    <s v="4.0"/>
    <x v="4"/>
    <x v="12"/>
    <s v="DOCENTE COLEGIO LICEO CAMBRIDGE"/>
    <m/>
    <m/>
    <s v="4 772410 cel: 315 3005221 - 300 2887860"/>
    <s v="cra 49b N° 169-51 APTO 215"/>
    <s v="yeyomusic@hotmail.com"/>
  </r>
  <r>
    <n v="186"/>
    <n v="20092098054"/>
    <s v="2009 - II"/>
    <s v="NAVARRETE Rodríguez"/>
    <s v="DANIEL"/>
    <s v="Hombres"/>
    <n v="79293776"/>
    <s v=" Bogotá"/>
    <n v="79293776"/>
    <s v="Maestro en Artes Musicales énfasis en Composición y Arreglos"/>
    <s v="19 de JULIO DE 2012"/>
    <x v="23"/>
    <s v="La canción de carácter social como elemento para la educación ambiental_x000a_"/>
    <s v="SANTIAGO NIÑO MORALES"/>
    <s v="16 de mayo de 2012"/>
    <s v="No aparece"/>
    <x v="0"/>
    <x v="0"/>
    <s v="DOCENTE COLEGIOEDAD DE ORO"/>
    <m/>
    <m/>
    <s v="3112220851-8666645"/>
    <s v="Cajica, Vereda Rio Grande, Sector el Misterio "/>
    <s v="daninazmusic@hotmail.com"/>
  </r>
  <r>
    <n v="187"/>
    <n v="20092098059"/>
    <s v="2009 - II"/>
    <s v="RESTREPO ESPINOSA"/>
    <s v="FRANCIA ELENA  "/>
    <s v="Mujeres"/>
    <n v="31168782"/>
    <s v="Palmira (VALLE)"/>
    <s v="N.A."/>
    <s v="Maestro en Artes Musicales énfasis en Dirección Musical"/>
    <s v="19 de JULIO DE 2012"/>
    <x v="23"/>
    <s v="Recopilación y edición de material inédito y manuscrito del repertorio popular andino colombiano trascrito y armonizado por Jaime Llano González_x000a_"/>
    <s v="EFRAIN FRANCO ARBELÁEZ"/>
    <s v="22 de mayo de 2012"/>
    <s v="4.3"/>
    <x v="3"/>
    <x v="22"/>
    <s v="DOCENTE COLEGIO"/>
    <m/>
    <m/>
    <n v="2632798"/>
    <s v="Calle 23A #75-41"/>
    <s v="franciaer@hotmail.com"/>
  </r>
  <r>
    <n v="188"/>
    <n v="20092098062"/>
    <s v="2009 - II"/>
    <s v="Rodríguez VITTA"/>
    <s v="SERGIO ADOLFO "/>
    <s v="Hombres"/>
    <n v="79790700"/>
    <s v=" Bogotá"/>
    <n v="79790700"/>
    <s v="Maestro en Artes Musicales énfasis en instrumento - Percusión."/>
    <s v="19 de JULIO DE 2012"/>
    <x v="23"/>
    <s v="Contribuciones baterísticas significativas a nivel creativo e interpretativo de dos bateristas representativos del rock y pop colombiano (Einar Escaf y Pablo Bernal)  al lenguaje baterístico nacional y global_x000a_"/>
    <s v="GERMÁN HERRERA"/>
    <s v="17 de mayo de 2012"/>
    <s v="5.0 Meritorio"/>
    <x v="4"/>
    <x v="5"/>
    <s v="FAC DE ARTES - ASAB DOC PREPARATORIO"/>
    <m/>
    <m/>
    <s v="287 57 25"/>
    <s v="Diag 40A No.8-65  Apto. 1001  Edificio Tequenusa 1  _x000a_"/>
    <s v="yeyodrummer@gmail.com"/>
  </r>
  <r>
    <n v="189"/>
    <n v="20022098013"/>
    <s v="2002 - II"/>
    <s v=" URREA DEVIA"/>
    <s v="JUAN PABLO"/>
    <s v="Hombres"/>
    <n v="80086050"/>
    <s v="BOGOTA"/>
    <n v="80086050"/>
    <s v="MAESTRO EN ARTES MUSICALES"/>
    <s v="7 DE DICIEMBRE DE 2012"/>
    <x v="24"/>
    <s v="FUNKSION PACÍFICO Interpretación de Grooves en batería tomando elementos de diferentes contextos musicales_x000a_"/>
    <s v="ALEXANDER MORALES MILLAN"/>
    <s v="26 DE SEPTIEMBRE"/>
    <s v="4.0"/>
    <x v="4"/>
    <x v="5"/>
    <s v="PERCUSIONISTA INDEPENDIENTE"/>
    <m/>
    <m/>
    <n v="3102180788"/>
    <s v="calle 141 # 7B- 16"/>
    <s v="jpudevi@yahoo.com"/>
  </r>
  <r>
    <n v="190"/>
    <n v="20042098033"/>
    <s v="2004 - II"/>
    <s v=" MEDINA PARADA"/>
    <s v="ORIANA XIMENA"/>
    <s v="Mujeres"/>
    <n v="53094723"/>
    <s v="BOGOTA"/>
    <s v="N.A."/>
    <s v="MAESTRO EN ARTES MUSICALES"/>
    <s v="7 DE DICIEMBRE DE 2012"/>
    <x v="24"/>
    <s v="INTERPRETACIÓN EN LA BANDOLA DE UNA SELECCIÓN DE GÉNEROS ANDINOS COLOMBIANOS, BASADA EN EL ANÁLISIS DE LOS ELEMENTOS IMPROVISATORIOS EN CUATRO BANDOLISTAS COLOMBIANOS Y UN BANDOLIMISTA BRASILEÑO"/>
    <s v="MANUEL BERNAL MARTÍNEZ"/>
    <s v="2 DE OCTUBRE"/>
    <s v="5.0"/>
    <x v="4"/>
    <x v="3"/>
    <s v="ORQUESTA SINFONICA JUVENIL - DOCENTE"/>
    <m/>
    <m/>
    <n v="3123864711"/>
    <s v="Carrera 41 No. 3 C 20 piso 1 (Barrio Primavera)"/>
    <s v="anairo182@hotmail.com"/>
  </r>
  <r>
    <n v="191"/>
    <n v="20092098060"/>
    <s v="2009 - II"/>
    <s v="Rodríguez NOREÑA"/>
    <s v="JAIRO ENRIQUE"/>
    <s v="Hombres"/>
    <n v="93348618"/>
    <s v="IBAGUE"/>
    <n v="93384618"/>
    <s v="Maestro en Artes Musicales énfasis en instrumento en trompeta"/>
    <s v="7 DE DICIEMBRE DE 2012"/>
    <x v="24"/>
    <s v="PROPUESTA METODOLOGICA PARA EL APRESTAMIENTO E INICIACION EN LA TROMPETA PARA NIÑOS ENTRE LOS DIEZ Y DOCE AÑOS APLICADO POR MUSICOS DOCENTES"/>
    <s v="FERNANDO RODRIGUEZ"/>
    <s v="3 de octubre"/>
    <s v="4.0"/>
    <x v="4"/>
    <x v="14"/>
    <s v="DOCENTE COLEGIO DISTRITAL"/>
    <m/>
    <m/>
    <n v="3108025002"/>
    <s v="CALLE 152 N° 94-44 CASA 83 PINAR DE SUBA "/>
    <s v="jaenro2009@hotmail.com"/>
  </r>
  <r>
    <n v="192"/>
    <n v="20071098002"/>
    <s v="2007 - I"/>
    <s v="ANGEL GARZON"/>
    <s v=" SARA MARCELA "/>
    <s v="Mujeres"/>
    <n v="53911572"/>
    <s v="CHIA"/>
    <s v="N.A."/>
    <s v="MAESTRO EN ARTES MUSICALES"/>
    <s v="7 DE DICIEMBRE DE 2012"/>
    <x v="24"/>
    <s v="CONFORMACION DE 11/50 ENSAMBLE. LA SISTEMATIZACIÓN DE UNA EXPERIENCIA CREATIVA"/>
    <s v="MIRIAM ARROYAVE"/>
    <s v="5 de octubre"/>
    <s v="4.5"/>
    <x v="4"/>
    <x v="10"/>
    <s v="INFORMACION NO DISPONIBLE"/>
    <m/>
    <m/>
    <n v="3124528700"/>
    <s v="Carrera 7 No. 10-29 Chía - Cundinamarca"/>
    <s v="angelito1521@hotmail.com"/>
  </r>
  <r>
    <n v="193"/>
    <n v="20001098016"/>
    <s v="2000 - I"/>
    <s v="LADINO CLAVIJO"/>
    <s v="JAIME "/>
    <s v="Hombres"/>
    <n v="79249817"/>
    <s v="BOGOTA"/>
    <n v="224230"/>
    <s v="MAESTRO EN ARTES MUSICALES"/>
    <s v="7 DE DICIEMBRE DE 2012"/>
    <x v="24"/>
    <s v="TRANSCRIPCIONES Y COMPOSICIÓN SOBRE SON HUASTECO Y ARREGLO DE UN HUAPANGO CANCIÓN"/>
    <s v="RICARDO LAMBULEY ALFÉREZ"/>
    <s v="8 de octubre 2012"/>
    <s v="4.8"/>
    <x v="4"/>
    <x v="14"/>
    <s v="DOCENTE Y TALLERISTA SECRETARÍA DE INTEGRACIÓN SOCIAL"/>
    <m/>
    <m/>
    <n v="3202408419"/>
    <s v="Clle 139B nº114-63 Barrio Puerta de Sol"/>
    <s v="aladicla@hotmail.com"/>
  </r>
  <r>
    <n v="194"/>
    <n v="20051098012"/>
    <s v="2005 - I"/>
    <s v=" BARCO QUINTANA"/>
    <s v="URPI"/>
    <s v="Mujeres"/>
    <n v="53106382"/>
    <s v="BOGOTA"/>
    <s v="N.A."/>
    <s v="MAESTRO EN ARTES MUSICALES"/>
    <s v="7 DE DICIEMBRE DE 2012"/>
    <x v="24"/>
    <s v="ASPECTOS CREATIVOS Y TÉCNICO INTERPRETATIVOS EN TRES PIEZAS DEL LILA DOWNS"/>
    <s v="EDNA ROCIO MÉNDEZ PINZON"/>
    <s v="8 DE OCTUBRE"/>
    <s v="5.0"/>
    <x v="4"/>
    <x v="11"/>
    <s v="U SERGIO ARBOLEDA - DOCENTE CANTO"/>
    <m/>
    <m/>
    <n v="3123709997"/>
    <s v="cll 44 No 7-63 apto 402 "/>
    <s v="urpibarco@gmail.com"/>
  </r>
  <r>
    <n v="195"/>
    <n v="20092098046"/>
    <s v="2009 - II"/>
    <s v="González LANCHEROS"/>
    <s v="RAUL "/>
    <s v="Hombres"/>
    <n v="19486091"/>
    <s v="BOGOTA"/>
    <n v="19486091"/>
    <s v="Maestro en Artes musicales con énfasis en instrumento -canto"/>
    <s v="7 DE DICIEMBRE DE 2012"/>
    <x v="24"/>
    <s v="&quot;BALDÍO&quot; UNAEXPERIENCIA DE TRABAJO VOCAL EN DANZA CONTEMPORÁNEA. Baldío, la voz del territorio"/>
    <s v="RICARDO LAMBULEY ALFÉREZ"/>
    <s v="8 DE OCTUBRE"/>
    <s v="5.0 Meritorio"/>
    <x v="4"/>
    <x v="11"/>
    <s v="L A CALVO - CANTO"/>
    <m/>
    <m/>
    <n v="3143484891"/>
    <s v="Calle 9 A Sur No.1-62 este, barrio Santa Ana Sur"/>
    <s v="numerao@hotmail.com"/>
  </r>
  <r>
    <n v="196"/>
    <n v="20042098015"/>
    <s v="2004 - II"/>
    <s v="MARTINEZ RIVERA"/>
    <s v="RODRIGO SEBASTIAN "/>
    <s v="Hombres"/>
    <n v="80197502"/>
    <s v="BOGOTA"/>
    <n v="83120405945"/>
    <s v="MAESTRO EN ARTES MUSICALES"/>
    <s v="7 DE DICIEMBRE DE 2012"/>
    <x v="24"/>
    <s v="Caracterización del rol de la guitarra en formato de dúo, trío y septeto con base en los géneros de bambuco y pasillo"/>
    <s v="Mauricio Lozano Riveros"/>
    <s v="10 de octubre"/>
    <s v="4.8"/>
    <x v="4"/>
    <x v="10"/>
    <s v="ORQUESTA SINFONICA JUVENIL - DOCENTE"/>
    <m/>
    <m/>
    <n v="3014270934"/>
    <s v="carrera 57b # 130 a 48 apto 310."/>
    <s v="basanseti@hotmail.com"/>
  </r>
  <r>
    <n v="197"/>
    <n v="20102098054"/>
    <s v="2010 - II"/>
    <s v="BETANCOURT ESCOBAR"/>
    <s v="JOSE ORLANDO "/>
    <s v="Hombres"/>
    <n v="10136874"/>
    <s v="PEREIRA"/>
    <n v="10136874"/>
    <s v="Maestro en Artes Musicales énfasis en instrumento - piano"/>
    <s v="7 DE DICIEMBRE DE 2012"/>
    <x v="24"/>
    <s v="METODOLOGIA DIDÁCTICA DISEÑADA PARA LA INICIACIÓN MUSICAL EN EL PIANO UTILIZANDO EL SISTEMA MELÓDICO Y ARMÓNICO DEL BLUES PARA IMPLEMENTAR CON ESTUDIANTES DE MÚSICA NIÑOS Y NIÑAS EN EDADES COMPRENDIDAS ENTRE OCHO A DIEZ AÑOS DE LAS ESCUELAS PRIVADAS &quot;PITTI TALLER DE MÚSICA&quot; Y &quot;ACADEMIA PICCOLO&quot;."/>
    <s v="DARIO ALEXANDER CHITIVA"/>
    <s v="10 de oct"/>
    <s v="5.0"/>
    <x v="4"/>
    <x v="7"/>
    <s v="PIANISTA ACOMPAÑANTE U DE CUNDINAMANRCA"/>
    <m/>
    <m/>
    <n v="3002313949"/>
    <m/>
    <s v="musiorbe@hotmail.com"/>
  </r>
  <r>
    <n v="198"/>
    <n v="20012098002"/>
    <s v="2001 - II"/>
    <s v=" CASTELLANOS PINILLA"/>
    <s v="MIGUEL ALEX"/>
    <s v="Hombres"/>
    <n v="79845604"/>
    <s v="BOGOTA"/>
    <n v="79845604"/>
    <s v="MAESTRO EN ARTES MUSICALES"/>
    <s v="7 DE DICIEMBRE DE 2012"/>
    <x v="24"/>
    <s v="AJENO A ESTE LUGAR, MI BATALLA Y LACYN. TRES PIEZAS MUSICALES PARA CORO Y ACOMPAÑAMIENTO"/>
    <s v="EDNA ROCIO MÉNDEZ PINZON"/>
    <s v="10 DE OCT"/>
    <s v="5.0"/>
    <x v="0"/>
    <x v="0"/>
    <s v="INFORMACION NO DISPONIBLE"/>
    <m/>
    <m/>
    <n v="3134061873"/>
    <s v="Calle 42 f bis A sur # 86-76"/>
    <s v="miguelalexcas@hotmail.com"/>
  </r>
  <r>
    <n v="199"/>
    <n v="20062098014"/>
    <s v="2006 - II"/>
    <s v="MARTINEZ DIAZ"/>
    <s v="JAVIER ALBERTO "/>
    <s v="Hombres"/>
    <n v="1015393975"/>
    <s v="BOGOTA"/>
    <n v="1015393975"/>
    <s v="MAESTRO EN ARTES MUSICALES"/>
    <s v="7 DE DICIEMBRE DE 2012"/>
    <x v="24"/>
    <s v="PRODUCCION MUSICAL DE ROCK ALTERNATIVO COMERCIAL ELECTROACÚSTICO -  ELECTRÓNICO"/>
    <s v="DAVID LEONARDO ALVARADO SILVA"/>
    <s v="10 DE OCTUBRE"/>
    <s v="5.0"/>
    <x v="4"/>
    <x v="16"/>
    <s v="INFORMACION NO DISPONIBLE"/>
    <m/>
    <m/>
    <n v="3102152810"/>
    <s v="Calle 73 a # 75 -27"/>
    <s v="avi-irisong@hotmail.com"/>
  </r>
  <r>
    <n v="200"/>
    <n v="20042098034"/>
    <s v="2004 - II"/>
    <s v="MONTENEGRO HERRERA"/>
    <s v="JHON EDISON "/>
    <s v="Hombres"/>
    <n v="80932167"/>
    <s v="BOGOTA"/>
    <n v="80932167"/>
    <s v="MAESTRO EN ARTES MUSICALES"/>
    <s v="7 DE DICIEMBRE DE 2012"/>
    <x v="24"/>
    <s v="DESARROLLO DE ASPECTOS TÉCNICOS E INTERPRETATIVOS DE LA BANDOLA ANDINA COLMBIANA EN SU FORMATO SOLISTA A PARTIR DE TRES COMPOSICIONES, TRES ARREGLOS Y CUATRO ESTUDIOS"/>
    <s v="JENNY ALBA"/>
    <s v="10 de octubre"/>
    <s v="4.0"/>
    <x v="4"/>
    <x v="3"/>
    <s v="U SERGIO ARBOLEDA -DOC  BANDOLA Y ENSAMBLES"/>
    <m/>
    <m/>
    <s v="4700528 3115057269"/>
    <m/>
    <s v="sicamu451@yahoo.com"/>
  </r>
  <r>
    <n v="201"/>
    <n v="20061098033"/>
    <s v="2006 - I"/>
    <s v="RAMIREZ LEAL"/>
    <s v="PAOLO FRANCISCO "/>
    <s v="Hombres"/>
    <n v="80198865"/>
    <s v="BOGOTA"/>
    <n v="80198865"/>
    <s v="MAESTRO EN ARTES MUSICALES"/>
    <s v="7 DE DICIEMBRE DE 2012"/>
    <x v="24"/>
    <s v="CUATRO COMPOSICIONES Y DOS ARREGLOS PARA QUINTETO DE JAZZ, CON BASE EN LA MUSICA DEL EJE DE PITOS Y GAITAS DEL SUR DE BOLIVAR"/>
    <s v="RICARDO BARRERA TACHA"/>
    <s v="11 DE OCTUBRE"/>
    <s v="4.7"/>
    <x v="4"/>
    <x v="12"/>
    <s v="MUSICO INDEPENDIENTE"/>
    <m/>
    <m/>
    <n v="3144315310"/>
    <s v="calle 150#53-76"/>
    <s v="paopacho02@hotmail.com"/>
  </r>
  <r>
    <n v="202"/>
    <n v="20002098020"/>
    <s v="2000 - II"/>
    <s v="Rodríguez VILLAMIL"/>
    <s v="JAIME ARTURO "/>
    <s v="Hombres"/>
    <n v="79636529"/>
    <s v="BOGOTA"/>
    <n v="797594"/>
    <s v="MAESTRO EN ARTES MUSICALES"/>
    <s v="7 DE DICIEMBRE DE 2012"/>
    <x v="24"/>
    <s v="TRES OBRAS ORIGINALES PARA TROMBÓN EN FORMATOS DE SOLISTA, CUARTETO DE TROMBONES Y ENSAMBLE DE JAZZ LATINO"/>
    <s v="CARLOS GONZALO GUZMÁN MUÑOZ"/>
    <s v="11 de octubre"/>
    <s v="5.0"/>
    <x v="0"/>
    <x v="0"/>
    <s v="INFORMACION NO DISPONIBLE"/>
    <m/>
    <m/>
    <n v="3152539174"/>
    <s v="Carrera 78 # 6-61 sur, Bloque 57, interior 20, Apto 201"/>
    <s v="jrodvil@yahoo.com"/>
  </r>
  <r>
    <n v="203"/>
    <n v="20051098035"/>
    <s v="2005 - I"/>
    <s v=" VASQUEZ MONTAÑEZ"/>
    <s v="MARIA HELENA"/>
    <s v="Mujeres"/>
    <n v="1010165136"/>
    <s v="BOGOTA"/>
    <s v="N.A."/>
    <s v="MAESTRO EN ARTES MUSICALES"/>
    <s v="7 DE DICIEMBRE DE 2012"/>
    <x v="24"/>
    <s v="OBRA BASADA EN LA INTERRELACIÓN ENTRE MÚSICA E IMAGEN A PARTIR DE LA IDEA DE RECUERDO"/>
    <s v="SONIA VITERI"/>
    <s v="11 de octubre"/>
    <s v="4.8"/>
    <x v="4"/>
    <x v="9"/>
    <m/>
    <s v="FRANCIA"/>
    <m/>
    <n v="3176702797"/>
    <m/>
    <s v="mari16cobain@msn.com"/>
  </r>
  <r>
    <n v="204"/>
    <n v="20072098033"/>
    <s v="2007 - II"/>
    <s v="PEÑA VEGA"/>
    <s v="OSCAR LEONARDO "/>
    <s v="Hombres"/>
    <n v="80828280"/>
    <s v="BOGOTA"/>
    <n v="80828280"/>
    <s v="Maestro en Artes Musicales énfasis en instrumento - flauta traversa"/>
    <s v="7 DE DICIEMBRE DE 2012"/>
    <x v="24"/>
    <s v="LAFLAUTA TRAVESERA MODERNA Y LA MUSICA BARROCA"/>
    <s v="FRANCISCO CASTILLO"/>
    <s v="12 DE OCTUBRE"/>
    <s v="5.0"/>
    <x v="4"/>
    <x v="2"/>
    <s v="CCMC"/>
    <m/>
    <m/>
    <n v="3143245623"/>
    <s v="Calle 37 sur Nº 78g-18 apto 305"/>
    <s v="leofloten@yahoo.es"/>
  </r>
  <r>
    <n v="205"/>
    <n v="20102098040"/>
    <s v="2010 - II"/>
    <s v="CORTES MARTÍNEZ"/>
    <s v="CARLOS ANDRES "/>
    <s v="Hombres"/>
    <n v="75087597"/>
    <s v="MANIZALES"/>
    <n v="75087597"/>
    <s v="Maestro en Artes Musicales énfasis en instrumento - percusión"/>
    <s v="7 DE DICIEMBRE DE 2012"/>
    <x v="24"/>
    <s v="ANALISIS DE LAS AGRUPACIONES Y LOS DESPLAZAMIENTOS RÍTMICOS EN DOS TEMAS DE MESHUGGAH"/>
    <s v="GERMÁN HERRERA"/>
    <s v="12 de octubre"/>
    <s v="5.0"/>
    <x v="4"/>
    <x v="5"/>
    <s v="FAC DE ARTES - ASAB DOC CATEDRA PERCUSIÓN"/>
    <m/>
    <m/>
    <n v="3117460698"/>
    <s v="Carrera 28 # 46-21 apto 605"/>
    <s v="carlos16cortes@gmail.com"/>
  </r>
  <r>
    <n v="206"/>
    <n v="20041098005"/>
    <s v="2004 - I"/>
    <s v=" DIAZ BORBON"/>
    <s v="CARLOS ANDRES"/>
    <s v="Hombres"/>
    <n v="80392802"/>
    <s v="CHOACHÍ"/>
    <n v="84041406045"/>
    <s v="MAESTRO EN ARTES MUSICALES"/>
    <s v="7 DE DICIEMBRE DE 2012"/>
    <x v="24"/>
    <s v="ANALISIS ESTRUCTURAL Y FORMAL RELACIONADO A LA INTERPRETACIÓN DE LA EVOCACIÓN PARA TORMPETA Y PIANO DE JORGE PINZÓN"/>
    <s v="GERMAN MURCIA"/>
    <s v="12 DE OCTUBRE"/>
    <s v="4.0"/>
    <x v="4"/>
    <x v="14"/>
    <s v="PRY CAFAM TOCAR Y LUCHAR"/>
    <m/>
    <m/>
    <n v="3114493149"/>
    <s v="Diagonal 45 Sur No 22-45 Interior 23 Apartamento 345"/>
    <s v="carlosandrestpt@gmail.com"/>
  </r>
  <r>
    <n v="207"/>
    <n v="20092098056"/>
    <s v="2009 - II"/>
    <s v="PÉREZ SALAZAR"/>
    <s v="GERMAN DARIO"/>
    <s v="Hombres"/>
    <n v="80415747"/>
    <s v="BOGOTA"/>
    <n v="195486"/>
    <s v="Maestro en Artes Musicales énfasis en Composición y Arreglos"/>
    <s v="7 DE DICIEMBRE DE 2012"/>
    <x v="24"/>
    <s v="COMPOSICIÓN DE UNA FANTASÍA PARA DOS PIANOS SOBRE TRES MOTIVOS ANDINOS COLOMBIANOS: BAMBUCO, GUABINA Y PASILLO"/>
    <s v="ELIECER ARENAS"/>
    <s v="16 DE OCTUBRE"/>
    <s v="5.0 Meritorio"/>
    <x v="0"/>
    <x v="0"/>
    <s v="U PEDAGÓGICA PIANISTA MUSICO INDEPENDIENTE"/>
    <m/>
    <m/>
    <n v="3112834357"/>
    <s v="calle 127 A # 5 C - 41. torre 3 apto. 1002"/>
    <s v="germandariopiano@gmail.com"/>
  </r>
  <r>
    <n v="208"/>
    <n v="20051098021"/>
    <s v="2005 - I"/>
    <s v="ORTIZ Rodríguez"/>
    <s v=" GABRIEL ARMANDO"/>
    <s v="Hombres"/>
    <n v="1032369708"/>
    <s v="BOGOTA"/>
    <n v="1032369708"/>
    <s v="MAESTRO EN ARTES MUSICALES"/>
    <s v="7 DE DICIEMBRE DE 2012"/>
    <x v="24"/>
    <s v="ANALISIS INTERPRETATIVO DE DOS TEMAS DEL COMPOSITOR Y SAXOFONISTA MICHAEL BRECKER"/>
    <s v="PLUTARCO GUIO  PARRA"/>
    <s v="16 de octubre"/>
    <s v="4.7"/>
    <x v="4"/>
    <x v="8"/>
    <s v="MUSICO INDEPENDIENTE ESTUDIA MAESTRIA EN SAXOFÓN"/>
    <m/>
    <m/>
    <n v="3203415120"/>
    <s v="Cra 50b No. 64-43 Torre 2 Apto 2302 Barrio Modelo Norte "/>
    <s v="saxmando01@hotmail.com"/>
  </r>
  <r>
    <n v="209"/>
    <n v="20072098006"/>
    <s v="2007 - II"/>
    <s v="ARÉVALO GUARNIZO"/>
    <s v="MARIO ARMANDO "/>
    <s v="Hombres"/>
    <n v="1026263774"/>
    <s v="BOGOTA"/>
    <n v="1026263774"/>
    <s v="Maestro en Artes musicales énfasis en instrumento - guitarra acústica"/>
    <s v="7 DE DICIEMBRE DE 2012"/>
    <x v="24"/>
    <s v="ANÁLISIS PARA LA INTERPRETACIÓN DE SEIS PIEZAS PARA GUITARRA DE ANTONIO LAURO"/>
    <s v="PEDRO ANGEL"/>
    <s v="miercoles 17 de octubre"/>
    <s v="5.0"/>
    <x v="4"/>
    <x v="10"/>
    <s v="MUSICO INDEPENDIENTE"/>
    <m/>
    <m/>
    <n v="3112057417"/>
    <s v="Cra 11a # 34 - 44 sur"/>
    <s v="marioarevaloguitarra@gmail.com"/>
  </r>
  <r>
    <n v="210"/>
    <n v="20002098019"/>
    <s v="2000 - II"/>
    <s v="Rodríguez GRACIA"/>
    <s v="MARIO ALBERTO "/>
    <s v="Hombres"/>
    <n v="79921253"/>
    <s v="BOGOTA"/>
    <n v="79921253"/>
    <s v="MAESTRO EN ARTES MUSICALES"/>
    <s v="7 DE DICIEMBRE DE 2012"/>
    <x v="24"/>
    <s v="TRES COMPOSICIONES PARA DOS FORMATOS DIFERENTES BASADAS EN CARACTERISTICAS RITMICAS DE LAS MUSICAS DEL EJE ANDINO CENTRO ORIENTE DE COLOMBIA"/>
    <s v="SANTIAGO NIÑO MORALES"/>
    <s v="18 DE OCTUBRE"/>
    <s v="4.8"/>
    <x v="0"/>
    <x v="0"/>
    <s v="L A CALVO DOC BAJO ELECTRICO"/>
    <m/>
    <m/>
    <n v="3182217098"/>
    <s v="Cra 81B # 19B 80 apto 204 interior 26, portal de modelia II"/>
    <s v="marioalrg@gmail.com"/>
  </r>
  <r>
    <n v="211"/>
    <n v="20062098015"/>
    <s v="2006 - II"/>
    <s v=" ROMERO SUANCHA"/>
    <s v="CLAUDIA MARCELA"/>
    <s v="Mujeres"/>
    <n v="1022938649"/>
    <s v="BOGOTA"/>
    <s v="N. A."/>
    <s v="MAESTRO EN ARTES MUSICALES"/>
    <s v="7 DE DICIEMBRE DE 2012"/>
    <x v="24"/>
    <s v="Análisis interpretativo de la Sonata no. 2 en Mi b mayor opus 120  de J Brahms "/>
    <s v="JOSÉ FERNANDO GÓMEZ"/>
    <s v="19 DE OCTUBRE"/>
    <s v="4.5"/>
    <x v="4"/>
    <x v="13"/>
    <s v="BANDA DE CUNDINAMARCA"/>
    <m/>
    <m/>
    <n v="3006468187"/>
    <s v="calle 72 D bis  # 5A-04 sur"/>
    <s v="rsclaudiam@hotmail.com"/>
  </r>
  <r>
    <n v="212"/>
    <n v="20052098025"/>
    <s v="2005 - II"/>
    <s v="CUERVO RAYO"/>
    <s v="CESAR DAVID "/>
    <s v="Hombres"/>
    <n v="80810018"/>
    <s v="BOGOTA"/>
    <n v="82092331523"/>
    <s v="MAESTRO EN ARTES MUSICALES"/>
    <s v="7 DE DICIEMBRE DE 2012"/>
    <x v="24"/>
    <s v="RECURSOS TÉCNICOS APLICADOS A DOS OBRAS DE FRANZ LISZT Y DOS OBRAS DE HIROMI UEHARA"/>
    <s v="DIEGO CASTILLO"/>
    <s v="23 DE OCTUBRE"/>
    <s v="5.0"/>
    <x v="4"/>
    <x v="7"/>
    <s v="INFORMACION NO DISPONIBLE"/>
    <m/>
    <m/>
    <n v="3163845830"/>
    <s v="Cr 5 a N-19-07sur"/>
    <s v="panchopiano_00@hotmail.com"/>
  </r>
  <r>
    <n v="213"/>
    <n v="20051098005"/>
    <s v="2005 - I"/>
    <s v="ARANDIA RIVEROS"/>
    <s v="MILTON ALFONSO "/>
    <s v="Hombres"/>
    <n v="1015995413"/>
    <s v="BOGOTA"/>
    <n v="86051933623"/>
    <s v="MAESTRO EN ARTES MUSICALES"/>
    <s v="7 DE DICIEMBRE DE 2012"/>
    <x v="24"/>
    <s v="CLASIFICACION DEL USO DE MÉTRICAS IRREGULARES, POLIRRITMIAS, DESPLAZAMIENTOS Y MODULACIONES MÉTRICAS A PARTIR DEL ANÁLISIS E INTERPRETACIÓN DE CINCO TEMAS DE JAZZ Y ROCK"/>
    <s v="GERMÁN HERRERA"/>
    <s v="23 DE OCTUBRE"/>
    <s v="5.0"/>
    <x v="4"/>
    <x v="5"/>
    <s v="INFORMACION NO DISPONIBLE"/>
    <m/>
    <m/>
    <n v="3153931922"/>
    <s v="Dg 16b # 104-23 Int 16 Apto 103"/>
    <s v="frydrums@hotmail.com"/>
  </r>
  <r>
    <n v="214"/>
    <n v="20012098016"/>
    <s v="2001 - II"/>
    <s v="LONDOÑO AGUIRRE"/>
    <s v="RICARDO ANDRÉS "/>
    <s v="Hombres"/>
    <n v="80009857"/>
    <s v="BOGOTA"/>
    <n v="80009857"/>
    <s v="MAESTRO EN ARTES MUSICALES"/>
    <s v="7 DE DICIEMBRE DE 2012"/>
    <x v="24"/>
    <s v="TRES COMPOSICIONES Y CUATRO ARREGLOS PARA TIPLE SOLISTA"/>
    <s v="EFRAIN FRANCO ARBELÁEZ"/>
    <s v="24 de octubre"/>
    <s v="4.8"/>
    <x v="4"/>
    <x v="23"/>
    <s v="BANDOLISTIS - GESTIÓN"/>
    <m/>
    <m/>
    <n v="3143681989"/>
    <s v="Carrera 106 N° 13 d 49 casa 58"/>
    <s v="tipleman21@hotmail.com"/>
  </r>
  <r>
    <n v="215"/>
    <n v="20051098004"/>
    <s v="2005 - I"/>
    <s v="RUBIANO MURCIA"/>
    <s v="MARIA CONSUELO "/>
    <s v="Mujeres"/>
    <n v="1010167851"/>
    <s v="BOGOTA"/>
    <s v="N.A."/>
    <s v="MAESTRO EN ARTES MUSICALES"/>
    <s v="7 DE DICIEMBRE DE 2012"/>
    <x v="24"/>
    <s v="CUATRO COMPOSICIONES JAZZISTICAS"/>
    <s v="MIRIAM ARROYAVE"/>
    <m/>
    <s v="5.0"/>
    <x v="0"/>
    <x v="0"/>
    <s v="MUSICO INDEPENDIENTE"/>
    <m/>
    <m/>
    <n v="7572624"/>
    <m/>
    <s v="mariaconsuelorubianonet@gmail.com"/>
  </r>
  <r>
    <n v="216"/>
    <n v="20071098021"/>
    <s v="2007 - I"/>
    <s v="MERLANO Gómez"/>
    <s v="NATALIA "/>
    <s v="Mujeres"/>
    <n v="1032392687"/>
    <s v="BOGOTA"/>
    <s v="N.A."/>
    <s v="MAESTRO EN ARTES MUSICALES"/>
    <s v="7 DE DICIEMBRE DE 2012"/>
    <x v="24"/>
    <s v="THE MEDIUM análisis y montaje de la obra THE MEDIUM, del compositor británico Peter Maxwell Davies"/>
    <s v="RODOLFO ACOSTA"/>
    <d v="2012-06-02T00:00:00"/>
    <s v="5.0 LAUREADO"/>
    <x v="4"/>
    <x v="11"/>
    <s v="AC GUERRERO CANTO"/>
    <m/>
    <m/>
    <n v="3003123633"/>
    <s v="Cll  23C #70-50 int 21 apto 404"/>
    <s v="fritopez@hotmail.com"/>
  </r>
  <r>
    <n v="217"/>
    <n v="20072098004"/>
    <s v="2007 - II"/>
    <s v="ALVIAR CERON"/>
    <s v="MARIA JOSÉ"/>
    <s v="Mujeres"/>
    <n v="1015405905"/>
    <s v="BOGOTA"/>
    <s v="N.A."/>
    <s v="Maestro en Artes Musicales énfasis en instrumento - piano"/>
    <s v="7 DE DICIEMBRE DE 2012"/>
    <x v="24"/>
    <s v="SISTEMATIZACIÓN DEL PROCESO DE CREACIÓN COLABORATIVA DE DOS OBRAS PARA PIANO EN RELACIÓN CON UN MODELO CONCEPTUAL DE LO PIANÍSTICO"/>
    <s v="MANUEL BERNAL MARTÍNEZ"/>
    <d v="2012-05-23T00:00:00"/>
    <s v="5.0"/>
    <x v="4"/>
    <x v="7"/>
    <s v="FAC DE ARTES - ASAB PREPARATORIO TEÓRICAS"/>
    <s v="MÉXICO - MAESTRÍA"/>
    <m/>
    <n v="3177033248"/>
    <s v="Calle 18 No. 4 - 60 apto 301"/>
    <s v="mariajosealviarc@gmail.com"/>
  </r>
  <r>
    <n v="218"/>
    <n v="20071098022"/>
    <s v="2007 - I"/>
    <s v="MOLINA GARZON "/>
    <s v="CARLOS ANDRES "/>
    <s v="Hombres"/>
    <n v="8028224"/>
    <s v="MEDELLIN"/>
    <n v="80288224"/>
    <s v="MAESTRO EN ARTES MUSICALES"/>
    <s v="7 DE DICIEMBRE DE 2012"/>
    <x v="24"/>
    <s v="ANALISIS DE LA SONATA EN D(G1) PARA TROMPETA, CUERDAS Y BAJO CONTINUO DE GUISEPPE TORELLI Y EL CONCIERTO EN Eb PARA TROMPETA Y ORQUESTA DE JOSEPH HAYDN, DE LOS PERIODOS BARROCO Y CLÁSICO COMO PROPUESTA HACIA UNA MEJOR INTERPRETACIÓN DE LA TROMPETA EN ESTAS ÉPOCAS"/>
    <s v="EDGAR FERNANDO RODRIGUEZ"/>
    <d v="2012-05-23T00:00:00"/>
    <s v="3.8"/>
    <x v="4"/>
    <x v="14"/>
    <s v="INFORMACION NO DISPONIBLE"/>
    <m/>
    <m/>
    <n v="3133405969"/>
    <s v=" Calle 52 A No.22 -46  apto 402"/>
    <s v="andresmusik@yahoo.es"/>
  </r>
  <r>
    <n v="219"/>
    <n v="20071098025"/>
    <s v="2007 - I"/>
    <s v="PAEZ ROJAS"/>
    <s v=" JAVIER ANDRES"/>
    <s v="Hombres"/>
    <n v="80845291"/>
    <s v="BOGOTA"/>
    <n v="80845291"/>
    <s v="MAESTRO EN ARTES MUSICALES"/>
    <s v="7 DE DICIEMBRE DE 2012"/>
    <x v="24"/>
    <s v="PARAMETROS PARA LA CONSTRUCCION DE UN CRITERIO INTERPRETATIVO DE LAS SONATAS K 285 W. A. MOZART Y OP 94 DE S PROKOFIEV"/>
    <s v="JUAN DIEGO GÓMEZ"/>
    <d v="2012-06-01T00:00:00"/>
    <s v="4.5"/>
    <x v="4"/>
    <x v="2"/>
    <s v="INFORMACION NO DISPONIBLE"/>
    <m/>
    <m/>
    <n v="3103144111"/>
    <s v="Carrera 13 # 13 - 74 Despensa Soacha "/>
    <s v="javieru18@hotmail.com"/>
  </r>
  <r>
    <n v="220"/>
    <n v="20032098020"/>
    <s v="2003 - II"/>
    <s v="VILLAMIL PRECIADO "/>
    <s v="EDIXON "/>
    <s v="Hombres"/>
    <n v="80177537"/>
    <s v="BOGOTA"/>
    <n v="80177537"/>
    <s v="MAESTRO EN ARTES MUSICALES"/>
    <s v="7 DE DICIEMBRE DE 2012"/>
    <x v="24"/>
    <s v="SEIS COMPOSICIONES A PARTIR DEL ANÁLISIS DE DOCE PIEZAS REPRESENTATIVAS DEL HARD ROCK, FUNK Y PUNK  HECHO HASTA EL AÑO 1985"/>
    <s v="CESAR AUGUSTO QUEVEDO"/>
    <d v="2012-06-06T00:00:00"/>
    <s v="4.3"/>
    <x v="0"/>
    <x v="0"/>
    <s v="INFORMACION NO DISPONIBLE"/>
    <m/>
    <m/>
    <n v="3144374490"/>
    <s v="Trv.96 a No. 76-29"/>
    <s v="jerarquiaedixon@hotmail.com"/>
  </r>
  <r>
    <n v="221"/>
    <n v="20062098035"/>
    <s v="2006 - II"/>
    <s v="Gómez PINZON"/>
    <s v=" IVAN CAMILO "/>
    <s v="Hombres"/>
    <n v="1032383806"/>
    <s v="BOGOTA"/>
    <s v="YA PIDIO COPIA"/>
    <s v="MAESTRO EN ARTES MUSICALES"/>
    <s v="7 DE DICIEMBRE DE 2012"/>
    <x v="24"/>
    <s v="Análisis de la integración de la batería y el timbal para la adaptación de cuatro temas de latin jazz  "/>
    <s v="JORGE ALBERTO GUZMÁN"/>
    <d v="2012-06-25T00:00:00"/>
    <s v="4.7"/>
    <x v="4"/>
    <x v="5"/>
    <s v="INFORMACION NO DISPONIBLE"/>
    <m/>
    <m/>
    <n v="3164698998"/>
    <s v="Calle 1 Nº 32 A - 47"/>
    <s v="camilodw@gmail.com"/>
  </r>
  <r>
    <n v="222"/>
    <n v="20051098002"/>
    <s v="2005 - I"/>
    <s v=" VELASQUEZ HERNANDEZ "/>
    <s v="EDINSON RAFAEL"/>
    <s v="Hombres"/>
    <n v="1026255120"/>
    <s v="BOGOTA"/>
    <n v="87141773888"/>
    <s v="MAESTRO EN ARTES MUSICALES"/>
    <s v="7 DE DICIEMBRE DE 2012"/>
    <x v="24"/>
    <s v="CONSIDERACIONES TÉCNICAS E INTERPRETACIONES EN EL ABORDAJE DE REPERTORIO ACADÉMICO Y POPULAR O TRADICIONAL (CONCIERTO OP 283 EN RE MAYOR DE CARL REINECKE PARA FLAUTA TRAVERSA Y UN POPURRI DE TRES DANZONES)"/>
    <s v="CARLOS GONZALO GUZMÁN MUÑOZ"/>
    <d v="2012-06-06T00:00:00"/>
    <s v="4.3"/>
    <x v="4"/>
    <x v="2"/>
    <s v="MUSICO INDEPENDIENTE"/>
    <m/>
    <m/>
    <n v="3005667088"/>
    <m/>
    <s v="lencho.musicmix@hotmail.com"/>
  </r>
  <r>
    <n v="223"/>
    <n v="20052098015"/>
    <s v="2005 - II"/>
    <s v="NIETO OSSA"/>
    <s v="JEFERSON "/>
    <s v="Hombres"/>
    <n v="1032386796"/>
    <s v="  Bogotá"/>
    <n v="1032386796"/>
    <s v="MAESTRO EN ARTES MUSICALES"/>
    <s v="7 DE DICIEMBRE DE 2012"/>
    <x v="24"/>
    <s v="ANALISIS PARA LA INTERPRETACIÓN DE LA BATERIA EN  CUATRO TEMAS DE STANTON MOORE DENTRO DEL GENERO FUNK"/>
    <s v="PEDRO OJEDA"/>
    <s v="25 de octubre de 2012"/>
    <s v="5.0"/>
    <x v="4"/>
    <x v="15"/>
    <s v="INFORMACION NO DISPONIBLE"/>
    <m/>
    <m/>
    <n v="3118776979"/>
    <s v="Calle 165 N 55 a 83 Torre 2 apto 503"/>
    <s v="jeffnieto@hotmail.com"/>
  </r>
  <r>
    <n v="224"/>
    <s v="ojo falta el que se graduó a mitad de camino "/>
    <s v="No aparece"/>
    <s v="PABÓN"/>
    <s v="ARTURO"/>
    <s v="Hombres"/>
    <m/>
    <m/>
    <m/>
    <m/>
    <m/>
    <x v="25"/>
    <m/>
    <s v="No aparece"/>
    <s v="No aparece"/>
    <s v="No aparece"/>
    <x v="1"/>
    <x v="6"/>
    <m/>
    <m/>
    <m/>
    <m/>
    <m/>
    <m/>
  </r>
  <r>
    <n v="225"/>
    <n v="9929807"/>
    <s v="1999 - II"/>
    <s v="BETANCOURT OCHOA"/>
    <s v="HOLMAN MAURICIO "/>
    <s v="Hombres"/>
    <n v="79857536"/>
    <s v="BOGOTA"/>
    <n v="79857536"/>
    <s v="MAESTRO EN ARTES MUSICALES"/>
    <s v="14 DE JUNIO DE 2013"/>
    <x v="26"/>
    <s v="ELEMENTOS DE LA MUSICA POPULAR EN TRES OBRAS PARA VIOLONCHELO COMPUESTAS POR TRES  AUTORES DE FORMACIÓN ACADÉMICA CENTROEUROPEA"/>
    <s v="SANTIAGO NIÑO MORALES"/>
    <s v="2 de abril de 2013"/>
    <s v="4.5"/>
    <x v="4"/>
    <x v="9"/>
    <m/>
    <m/>
    <m/>
    <n v="3103027316"/>
    <s v="Calle 183 No. 11 - 55 bol 61 apto 501"/>
    <s v="senseimao@yahoo.es"/>
  </r>
  <r>
    <n v="226"/>
    <n v="20011098010"/>
    <s v="2001 - I"/>
    <s v="GARAVITO MENDOZA"/>
    <s v="CAROL MARIA "/>
    <s v="Mujeres"/>
    <n v="52807491"/>
    <s v="BOGOTA"/>
    <s v="N.A."/>
    <s v="MAESTRO EN ARTES MUSICALES"/>
    <s v="14 DE JUNIO DE 2013"/>
    <x v="26"/>
    <s v="CINCO CANCIONES BASADAS EN CINCO DE LOS DOCE CUENTOS PEREGRINOS DE GABRIEL GARCIA MARQUEZ"/>
    <s v="gustavo lara y lector PEDRO ANGEL"/>
    <s v="14 de diciembre de 2012"/>
    <s v="5.0"/>
    <x v="1"/>
    <x v="1"/>
    <m/>
    <m/>
    <m/>
    <n v="3005627537"/>
    <s v="Transv 70 C bis No. 77 A 09"/>
    <s v="electrocavito@yahoo.com"/>
  </r>
  <r>
    <n v="227"/>
    <n v="20011098030"/>
    <s v="2001 - I"/>
    <s v=" CHAVES VELASCO"/>
    <s v="ALEXANDRA"/>
    <s v="Mujeres"/>
    <n v="52429953"/>
    <s v="BOGOTA"/>
    <s v="N.A."/>
    <s v="MAESTRO EN ARTES MUSICALES"/>
    <s v="14 DE JUNIO DE 2013"/>
    <x v="26"/>
    <s v="COMPOSICIÓN Y  ARREGLOS DE CURRULAO PARA PEQUEÑA BANDA DE VIENTOS"/>
    <s v="VICTORIANO VALENCIA  - PEDRO ANGEL (LECTOR)"/>
    <s v="8 de noviembre de 2012"/>
    <s v="4.5"/>
    <x v="1"/>
    <x v="1"/>
    <m/>
    <m/>
    <m/>
    <n v="3003092480"/>
    <s v="Carrera 16 A No. 167 C - 10"/>
    <s v="alexachavito@hotmail.com"/>
  </r>
  <r>
    <n v="228"/>
    <n v="20032098013"/>
    <s v="2003 - II"/>
    <s v="MOLANO GRANADOS"/>
    <s v="ANDREA CATHERINE "/>
    <s v="Mujeres"/>
    <n v="33379316"/>
    <s v="TUNJA"/>
    <s v="N.A."/>
    <s v="MAESTRO EN ARTES MUSICALES"/>
    <s v="14 DE JUNIO DE 2013"/>
    <x v="26"/>
    <s v="ADAPTACIÓN DE CINCO OBRAS DE MUSICA POPULAR BRASILEÑA PARA BANDOLA ANDINA COLOMBIANA, A PARTIR DE LA TRANSCRIPCIÓN DE CUATRO VERSIONES PARA BANDOLIM SOLO, Y UNA VERSIÓN ORIGINAL PARA GUITARRA O VIOLA CAIPIRA"/>
    <s v="MANUEL BERNAL MARTÍNEZ"/>
    <s v="5 de abril de 2013"/>
    <s v="4.8"/>
    <x v="4"/>
    <x v="3"/>
    <m/>
    <m/>
    <m/>
    <n v="2324128"/>
    <s v="Cra 15 No. 44 - 29 apto 501"/>
    <s v="queencatherinemg@hotmail.com"/>
  </r>
  <r>
    <n v="229"/>
    <n v="20041098001"/>
    <s v="2004 - I"/>
    <s v="COLLAZOS GARCIA"/>
    <s v="DIANA ROCIO "/>
    <s v="Mujeres"/>
    <n v="35198480"/>
    <s v="CHIA(CUND)"/>
    <s v="N.A."/>
    <s v="MAESTRO EN ARTES MUSICALES"/>
    <s v="14 DE JUNIO DE 2013"/>
    <x v="26"/>
    <s v="BANDOLA, TANGO Y MILONGA… EL TANGO COMO ESPACIO SIMBÓLICO DE LA PERFORMATIVIDAD Y DE LA DINÁMICA DEL ROL SOCIAL"/>
    <s v="MARTA LUCIA BUSTOS"/>
    <s v="11 de diciembre de 2012"/>
    <s v="4.2"/>
    <x v="4"/>
    <x v="3"/>
    <m/>
    <m/>
    <m/>
    <n v="3114868362"/>
    <s v="Cra 6 A No. 13 - 18 Chía"/>
    <s v="pulguisd@hotmail.com"/>
  </r>
  <r>
    <n v="230"/>
    <n v="20041098021"/>
    <s v="2004 - I"/>
    <s v="RINCON REYES"/>
    <s v="RODRIGO "/>
    <s v="Hombres"/>
    <n v="80798459"/>
    <s v="BOGOTA"/>
    <n v="80798459"/>
    <s v="MAESTRO EN ARTES MUSICALES"/>
    <s v="14 DE JUNIO DE 2013"/>
    <x v="26"/>
    <s v="ASPECTOS BASICOS TÉCNICO - INTERPRETATIVOS EN EL CONCIERTO EN A MAYOR PARA CLARINETE Y ORQUESTA KV 622 DE W. A. MOZART"/>
    <s v="CARLOS RAMIREZ, LECTOR JOSE GOMEZ"/>
    <s v="22 de marzo de 2013"/>
    <s v="4.5"/>
    <x v="4"/>
    <x v="13"/>
    <m/>
    <m/>
    <m/>
    <n v="3015985282"/>
    <s v="Calle 23 G bis No. 96 I - 08"/>
    <s v="kilele84@hotmail.com"/>
  </r>
  <r>
    <n v="231"/>
    <n v="20042098018"/>
    <s v="2004 - II"/>
    <s v=" FONSECA MALDONADO"/>
    <s v="OMAR ATILIO"/>
    <s v="Hombres"/>
    <n v="80724886"/>
    <s v="BOGOTA"/>
    <n v="80724886"/>
    <s v="MAESTRO EN ARTES MUSICALES"/>
    <s v="14 DE JUNIO DE 2013"/>
    <x v="26"/>
    <s v="TRES OBRAS PARA FLAUTA EN DIFERENTES FORMATOS DE LOS COMPOSITORES DIEGO ALFONSO SÁNCHEZ, CARLOS AUGUSTO GUZMÁN Y GERMÁN DARÍO PÉREZ"/>
    <s v="EFRAIN FRANCO ARBELÁEZ"/>
    <s v="13 de diciembre de 2012"/>
    <s v="4.2"/>
    <x v="4"/>
    <x v="2"/>
    <m/>
    <m/>
    <m/>
    <n v="3113336778"/>
    <s v="Calle 136 bis No. 102 A 36"/>
    <s v="omitarflauta@gmail.com"/>
  </r>
  <r>
    <n v="232"/>
    <n v="20042098029"/>
    <s v="2004 - II"/>
    <s v="CORREA SUAREZ"/>
    <s v="KAREN JOHANA "/>
    <s v="Mujeres"/>
    <n v="52907282"/>
    <s v="BOGOTA"/>
    <s v="N.A."/>
    <s v="MAESTRO EN ARTES MUSICALES"/>
    <s v="14 DE JUNIO DE 2013"/>
    <x v="26"/>
    <s v="CATÁLOGO DE OBRAS LATINOAMERICANAS PARA VIOLA COMO INSTRUMENTO PRINCIPAL Y DESCRIPCION COMPARATIVA DE DOS OBRAS ESCOGIDAS DEL CATÁLOGO Sonata para viola y piano op. 24 Guillermo Uribe Holguín (Colombia) Momentos, Jailton Texeira de Oliveira. (Brasil)"/>
    <s v="HANS ALEXANDER RINCON"/>
    <s v="1 de abril de 2013"/>
    <s v="5.0"/>
    <x v="4"/>
    <x v="19"/>
    <m/>
    <m/>
    <m/>
    <n v="3208259982"/>
    <s v="Cra 59 A No. 68 - 71"/>
    <s v="arpeggionejocokasu@gmail.com"/>
  </r>
  <r>
    <n v="233"/>
    <n v="20051098007"/>
    <s v="2005 - I"/>
    <s v="VILLARREAL OTERO"/>
    <s v="MARCO "/>
    <s v="Hombres"/>
    <n v="80842562"/>
    <s v="BOGOTA"/>
    <n v="80842562"/>
    <s v="MAESTRO EN ARTES MUSICALES"/>
    <s v="14 DE JUNIO DE 2013"/>
    <x v="26"/>
    <s v="SISTEMATIZACION DE ASPECTOS TÉCNICO-INTERPRETATIVOS DEL REQUINTO EN LA MÚSICA CARRANGUERA: EL CASO DE DELIO TORRES"/>
    <s v="MANUEL BERNAL MARTÍNEZ"/>
    <s v="5 de diciembre de 2012"/>
    <s v="5.0"/>
    <x v="0"/>
    <x v="0"/>
    <s v="L. A. CALVO PREPARATORIO ASAB"/>
    <m/>
    <m/>
    <s v="Tel 2880144 Cel 3187955646"/>
    <s v="Cra 21 # 40-23 apto 201 "/>
    <s v="marco.villarreal.otero@gmail.com"/>
  </r>
  <r>
    <n v="234"/>
    <n v="20052098010"/>
    <s v="2005 - II"/>
    <s v="HEREDIA TORRES"/>
    <s v="MICHAEL FERNANDO "/>
    <s v="Hombres"/>
    <n v="1010166716"/>
    <s v="BOGOTA"/>
    <n v="1010166716"/>
    <s v="MAESTRO EN ARTES MUSICALES"/>
    <s v="14 DE JUNIO DE 2013"/>
    <x v="26"/>
    <s v="DISEÑO INTERPRETATIVO APLICADO A DOS PIEZAS PARA GUITARRA DE LEO BROWER PROPUESTA SOBRE LA FUNCIONALIDAD DEL ANÁLISIS MUSICAL Y LAS FUENTES DE INFORMACIÓN COMPLEMENTARIAS A LA PARTITURA"/>
    <s v="GUILLERMO BOCANEGRA"/>
    <s v="10 de abril de 2013"/>
    <s v="4.8"/>
    <x v="4"/>
    <x v="10"/>
    <m/>
    <m/>
    <m/>
    <n v="3125262021"/>
    <s v="Cra 105 A No 72 - 32"/>
    <s v="michaelheredia01@yahoo.es"/>
  </r>
  <r>
    <n v="235"/>
    <n v="20052098032"/>
    <s v="2005 - II"/>
    <s v="RAMIREZ PINZÓN"/>
    <s v="KENNEDYSON ALFREDO "/>
    <s v="Hombres"/>
    <n v="80257537"/>
    <s v="BOGOTA"/>
    <n v="80257537"/>
    <s v="MAESTRO EN ARTES MUSICALES"/>
    <s v="14 DE JUNIO DE 2013"/>
    <x v="26"/>
    <s v="CUATRO OBRAS, DOS GUITARRAS UN LENGUAJE"/>
    <s v="PEDRO ANGEL"/>
    <s v="2 de abril de 2013"/>
    <s v="No aparece"/>
    <x v="1"/>
    <x v="1"/>
    <m/>
    <m/>
    <m/>
    <n v="3105651696"/>
    <s v="Calle 12 No. 8 - 55 soacha"/>
    <s v="alfredo.ramirez2005@gmail.com"/>
  </r>
  <r>
    <n v="236"/>
    <n v="20061098003"/>
    <s v="2006 - I"/>
    <s v="QUIQUE"/>
    <s v="YINA MAGALY "/>
    <s v="Mujeres"/>
    <n v="53107959"/>
    <s v="BOGOTA"/>
    <s v="N.A."/>
    <s v="MAESTRO EN ARTES MUSICALES"/>
    <s v="14 DE JUNIO DE 2013"/>
    <x v="26"/>
    <s v="SISTEMA ORQUESTAL Y REPERTORIO NORTHAMPTONSHIRE ORCHESTRAL WINDS: MÚSICA EN LA COMUNIDAD, UNA SISTEMATIZACIÓN DE EXPERIENCIA"/>
    <s v="RICARDO LAMBULEY ALFÉREZ"/>
    <s v="20 de noviembre de 2012"/>
    <s v="5.0"/>
    <x v="1"/>
    <x v="1"/>
    <m/>
    <m/>
    <m/>
    <n v="3005875635"/>
    <s v="diag 42 A No. 20 - 26"/>
    <s v="yyinaa@gmail.com"/>
  </r>
  <r>
    <n v="237"/>
    <n v="20061098031"/>
    <s v="2006 - I"/>
    <s v="CASTRO ZAMORA"/>
    <s v="CAMILO ANDRES "/>
    <s v="Hombres"/>
    <n v="17267836"/>
    <s v="CUMARAL (META)"/>
    <n v="17261836"/>
    <s v="MAESTRO EN ARTES MUSICALES"/>
    <s v="14 DE JUNIO DE 2013"/>
    <x v="26"/>
    <s v="INTERPRETACIÓN DE TRES ARREGLOS COMPOSITIVOS QUE INTEGRAN VARIOS GÉNEROS DEL EJE DE LOS LLANOS COLOMBO VENEZOLANOS CON APORTES DE LAS MUSICAS URBANAS"/>
    <s v="MAURICIO CARVAJAL"/>
    <s v="3 de diciembre de 2012"/>
    <s v="3.8"/>
    <x v="1"/>
    <x v="1"/>
    <m/>
    <m/>
    <m/>
    <n v="3133583669"/>
    <s v="Cra 76 A No. 80 - 72"/>
    <s v="jazzcamilo@gmail.com"/>
  </r>
  <r>
    <n v="238"/>
    <n v="20061098032"/>
    <s v="2006 - I"/>
    <s v="CANO PAREJA"/>
    <s v="JAIME ANDRES "/>
    <s v="Hombres"/>
    <n v="10032563"/>
    <s v="PEREIRA"/>
    <n v="10032563"/>
    <s v="MAESTRO EN ARTES MUSICALES"/>
    <s v="14 DE JUNIO DE 2013"/>
    <x v="26"/>
    <s v="DOS ADAPTACIONES DE RUBEN BLADES Y UNA COMPOSICIÓN PARA DOS GUITARRAS ELÉCTRICAS INCLUIDAS EN SEXTETO"/>
    <s v="JUAN CARLOS CASTILLO"/>
    <s v="8 de abril de 2013"/>
    <s v="4.0"/>
    <x v="1"/>
    <x v="1"/>
    <m/>
    <m/>
    <m/>
    <n v="3212133242"/>
    <s v="Cra 6 A No. 47 - 19 int 2 apto 104"/>
    <s v="canoguitar@gmail.com"/>
  </r>
  <r>
    <n v="239"/>
    <n v="20062098003"/>
    <s v="2006 - II"/>
    <s v="CELIS GONZÁLEZ"/>
    <s v="OSCAR ARMANDO "/>
    <s v="Hombres"/>
    <n v="1032404010"/>
    <s v="BOGOTA"/>
    <n v="88012359505"/>
    <s v="MAESTRO EN ARTES MUSICALES"/>
    <s v="14 DE JUNIO DE 2013"/>
    <x v="26"/>
    <s v="LA GUITARRA ACUSTICA EN LA MUSICA COSTEÑA PERUANA"/>
    <s v="MARIO RIVEROS TABARES"/>
    <s v="2 de abril de 2013"/>
    <s v="5.0"/>
    <x v="4"/>
    <x v="10"/>
    <m/>
    <m/>
    <m/>
    <s v="7588303 3202829139"/>
    <s v="Carrera 29 A No. 15 - 06 sur"/>
    <s v="oscarhalcon@hotmail.com"/>
  </r>
  <r>
    <n v="240"/>
    <n v="20062098006"/>
    <s v="2006 - II"/>
    <s v="ESCOBAR MOLINA"/>
    <s v="CLAUDIA PATRICIA "/>
    <s v="Mujeres"/>
    <n v="32794769"/>
    <s v="BARRANQUILLA"/>
    <s v="N.A."/>
    <s v="MAESTRO EN ARTES MUSICALES"/>
    <s v="14 DE JUNIO DE 2013"/>
    <x v="26"/>
    <s v="ASPECTOS INTERPRETATIVOS EN LA PERFORMANCIA DEL PERSONAJE DE VIOLETA VALERY DE LA OPERA LA TRAVIATA DE GUISEPPE VERDI"/>
    <s v="CARLOS PINZON RIVEROS"/>
    <s v="3 de abril de 2013"/>
    <s v="4.5"/>
    <x v="4"/>
    <x v="11"/>
    <m/>
    <m/>
    <m/>
    <n v="3012423361"/>
    <s v="Transv 76 C bis No. 81 - 13"/>
    <s v="claupat0829@hotmail.com"/>
  </r>
  <r>
    <n v="241"/>
    <n v="20062098021"/>
    <s v="2006 - II"/>
    <s v="SOCHA LEON"/>
    <s v="GERMAN DAVID "/>
    <s v="Hombres"/>
    <n v="1015400057"/>
    <s v="BOGOTA"/>
    <n v="1015400057"/>
    <s v="MAESTRO EN ARTES MUSICALES"/>
    <s v="14 DE JUNIO DE 2013"/>
    <x v="26"/>
    <s v="INTERPRETACIÓN DE CUATRO ARREGLOS DE JAZZ TANGO SOBRE OBRAS DE ASTOR PIAZZOLLA"/>
    <s v="DIEGO CASTILLO"/>
    <s v="21 de noviembre de 2012"/>
    <s v="4.0"/>
    <x v="4"/>
    <x v="7"/>
    <m/>
    <m/>
    <m/>
    <n v="3184394447"/>
    <s v="Carrera 68 C No. 79 - 17"/>
    <s v="danubiogermanico@hotmail.com"/>
  </r>
  <r>
    <n v="242"/>
    <n v="20071098012"/>
    <s v="2007 - I"/>
    <s v="GUTIERREZ RUIZ"/>
    <s v="SERGIO ANDRÉS MAURICIO "/>
    <s v="Hombres"/>
    <n v="1032405525"/>
    <s v="BOGOTA"/>
    <n v="1032405525"/>
    <s v="MAESTRO EN ARTES MUSICALES"/>
    <s v="14 DE JUNIO DE 2013"/>
    <x v="26"/>
    <s v="ANALISIS PARA LA INTERPRETACIÓN AL PIANO DE DOS OBRAS INTERPRETADAS OR ORIOL RANGEL CON CITAS DE DOS ESTUDIOS DE CHOPIN"/>
    <s v="NÉSTOR RIVERA"/>
    <s v="19 de diciembre de 2012"/>
    <s v="5.0"/>
    <x v="4"/>
    <x v="7"/>
    <m/>
    <m/>
    <m/>
    <n v="3203352371"/>
    <s v="Calle 16 sur No. 25 - 23"/>
    <s v="mauro0288@hotmail.com"/>
  </r>
  <r>
    <n v="243"/>
    <n v="20071098014"/>
    <s v="2007 - I"/>
    <s v="CARABALÍ GIRALDO"/>
    <s v="ESAU "/>
    <s v="Hombres"/>
    <n v="16836959"/>
    <s v="JAMUNDÍ"/>
    <n v="16836959"/>
    <s v="MAESTRO EN ARTES MUSICALES"/>
    <s v="14 DE JUNIO DE 2013"/>
    <x v="26"/>
    <s v="&quot;FUGA - JUGA&quot; Y LAS ADORACIONES DEL NIÑO DIOS EN EL SUR DEL VALLE Y NORTE DEL CAUCA, COLOMBIA. Aproximaciones desde un análisis etnomusicológico"/>
    <s v="LUIS ALBERTO RAMIREZ MONTAÑO"/>
    <s v="15 de noviembre de 2012"/>
    <s v="4.8"/>
    <x v="4"/>
    <x v="12"/>
    <m/>
    <s v="ARGENTINA"/>
    <m/>
    <n v="3012959325"/>
    <s v="Calle 15 a No. 1a - 26 2do. Piso"/>
    <s v="esaucarabali@hotmail.com"/>
  </r>
  <r>
    <n v="244"/>
    <n v="20072098026"/>
    <s v="2007 - II"/>
    <s v="MORENO Gómez"/>
    <s v="CRISTHIAN CAMILO "/>
    <s v="Hombres"/>
    <n v="1032420718"/>
    <s v="BOGOTA"/>
    <n v="1032420718"/>
    <s v="Maestro en Artes Musicales con énfasis en composición y arreglos"/>
    <s v="14 DE JUNIO DE 2013"/>
    <x v="26"/>
    <s v="MUSICA CINEMATOGRÁFICA -COMPOSICIÓN DE LA MUSICA ORIGINAL DEL CORTOMETRAJE CENIZAS"/>
    <s v="GUSTAVO ADOLFO LARA"/>
    <s v="2 de abril de 2013"/>
    <s v="4.8"/>
    <x v="0"/>
    <x v="0"/>
    <m/>
    <m/>
    <m/>
    <n v="3213231200"/>
    <s v="Cra 102 A No. 140 A - 07"/>
    <s v="ccmg88@gmail.com"/>
  </r>
  <r>
    <n v="245"/>
    <n v="20092098043"/>
    <s v="2009 - II"/>
    <s v="CASTILLO BARRIOS"/>
    <s v="JUAN CARLOS"/>
    <s v="Hombres"/>
    <n v="79419133"/>
    <s v="BOGOTA"/>
    <n v="79419133"/>
    <s v="Maestro en Artes Musicales con énfasis en instrumento -  guitarra eléctrica"/>
    <s v="14 DE JUNIO DE 2013"/>
    <x v="26"/>
    <s v="LA IMPROVISACIÓN EN EL PASILLO A TRAVÉS DE TRES COMPOSICIONES PARA ENSAMBLE CON GUITARRA ELECTRICA"/>
    <s v="Mauricio Lozano Riveros"/>
    <s v="10 de octubre de 2012"/>
    <s v="4.8"/>
    <x v="4"/>
    <x v="16"/>
    <s v="FAC. DE ARTES ASAB TCO GUITARRA ELECTRICA"/>
    <m/>
    <m/>
    <n v="3132104694"/>
    <m/>
    <s v="juancastillo2005@hotmail.com"/>
  </r>
  <r>
    <n v="246"/>
    <n v="20092098045"/>
    <s v="2009 - II"/>
    <s v="FARFÁN DUQUE"/>
    <s v="ABDUL RUBEN DE JESUS"/>
    <s v="Hombres"/>
    <n v="17583802"/>
    <s v="ARAUCA"/>
    <s v="E432495"/>
    <s v="Maestro en Artes Musicales con énfasis en arpa llanera"/>
    <s v="14 DE JUNIO DE 2013"/>
    <x v="26"/>
    <s v="PROPUESTA METODOLÓGICA DE APRESTAMIENTO E INICIACIÓN AL ARPA LLANERA"/>
    <s v="NESTOR LAMBULEY ALFÉREZ"/>
    <s v="3 de abril de 2013"/>
    <s v="5.0"/>
    <x v="4"/>
    <x v="24"/>
    <m/>
    <m/>
    <m/>
    <n v="3103125502"/>
    <s v="Calle 40 sur No. 72 I - 33 bloque 11 apto 404"/>
    <s v="abdulfd32@gmail.com"/>
  </r>
  <r>
    <n v="247"/>
    <n v="20092098051"/>
    <s v="2009 - II"/>
    <s v="MACIAS MUÑOZ"/>
    <s v="CESAR AUGUSTO "/>
    <s v="Hombres"/>
    <n v="71271466"/>
    <s v="ITAGUI"/>
    <n v="71271466"/>
    <s v="Maestro en Artes Musicales con énfasis en bandola andina"/>
    <s v="14 DE JUNIO DE 2013"/>
    <x v="26"/>
    <s v=" A UN TONO DE DISTANCIA CONTEXTO HISTÓRICO Y TÉCNICO DE LA BANDOLA EN MEDELLÍN DURANTE EL SIGLO XX"/>
    <s v="MANUEL BERNAL MARTÍNEZ"/>
    <s v="1 de abril de 2013"/>
    <s v="5.0"/>
    <x v="4"/>
    <x v="3"/>
    <m/>
    <m/>
    <m/>
    <n v="3122956558"/>
    <s v="Carrera 134 No. 63 B - 33"/>
    <s v="cesarbandola@yahoo.es"/>
  </r>
  <r>
    <n v="248"/>
    <n v="20102098039"/>
    <s v="2010 - II"/>
    <s v="RAMOS HERRERA"/>
    <s v="ANDREY ANTONIO "/>
    <s v="Hombres"/>
    <n v="11245134"/>
    <s v="SEN BERNARDO (CUND)"/>
    <n v="80050303326"/>
    <s v="Maestro en Artes Musicales con énfasis en composición y arreglos"/>
    <s v="14 DE JUNIO DE 2013"/>
    <x v="26"/>
    <s v="CREACION DE UN PASILLO PARA LA BANDA MUSICAL MUNICIPAL DE LA CALERA"/>
    <s v="NESTOR LAMBULEY ALFÉREZ"/>
    <s v="8 de abril de 2013"/>
    <s v="5.0"/>
    <x v="0"/>
    <x v="0"/>
    <m/>
    <m/>
    <m/>
    <n v="3118389224"/>
    <s v="Av 2 No. 11 - 55 (La Calera)"/>
    <s v="andreycomposer@gmail.com"/>
  </r>
  <r>
    <n v="249"/>
    <n v="20102098041"/>
    <s v="2010 - II"/>
    <s v="RÍOS PORTUGUEZ"/>
    <s v="EDUARDO "/>
    <s v="Hombres"/>
    <n v="79743275"/>
    <s v="BOGOTA"/>
    <n v="76051950808"/>
    <s v="Maestro en Artes Musicales con énfasis en conmposición y arreglos"/>
    <s v="14 DE JUNIO DE 2013"/>
    <x v="26"/>
    <s v="COMPOSICIÓN BASADA EN PRÁCTICAS RITUALES DE LA CULTURA MUISCA"/>
    <s v="DARIO ALEXANDER CHITIVA"/>
    <s v="16 de abril de 2013"/>
    <s v="No aparece"/>
    <x v="0"/>
    <x v="0"/>
    <m/>
    <m/>
    <m/>
    <s v="4207122 3152566921"/>
    <s v="Cra 71 no. 24 - 51 sur int 3 apto 503"/>
    <s v="eduardorioscompositor@gmail.com"/>
  </r>
  <r>
    <n v="250"/>
    <n v="20102098047"/>
    <s v="2010 - II"/>
    <s v="BARRAGÁN RAMIREZ"/>
    <s v="GERMAN ALEJANDRO "/>
    <s v="Hombres"/>
    <n v="79895812"/>
    <s v="BOGOTA"/>
    <n v="79895812"/>
    <s v="Maestro en Artes Musicales con énfasis en instrumento - Arpa llanera"/>
    <s v="14 DE JUNIO DE 2013"/>
    <x v="26"/>
    <s v="REYNALDO ARMAS: CANTACLARO MODERNO. UNA PROPUESTA QUE TRANSFORMÓ EL PARÁMETRO TRADICIONAL DE LA MUSICA LLANERA"/>
    <s v="NESTOR LAMBULEY ALFÉREZ"/>
    <s v="16 de abril de 2013"/>
    <s v="4.0"/>
    <x v="4"/>
    <x v="24"/>
    <m/>
    <m/>
    <m/>
    <s v="7023891 3123838228"/>
    <s v="Carr 18 A No. 9 - 09 sur"/>
    <s v="alejandrobarraganr@gmail.com"/>
  </r>
  <r>
    <n v="251"/>
    <n v="20102098055"/>
    <s v="2010 - II"/>
    <s v="CONTRERAS CUELLAR"/>
    <s v="JUAN CARLOS "/>
    <s v="Hombres"/>
    <n v="79621786"/>
    <s v="BOGOTA"/>
    <n v="79621786"/>
    <s v="Maestro en Artes Musicales con énfasis en instrumento - cuatro llanero"/>
    <s v="14 DE JUNIO DE 2013"/>
    <x v="26"/>
    <s v="INTERPRETACIÓN DEL CUATRO LLANERO EN TRES GÉNEROS DE LA MUSICA ANDINA COLOMBIANA"/>
    <s v="NESTOR LAMBULEY ALFÉREZ"/>
    <s v="2 de abril de 2013"/>
    <s v="5.0"/>
    <x v="4"/>
    <x v="18"/>
    <s v="FAC. DE ARTES ASAB HORA CÁTEDRA CUATRO LLANERO"/>
    <m/>
    <m/>
    <n v="3107622039"/>
    <s v="Cra 98 No. 2 - 32 sur int 15 apto 601"/>
    <s v="juanband05@yahoo.com.mx"/>
  </r>
  <r>
    <n v="252"/>
    <n v="20102098071"/>
    <s v="2010 - II"/>
    <s v="PERDOMO CEBALLOS"/>
    <s v="YULY "/>
    <s v="Mujeres"/>
    <n v="52768452"/>
    <s v="BOGOTA"/>
    <s v="N.A."/>
    <s v="Maestro en Artes Musicales con énfasis en Canto"/>
    <s v="14 DE JUNIO DE 2013"/>
    <x v="26"/>
    <s v="EN-CANTOS DE SEGUNDA Propuesta metodológica para el aprendizaje y montaje de la segunda voz dentro del dueto vocal  femenino en los géneros musicales Bambuco y Pasillo, a partir del análisis de tres momentos del desarrollo del formato_x000a_"/>
    <s v="ANDRÉS PINEDA BEDOYA"/>
    <s v="3 de diciembre de 2012"/>
    <s v="4.5"/>
    <x v="4"/>
    <x v="11"/>
    <m/>
    <m/>
    <m/>
    <n v="3105693797"/>
    <s v="Cra 81 G No. 50 A 18 sur"/>
    <s v="yulyjulieth@gmail.com"/>
  </r>
  <r>
    <n v="253"/>
    <n v="20072098007"/>
    <s v="2007 - II"/>
    <s v="BAHAMÓN SERRATO"/>
    <s v="DIEGO ARMANDO "/>
    <s v="Hombres"/>
    <n v="1018421155"/>
    <s v="BOGOTÁ"/>
    <n v="88122667124"/>
    <s v="Maestro en Artes Musicales énfasis en instrumento - tiple"/>
    <s v="6 DE DICIEMBRE DE 2013"/>
    <x v="27"/>
    <s v="APLICACIÓN DE LA PLATAFORMA MULTIMEDIA AL ESTUDIO DE OCHO ELEMENTOS TÉCNICOS Y SEIS OBRAS DEL REPERTORIO DEL TIPLE COLOMBIANO, BASADO EN EL ANÁLISIS DE LA INTERPRETACIÓN DE LOS MAESTROS FABIÁN GALLÓN Y LUIS CARLOS SABOYA"/>
    <s v="Mauricio Lozano Riveros"/>
    <s v="martes 24 de septiembre de 2013"/>
    <s v="5.0"/>
    <x v="4"/>
    <x v="23"/>
    <m/>
    <m/>
    <m/>
    <n v="3204991462"/>
    <s v="Calle 44D No. 45 - 86 torre 1 apto 902"/>
    <s v="diegobahamons@gmail.com"/>
  </r>
  <r>
    <n v="254"/>
    <n v="20102098043"/>
    <s v="2010 - II"/>
    <s v="CARLOS MURILLO"/>
    <s v="EDWIN ISMAEL "/>
    <s v="Hombres"/>
    <n v="80185086"/>
    <s v="BOGOTÁ"/>
    <n v="80185086"/>
    <s v="MAESTRO EN ARTES MUSICALES"/>
    <s v="6 DE DICIEMBRE DE 2013"/>
    <x v="27"/>
    <s v="TRANFERENCIA INSTRUMENTAL DE LA OBRA ESTACIONES PORTEÑAS DE ASTOR PIAZZOLLA, PARA CUATRO DUETOS INSTRUMENTALES QUE INCLUYAN EL BAJO ELÉCTRICO"/>
    <s v="LUIS ALBERTO RAMIREZ MONTAÑO"/>
    <s v="24 DE ABRIL de 2013"/>
    <s v="4.5"/>
    <x v="4"/>
    <x v="12"/>
    <m/>
    <m/>
    <m/>
    <n v="3002888074"/>
    <s v="Cra 93 No. 129 A - 46"/>
    <s v="edwincarlos@hotmail.com"/>
  </r>
  <r>
    <n v="255"/>
    <n v="20102098066"/>
    <s v="2010 - II"/>
    <s v="PIEDRAHITA Rodríguez"/>
    <s v="RICARDO AUGUSTO "/>
    <s v="Hombres"/>
    <n v="11438060"/>
    <s v="FACATATIVÁ (CUND)"/>
    <n v="11438060"/>
    <s v="Maestro en Artes Musicales énfasis en dirección"/>
    <s v="6 DE DICIEMBRE DE 2013"/>
    <x v="27"/>
    <s v="CONSTITUCIÓN DE LA ORQUESTA SINFÓNICA INFANTIL Y JUVENIL DE LA SABANA"/>
    <s v="CARLOS PINZON RIVEROS"/>
    <s v="sábado 25 de mayo de 2013"/>
    <s v="5.0"/>
    <x v="3"/>
    <x v="0"/>
    <m/>
    <m/>
    <m/>
    <n v="3115856898"/>
    <s v="Cra 11 No. 13 - 127 Faca"/>
    <s v="academiafacatativa@yahoo.com"/>
  </r>
  <r>
    <n v="256"/>
    <n v="20061098017"/>
    <s v="2006 - I"/>
    <s v="Gómez BARRERO"/>
    <s v="INTI YURAY "/>
    <s v="Mujeres"/>
    <n v="53103845"/>
    <s v="BOGOTÁ"/>
    <s v="N.A."/>
    <s v="MAESTRO EN ARTES MUSICALES"/>
    <s v="6 DE DICIEMBRE DE 2013"/>
    <x v="27"/>
    <s v="LOS GRUPOS TRADICIONALES DE BULLERENGUE EN EL XXIII FESTIVAL Y REINADO NACIONAL DE BULLERENGUE EN PUERTO ESCONDIDO, CORDOBA. UNA ETNOGRAFIA SOBRE SUS PRÁCTICAS Y ENCUENTROS"/>
    <s v="SANTIAGO NIÑO MORALES"/>
    <s v="27 DE MAYO DE 2013"/>
    <s v="5.0"/>
    <x v="0"/>
    <x v="0"/>
    <m/>
    <m/>
    <m/>
    <n v="2019680"/>
    <s v="Cra 34 No. 4A - 47"/>
    <s v="intiyuray@gmail.com"/>
  </r>
  <r>
    <n v="257"/>
    <n v="20022098017"/>
    <s v="2002 - II"/>
    <s v="RESTREPO Pérez"/>
    <s v="DAVID EDUARDO "/>
    <s v="Hombres"/>
    <n v="80134282"/>
    <s v="BOGOTÁ"/>
    <n v="80134282"/>
    <s v="MAESTRO EN ARTES MUSICALES"/>
    <s v="6 DE DICIEMBRE DE 2013"/>
    <x v="27"/>
    <s v="SEIS OBRAS ANDINAS COLOMBIANAS, AIRES TRADICIONALES CON ELEMENTOS DE OTRAS MÚSICAS POPULARES"/>
    <s v="MARIO RIVEROS TABARES"/>
    <s v="viernes 31 de mayo de 2013"/>
    <s v="5.0"/>
    <x v="0"/>
    <x v="0"/>
    <m/>
    <m/>
    <m/>
    <n v="3106251807"/>
    <s v="Calle 145 A No. 50 - 15"/>
    <s v="davideduardorestrepo@gmail.com"/>
  </r>
  <r>
    <n v="258"/>
    <n v="20052098013"/>
    <s v="2005 - II"/>
    <s v="CHIBUQUE ROMERO"/>
    <s v="ROBERTO "/>
    <s v="Hombres"/>
    <n v="1072642864"/>
    <s v="CHÍA (CUND)"/>
    <n v="87010669721"/>
    <s v="MAESTRO EN ARTES MUSICALES"/>
    <s v="6 DE DICIEMBRE DE 2013"/>
    <x v="27"/>
    <s v="CUATRO COMPOSICIONES DE JAZZ FUSION ENTRE EL BEBOP Y EL DRUM &amp; BASS"/>
    <s v="RICARDO BARRERA TACHA"/>
    <s v="8 DE JUNIO de 2013"/>
    <s v="4.8"/>
    <x v="4"/>
    <x v="16"/>
    <m/>
    <m/>
    <m/>
    <s v="8635058 3134703235"/>
    <s v="Av Pradilla Carrera 1 A No. 18 - 49 Chía"/>
    <s v="robertmusicoasab@hotmail.com"/>
  </r>
  <r>
    <n v="259"/>
    <n v="20061098034"/>
    <s v="2006 - I"/>
    <s v="Sánchez CORTES"/>
    <s v="DAVID FERNANDO "/>
    <s v="Hombres"/>
    <n v="1018403473"/>
    <s v="BOGOTÁ"/>
    <n v="86041235324"/>
    <s v="MAESTRO EN ARTES MUSICALES"/>
    <s v="6 DE DICIEMBRE DE 2013"/>
    <x v="27"/>
    <s v="ANALISIS DE CUATRO OBRAS DEL  &quot;SUSPENDED ANIMATION&quot; PARA SU INTERPRETACIÓN"/>
    <s v="AURELIO CARO"/>
    <s v="LUNES 17 DE JUNIO de 2013"/>
    <s v="4.5"/>
    <x v="4"/>
    <x v="16"/>
    <m/>
    <m/>
    <m/>
    <n v="3165505935"/>
    <s v="Calle 12 C No. 71 B - 40"/>
    <s v="baltazargato@gmail.com"/>
  </r>
  <r>
    <n v="260"/>
    <n v="20071098029"/>
    <s v="2007 - I"/>
    <s v="PÉREZ TORRES"/>
    <s v="FREDY ALEJANDRO "/>
    <s v="Hombres"/>
    <n v="1016003005"/>
    <s v="BOGOTÁ"/>
    <n v="1016003005"/>
    <s v="MAESTRO EN ARTES MUSICALES"/>
    <s v="6 DE DICIEMBRE DE 2013"/>
    <x v="27"/>
    <s v="APLICACIÓN DE ALGUNAS HERRAMIENTAS PEDAGÓGICAS DEL APRENDIZAJE SIGNIFICATIVO Y DE LA EDUCACIÓPN MUSICAL EN LA ENSEÑANZA DE LA GUITARRA A NIVEL BÁSICO. ADAPTACIÓN Y MONTAJE DE 7 PIEZAS DE MÚSICA POPULAR PARA TRÍO DE GUITARRAS"/>
    <s v="MARIO RIVEROS TABARES"/>
    <s v="LUNES 17 DE JUNIO de 2013"/>
    <s v="5.0"/>
    <x v="4"/>
    <x v="10"/>
    <m/>
    <m/>
    <m/>
    <n v="3114443775"/>
    <s v="Calle 18 A No. 6 - 65 Funza"/>
    <s v="fredyalejandro09@gmail.com"/>
  </r>
  <r>
    <n v="261"/>
    <n v="20031098005"/>
    <s v="2003 - I"/>
    <s v="MOJICA GALVIS"/>
    <s v="JULIAN RICARDO "/>
    <s v="Hombres"/>
    <n v="7185984"/>
    <s v="TUNJA (BOY)"/>
    <n v="84050404004"/>
    <s v="MAESTRO EN ARTES MUSICALES"/>
    <s v="6 DE DICIEMBRE DE 2013"/>
    <x v="27"/>
    <s v="ELABORACIÓN DE MÉTODO PRÁCTICO DE ACORDEÓN DIATÓNICO (VALLENATO)"/>
    <s v="EDNA ROCIO MÉNDEZ PINZON"/>
    <s v="VIERNES 5 DE ABRIL de 2013"/>
    <s v="5.0"/>
    <x v="4"/>
    <x v="9"/>
    <m/>
    <m/>
    <m/>
    <n v="3003855471"/>
    <s v="Carr 19 No. 185 - 53 apto 403"/>
    <s v="julianricardomojica@gmail.com"/>
  </r>
  <r>
    <n v="262"/>
    <n v="20052098011"/>
    <s v="2005 - II"/>
    <s v="PARDO Rodríguez"/>
    <s v="MARIO FERNANDO "/>
    <s v="Hombres"/>
    <n v="1013593093"/>
    <s v="BOGOTÁ"/>
    <n v="87122953880"/>
    <s v="MAESTRO EN ARTES MUSICALES"/>
    <s v="6 DE DICIEMBRE DE 2013"/>
    <x v="27"/>
    <s v="PROPUESTA INTERPRETATIVA A PARTIR DEL ESTUDIO DE AS FUENTES EN LOS CINCO PRELUDIOS PARA GUITARRA DE HEITOR VILLA-LOBOS"/>
    <s v="PEDRO ANGEL"/>
    <s v="martes 17 de septiembre de 2013"/>
    <s v="4.4"/>
    <x v="4"/>
    <x v="10"/>
    <m/>
    <m/>
    <m/>
    <n v="3125256309"/>
    <s v="Cra 3 G este No. 12 D - 50 sur"/>
    <s v="marito1229@hotmail.com"/>
  </r>
  <r>
    <n v="263"/>
    <n v="20052098009"/>
    <s v="2005 - II"/>
    <s v=" CRUZ SALOMÓN"/>
    <s v="JUAN PABLO"/>
    <s v="Hombres"/>
    <n v="1018404066"/>
    <s v="BOGOTÁ"/>
    <n v="1018404066"/>
    <s v="MAESTRO EN ARTES MUSICALES"/>
    <s v="6 DE DICIEMBRE DE 2013"/>
    <x v="27"/>
    <s v="ANALISIS PARA LA INTERRPETACIÓN DE OBRAS DEL NACIONALISMO LATINOAMERICANO DEL SIGLO XX PARA GUITARRA SOLISTA "/>
    <s v="PEDRO ANGEL"/>
    <s v="25 DE SEPTIEMBRE de 2013"/>
    <s v="4.5"/>
    <x v="4"/>
    <x v="10"/>
    <m/>
    <m/>
    <m/>
    <n v="3134176366"/>
    <s v="Calle 65 No. 1 A 26 apto 401 A"/>
    <s v="juanpab2003@hotmail.com"/>
  </r>
  <r>
    <n v="264"/>
    <n v="20041098006"/>
    <s v="2004 - I"/>
    <s v="ROMERO González"/>
    <s v="CARLOS ANDRES "/>
    <s v="Hombres"/>
    <n v="3186370"/>
    <s v="SIBATÉ (CUND)"/>
    <n v="3186370"/>
    <s v="MAESTRO EN ARTES MUSICALES"/>
    <s v="6 DE DICIEMBRE DE 2013"/>
    <x v="27"/>
    <s v="&quot;HEPTALOGÍA&quot; OBRA ORIGINAL EN SIETE PARTES INFUENCIADA POR ELEMENTOS DE MÚSICA CONTEMPORÁNEA Y ROCK"/>
    <s v="LECTOR L F SANCHEZ GOODING"/>
    <s v="Lunes 30 de septiembre de 2013"/>
    <s v="5.0"/>
    <x v="0"/>
    <x v="0"/>
    <m/>
    <m/>
    <m/>
    <n v="3138143591"/>
    <s v="Carrera 7 A No. 12 A - 38 sibaté"/>
    <s v="musiefexis@gmail.com"/>
  </r>
  <r>
    <n v="265"/>
    <n v="20062098018"/>
    <s v="2006 - II"/>
    <s v="CASILIMAS PARRA"/>
    <s v="MICHAEL ERIC "/>
    <s v="Hombres"/>
    <n v="80828996"/>
    <s v="BOGOTÁ"/>
    <n v="80828996"/>
    <s v="MAESTRO EN ARTES MUSICALES"/>
    <s v="6 DE DICIEMBRE DE 2013"/>
    <x v="27"/>
    <s v="PROPUESTA DE CINCO ARREGLOS DE JAZZ APLICADOS A LA GUITARRA ACÚSTICA EN FORMATOS DE SOLO Y DUO"/>
    <s v="MARIO RIVEROS TABARES"/>
    <s v="2 DE OCTUBRE de 2013"/>
    <s v="4.5"/>
    <x v="4"/>
    <x v="10"/>
    <m/>
    <m/>
    <m/>
    <n v="3012117169"/>
    <s v="Cra 16 No. 49 - 24 apto 301"/>
    <s v="michael_casilimas@hotmail.com"/>
  </r>
  <r>
    <n v="266"/>
    <n v="20102098069"/>
    <s v="2010 - II"/>
    <s v="TRUJILLO TORRES"/>
    <s v="RICARDO ADRIAN "/>
    <s v="Hombres"/>
    <n v="79983066"/>
    <s v="BOGOTÁ"/>
    <n v="79983066"/>
    <s v="MAESTRO EN ARTES MUSICALES"/>
    <s v="6 DE DICIEMBRE DE 2013"/>
    <x v="27"/>
    <s v="DOS OBRAS PARA ORQUESTA DE GUITARRA - ARREGLO Y COMPOSICIÓN "/>
    <s v="DANIEL LEGUIZAMÓN"/>
    <s v="JUEVES 3 DE OCTUBRE de 2013"/>
    <s v="4.0"/>
    <x v="0"/>
    <x v="0"/>
    <m/>
    <m/>
    <m/>
    <n v="3003538493"/>
    <s v="Cra 7 No. 2 A - 30 casa 39 etapa 1 Soacha"/>
    <s v="adriantrujillotorres@yahoo.es"/>
  </r>
  <r>
    <n v="267"/>
    <n v="20071098023"/>
    <s v="2007 - I"/>
    <s v="MOSQUERA BOTIA"/>
    <s v="JUAN SEBASTIAN "/>
    <s v="Hombres"/>
    <n v="1014197080"/>
    <s v="BOGOTÁ"/>
    <n v="88121867880"/>
    <s v="MAESTRO EN ARTES MUSICALES"/>
    <s v="6 DE DICIEMBRE DE 2013"/>
    <x v="27"/>
    <s v="PROPUESTA INTERPRETATIVA DE LAS FANTASIESTÛCKE PARA VIOLONCHELO Y PIANO OPUS 73 DE ROBERT SCHUMANN"/>
    <s v="SONIA VITERI"/>
    <s v="Lunes 16 de septiembre de 2013"/>
    <s v="3.6"/>
    <x v="4"/>
    <x v="9"/>
    <m/>
    <m/>
    <m/>
    <n v="3163360920"/>
    <s v="Carrera 78 bis No. 76 - 21"/>
    <s v="jsebasm88@gmail.com"/>
  </r>
  <r>
    <n v="268"/>
    <n v="20082098020"/>
    <s v="2008 - II"/>
    <s v=" MAESTRE AMAYA"/>
    <s v="JORGE MARIO"/>
    <s v="Hombres"/>
    <n v="72358381"/>
    <s v="BARRANQUILLA (ATL)"/>
    <n v="72358381"/>
    <s v="Maestro en Artes Musicales énfasis en guitarra eléctrica"/>
    <s v="6 DE DICIEMBRE DE 2013"/>
    <x v="27"/>
    <s v="TRANSCRIPCIÓN Y ANÁLISIS DE CINCO SOLOS DE JOE DIORIO"/>
    <s v="JUAN CARLOS CASTILLO"/>
    <s v="Miércoles 25 de septiembre de 2013"/>
    <s v="4.5"/>
    <x v="4"/>
    <x v="16"/>
    <m/>
    <m/>
    <m/>
    <n v="3007055919"/>
    <s v="Av Caracas No. 49 - 55 apto 908"/>
    <s v="jotarules1@gmail.com"/>
  </r>
  <r>
    <n v="269"/>
    <n v="20062098004"/>
    <s v="2006 - II"/>
    <s v="RONCANCIO MENDEZ"/>
    <s v="JAVIER DARIO "/>
    <s v="Hombres"/>
    <n v="80768754"/>
    <s v="BOGOTÁ"/>
    <n v="80768754"/>
    <s v="MAESTRO EN ARTES MUSICALES"/>
    <s v="6 DE DICIEMBRE DE 2013"/>
    <x v="27"/>
    <s v="TRES ARREGLOS COMPOSITIVOS PARA CUARTETO DE TROMPETAS"/>
    <s v="CARLOS GONZALO GUZMÁN MUÑOZ"/>
    <s v="1 de octubre de 2013"/>
    <s v="5.0"/>
    <x v="4"/>
    <x v="14"/>
    <m/>
    <m/>
    <m/>
    <n v="3112488776"/>
    <s v="Calle 69 B No. 71 - 17"/>
    <s v="javytrp@gmail.com"/>
  </r>
  <r>
    <n v="270"/>
    <n v="20032098012"/>
    <s v="2003 - II"/>
    <s v="CASTAÑEDA PABÓN"/>
    <s v="LEILA MILENY "/>
    <s v="Mujeres"/>
    <n v="53165445"/>
    <s v="BOGOTÁ"/>
    <s v="N.A."/>
    <s v="MAESTRO EN ARTES MUSICALES"/>
    <s v="6 DE DICIEMBRE DE 2013"/>
    <x v="27"/>
    <s v="DESCRIPCIÓN DE LOS RECURSOS TÉCNICOS, TÍMBRICOS, Y EXPRESIVOS A PARTIR DEL ANÁLISIS DE DIEZ OBRAS PARA GUITARRA DENTRO DE UN FORMATO DE MÚSICA DE CÁMARA"/>
    <s v="PEDRO ANGEL - LECTOR"/>
    <s v="2 DE OCTUBRE DE 2013"/>
    <s v="4.7"/>
    <x v="4"/>
    <x v="10"/>
    <m/>
    <m/>
    <m/>
    <n v="3013377954"/>
    <s v="Cra 4 A No. 1 - 33 sur"/>
    <s v="leilamileny@gmail.com"/>
  </r>
  <r>
    <n v="271"/>
    <n v="20081098006"/>
    <s v="2008 - I"/>
    <s v="BUITRAGO BUITRAGO"/>
    <s v="JESÚS ANDRÉS "/>
    <s v="Hombres"/>
    <n v="1012324236"/>
    <s v="BOGOTÁ"/>
    <n v="1012324236"/>
    <s v="Maestro en Artes Musicales énfasis en INSTRUMENTO - guitarra eléctrica"/>
    <s v="6 DE DICIEMBRE DE 2013"/>
    <x v="27"/>
    <s v="PROPUESTA METODOLÓGICA PARA LA MEMORIZACIÓN DE ESCALAS Y MOODS PARA INTÈRPRETES DE GUITARRA ELÉCTRICA EN MOMENTOS SIN EL USO DEL INSTRUMENTO"/>
    <s v="CARLOS JULIO BUITRAGO"/>
    <s v="MIÉRCOLES 2 DE OCTUBRE de 2013"/>
    <s v="4.3"/>
    <x v="4"/>
    <x v="16"/>
    <m/>
    <m/>
    <m/>
    <n v="3138839808"/>
    <s v="Transv 77 G bis B No. 71 B - 41 sur"/>
    <s v="andresb48@gmail.com"/>
  </r>
  <r>
    <n v="272"/>
    <n v="20082098019"/>
    <s v="2008 - II"/>
    <s v="LONDOÑO AGUILAR"/>
    <s v="FELIPE "/>
    <s v="Hombres"/>
    <n v="1010166011"/>
    <s v="BOGOTÁ"/>
    <n v="86082670507"/>
    <s v="Maestro en Artes Musicales énfaisis en instrumento - percusión"/>
    <s v="6 DE DICIEMBRE DE 2013"/>
    <x v="27"/>
    <s v="SUITE AFRO-CARIBE COLOMBIANA PARA DUETO DE PERCUSIÓN AFRO-CUBANA"/>
    <s v="JUAN DIEGO GÓMEZ"/>
    <s v="2 de octubre de 2013"/>
    <s v="5.0"/>
    <x v="4"/>
    <x v="5"/>
    <m/>
    <m/>
    <m/>
    <n v="3007797237"/>
    <s v="Carrera 72 No. 22 D - 54 manzana B2 interior 37 apto 105"/>
    <s v="raliuga86@hotmail.com"/>
  </r>
  <r>
    <n v="273"/>
    <n v="20092098052"/>
    <s v="2009 - II"/>
    <s v="MERIDA RODRÍGUEZ"/>
    <s v="CLEMENTE "/>
    <s v="Hombres"/>
    <n v="74811305"/>
    <s v="MANÍ Casanare"/>
    <n v="74811305"/>
    <s v="Maestro en Artes Musicales énfasis en instrumento - Bandola"/>
    <s v="6 DE DICIEMBRE DE 2013"/>
    <x v="27"/>
    <s v="RECOPILACIÓN DEL LEGADO CULTURAL MUSICAL DE LA TRADICIÓN LLANERA DEL MUNICIPIO DE MANÍ, EN EL DEPARTAMENTO DEL CASANARE, EL JOROPO DE BANDOLA LLANERA"/>
    <s v="RICARDO LAMBULEY ALFÉREZ"/>
    <s v="VIERNES  4 de octubre de 2013"/>
    <s v="5.0"/>
    <x v="4"/>
    <x v="25"/>
    <m/>
    <s v="MANI, CASANARE"/>
    <m/>
    <n v="3107571066"/>
    <s v="Calle 9 No. 7 - 53 Maní, Casanare"/>
    <s v="clemomerida@hotmail.com"/>
  </r>
  <r>
    <n v="274"/>
    <n v="20081098007"/>
    <s v="2008 - I"/>
    <s v="CADENA SICHACÁ"/>
    <s v="MAICOL DAVID "/>
    <s v="Hombres"/>
    <n v="1013595089"/>
    <s v="BOGOTÁ"/>
    <s v="880330-52523"/>
    <s v="Maestro en Artes Musicales énfasis en Composición y Arreglos"/>
    <s v="6 DE DICIEMBRE DE 2013"/>
    <x v="27"/>
    <s v="…CREO…Composición de una obra indeterminada"/>
    <s v="DANIEL LEGUIZAMÓN"/>
    <s v="MIERCOLES 9 DE OCTUBRE de 2013"/>
    <s v="5.0"/>
    <x v="0"/>
    <x v="0"/>
    <m/>
    <m/>
    <m/>
    <n v="3122732374"/>
    <s v="Calle 29 A No. 34 - 44 sur"/>
    <s v="mai_cad@hotmail.com"/>
  </r>
  <r>
    <n v="275"/>
    <n v="20041098020"/>
    <s v="2004 - I"/>
    <s v="BERNAL JIMÉNEZ"/>
    <s v="JUAN MANUEL "/>
    <s v="Hombres"/>
    <n v="80880765"/>
    <s v="BOGOTÁ"/>
    <n v="85022234906"/>
    <s v="MAESTRO EN ARTES MUSICALES"/>
    <s v="6 DE DICIEMBRE DE 2013"/>
    <x v="27"/>
    <s v="MUSICA Y SOCIEDAD; REFLEXIONES SOBRE ESTA RELACIÓN EN ANÁLISIS MUSICALES, ANÁLISIS DE TEXTOS Y EN UN PROCESO COMPOSITIVO"/>
    <s v="RODOLFO ACOSTA"/>
    <s v="JUEVES 10 DE OCTUBRE de 2013"/>
    <s v="5.0"/>
    <x v="0"/>
    <x v="0"/>
    <m/>
    <m/>
    <m/>
    <s v="2450308 3115000981"/>
    <s v="Diag 45 D No. 19 - 73 apto 201"/>
    <s v="jmbernalj@yahoo.com"/>
  </r>
  <r>
    <n v="276"/>
    <n v="9429813"/>
    <s v="1994 - II"/>
    <s v="BRITTO MEDINA"/>
    <s v="CARLOS ARTURO "/>
    <s v="Hombres"/>
    <n v="77173040"/>
    <s v="VALLEDUPAR (CES)"/>
    <n v="77173040"/>
    <s v="MAESTRO EN ARTES MUSICALES"/>
    <s v="6 DE DICIEMBRE DE 2013"/>
    <x v="27"/>
    <s v="ANÁLISIS POÉTICO, MUSICAL Y VOCAL DE CINCO PASEOS VALLENATOS DEL MAESTRO GUSTAVO GUTIÈRREZ CABELLO"/>
    <s v="EFRAIN FRANCO ARBELÁEZ"/>
    <s v="jueves 10 de octubre de 2013"/>
    <s v="4.7"/>
    <x v="4"/>
    <x v="11"/>
    <m/>
    <m/>
    <m/>
    <n v="3157987828"/>
    <s v="Calle 152 B No. 109 - 31 apto 202 (dirección de la madre) Vive en Castilla la Nueva - Meta)"/>
    <s v="brichar73@hotmail.com"/>
  </r>
  <r>
    <n v="277"/>
    <n v="20102098062"/>
    <s v="2010 - II"/>
    <s v="RAMIREZ ALZATE"/>
    <s v="OSCIEL EDUARDO "/>
    <s v="Hombres"/>
    <n v="16226551"/>
    <s v="CARTAGO (Valle)"/>
    <s v="720708-06240"/>
    <s v="MAESTRO EN ARTES MUSICALES"/>
    <s v="6 DE DICIEMBRE DE 2013"/>
    <x v="27"/>
    <s v="DOS ARREGLOS COMPOSITIVOS SOBRE LA CUMBIA DANZA NEGRA Y EL PORRO CARMEN DE BOLIVAR COMPOSCIONES DE LUIS &quot;LUCHO&quot; BERMUDEZ PARA EL FORMATO DE BIG BAND"/>
    <s v="CARLOS GONZALO GUZMÁN MUÑOZ"/>
    <s v="11 DE OCTUBRE de 2013"/>
    <s v="5.0 Meritorio"/>
    <x v="0"/>
    <x v="0"/>
    <m/>
    <m/>
    <m/>
    <n v="3134390329"/>
    <s v="Carrera 40 No. 39 B - 25 sur etapa 2 apto 404"/>
    <s v="osciel.ramirez@correo.policia.gov.co"/>
  </r>
  <r>
    <n v="278"/>
    <n v="20071098019"/>
    <s v="2007 - I"/>
    <s v=" LEAL GUERRA"/>
    <s v="JOHN JADER"/>
    <s v="Hombres"/>
    <n v="1016008417"/>
    <s v="BOGOTÁ"/>
    <n v="88022071720"/>
    <s v="MAESTRO EN ARTES MUSICALES"/>
    <s v="6 DE DICIEMBRE DE 2013"/>
    <x v="27"/>
    <s v="COMPOSICICÓN DE CUATRO CANCIONES A PARTIR DE TÉCNICAS DE SONGWRITING"/>
    <s v="CARLOS GONZALO GUZMÁN MUÑOZ"/>
    <s v="MARTES 15 DE OCTUBRE de 2013"/>
    <s v="4.5"/>
    <x v="0"/>
    <x v="0"/>
    <m/>
    <m/>
    <m/>
    <n v="3125135755"/>
    <s v="Calle 23 B No 113 - 79 int 23 apto 546"/>
    <s v="johnlealguerra@hotmail.com"/>
  </r>
  <r>
    <n v="279"/>
    <n v="20031098028"/>
    <s v="2003 - I"/>
    <s v="CAMACHO Pérez"/>
    <s v="CARLOS ANDRES "/>
    <s v="Hombres"/>
    <n v="7187003"/>
    <s v="TUNJA (BOY)"/>
    <n v="7187003"/>
    <s v="MAESTRO EN ARTES MUSICALES"/>
    <s v="6 DE DICIEMBRE DE 2013"/>
    <x v="27"/>
    <s v="PROPUESTA INTERRPETATIVA DE DOS OBRAS PARA VIOLÍN DE OS PERIODOS CLÁSICO Y ROMÁNTICO"/>
    <s v="RODRIGO COTTIER ARCE"/>
    <s v="MARTES 15 DE OCTUBRE de 2013"/>
    <s v="3.6"/>
    <x v="4"/>
    <x v="19"/>
    <m/>
    <m/>
    <m/>
    <s v="8014232 3204548426"/>
    <s v="Diag 54 No. 18 - 20 apto 406"/>
    <s v="soul1112@hotmail.com"/>
  </r>
  <r>
    <n v="280"/>
    <n v="20061098013"/>
    <s v="2006 - I"/>
    <s v="EDICSON ARMANDO"/>
    <s v="AGUILERA BERNAL "/>
    <s v="Hombres"/>
    <n v="1070947230"/>
    <s v="fACATATIVÁ (CUND)"/>
    <n v="1070947230"/>
    <s v="MAESTRO EN ARTES MUSICALES"/>
    <s v="6 DE DICIEMBRE DE 2013"/>
    <x v="27"/>
    <s v="ANALISIS INTERPRETATIVO DEL CONCIERTO PARA TROMPETA EN MI b DE JOSEPH HAYDN Y EL CONCIERTO PARA TROMPETA EN MI DE JOHANN NEPOMUK HUMMEL, INTERPRETADO CON LA TROMPETA MODERNA EN SI BEMOL"/>
    <s v="FERNANDO RODRIGUEZ"/>
    <s v="MARTES 15 DE OCTUBRE de 2013"/>
    <s v="4.5"/>
    <x v="4"/>
    <x v="14"/>
    <m/>
    <m/>
    <m/>
    <n v="3112038697"/>
    <s v="Calle 15 No. 16 - 15"/>
    <s v="edisontrp@hotmail.com"/>
  </r>
  <r>
    <n v="281"/>
    <n v="20051098017"/>
    <s v="2005 - I"/>
    <s v="MENDEZ VARGAS"/>
    <s v="MAYRA ALEJANDRA "/>
    <s v="Mujeres"/>
    <n v="1012320794"/>
    <s v="BOGOTÁ"/>
    <s v="N A "/>
    <s v="MAESTRO EN ARTES MUSICALES"/>
    <s v="6 DE DICIEMBRE DE 2013"/>
    <x v="27"/>
    <s v="ANALISIS ANATÓMICO FISIOLÓGICO Y ACÚSTICO DE DOS CANTANTES DE SALSA"/>
    <s v="EDNA ROCIO MENDEZ Y DIANA RESTREPO"/>
    <s v="17 DE OCTUBRE DE 2013"/>
    <s v="5.0"/>
    <x v="4"/>
    <x v="11"/>
    <m/>
    <m/>
    <m/>
    <n v="3202451473"/>
    <s v="Cra 78 A No 66 - 24 sur"/>
    <s v="mayeclick@hotmail.com"/>
  </r>
  <r>
    <n v="282"/>
    <n v="9519802"/>
    <s v="1995 - I"/>
    <s v="CORTÉS ÁVILA"/>
    <s v="JORGE ENRIQUE"/>
    <s v="Hombres"/>
    <n v="79643124"/>
    <s v="BOGOTÁ"/>
    <n v="79643124"/>
    <s v="MAESTRO EN ARTES MUSICALES"/>
    <s v="13 DE JUNIO DE 2014"/>
    <x v="28"/>
    <s v="COMPOSICIÓN Y ARREGLO DE PIEZAS MUSICALES DESDE LAS PROPUESTAS MUSIC BUSINESS Y SONGWRITER"/>
    <s v="EDNA ROCIO MÉNDEZ PINZON"/>
    <s v="18 DE OCTUBRE DE 2013"/>
    <s v="4.7"/>
    <x v="0"/>
    <x v="0"/>
    <m/>
    <m/>
    <m/>
    <n v="3103296308"/>
    <s v="N.A."/>
    <s v=" jecawav@hotmail.com"/>
  </r>
  <r>
    <n v="283"/>
    <n v="9719812"/>
    <s v="1997 - I"/>
    <s v=" SARTA GUZMÁN"/>
    <s v="XIMENA"/>
    <s v="Mujeres"/>
    <n v="52384425"/>
    <s v="BOGOTÁ"/>
    <s v="N.A."/>
    <s v="MAESTRO EN ARTES MUSICALES"/>
    <s v="13 DE JUNIO DE 2014"/>
    <x v="28"/>
    <s v="ANÁLISIS COMPARATIVO DE LA INTERPRETACIÓN DE SEIS CANTANTES LATINOAMERICANAS EN CUATRO PORROS"/>
    <s v="EDNA ROCIO MÉNDEZ PINZON"/>
    <s v="4 DE ABRIL DE 2014"/>
    <s v="4.8"/>
    <x v="4"/>
    <x v="11"/>
    <m/>
    <m/>
    <m/>
    <n v="3106873061"/>
    <s v="Carrera 35 No. 25 C - 23 apto 201"/>
    <s v="xisagu@hotmail.com"/>
  </r>
  <r>
    <n v="284"/>
    <n v="20012098023"/>
    <s v="2001 - II"/>
    <s v=" TAUTA YAÑEZ"/>
    <s v="PABLO MAURICIO"/>
    <s v="Hombres"/>
    <n v="80097144"/>
    <s v=" BOGOTA"/>
    <n v="80097144"/>
    <s v="MAESTRO EN ARTES MUSICALES"/>
    <s v="13 DE JUNIO DE 2014"/>
    <x v="28"/>
    <s v="MATERIAL DIDÀCTICO PARA LA ENSEÑANZA MUSICAL PARA NIÑOS ENFOCADO EN LA POTENCIALIZACIÒN DE LA INTELIGENCIA MUSICAL"/>
    <s v="EDNA ROCIO MÉNDEZ PINZON"/>
    <s v="26 DE NOVIEMBRE DE 2013"/>
    <s v="4.3"/>
    <x v="1"/>
    <x v="1"/>
    <m/>
    <m/>
    <m/>
    <n v="3203350745"/>
    <s v="Calle 147 A No. 48 - 44"/>
    <s v="pablotauta@gmail.com"/>
  </r>
  <r>
    <n v="285"/>
    <n v="20021098015"/>
    <s v="2002 - I"/>
    <s v="VARGAS FRANCO"/>
    <s v="LINA MELISSA"/>
    <s v="Mujeres"/>
    <n v="46380134"/>
    <s v=" Sogamoso"/>
    <s v="N.A."/>
    <s v="MAESTRO EN ARTES MUSICALES"/>
    <s v="13 DE JUNIO DE 2014"/>
    <x v="28"/>
    <s v="COMPOSICIÓN CONTEMPORÁNEA MOTIVADA A PARTIR DEL ANÁLISIS DE LAS CATEGORIAS MÚSICA - MUJER - RESISTENCIA"/>
    <s v="MARTA LUCIA BUSTOS"/>
    <s v="4 DE ABRIL DE 2014"/>
    <s v="5.0"/>
    <x v="0"/>
    <x v="0"/>
    <m/>
    <m/>
    <m/>
    <n v="3192278915"/>
    <s v="Carrera 27 No. 50 - 37 apto 202"/>
    <s v="micaelamiau@gmail.com"/>
  </r>
  <r>
    <n v="286"/>
    <n v="20022098006"/>
    <s v="2002 - II"/>
    <s v="RAMIREZ BERMUDEZ"/>
    <s v="LUIS FERNANDO "/>
    <s v="Hombres"/>
    <n v="79713489"/>
    <s v="BOGOTÁ"/>
    <n v="79713489"/>
    <s v="MAESTRO EN ARTES MUSICALES"/>
    <s v="13 DE JUNIO DE 2014"/>
    <x v="28"/>
    <s v="CREACIÓN MUSICAL ORIGINAL DE CUATRO OBRAS EN EL GENERO ROCK METAL"/>
    <s v="GUSTAVO ADOLFO LARA"/>
    <s v="26 DE MARZO DE 2014"/>
    <s v="4.8"/>
    <x v="1"/>
    <x v="1"/>
    <m/>
    <m/>
    <m/>
    <n v="3143200901"/>
    <s v="Calle 2 No. 93 D - 45 torre 13 apto 601"/>
    <s v="visioners@hotmail.com"/>
  </r>
  <r>
    <n v="287"/>
    <n v="20032098003"/>
    <s v="2003 - II"/>
    <s v=" LLANOS CÁRDENAS"/>
    <s v="MAGDA JUDITH"/>
    <s v="Mujeres"/>
    <m/>
    <m/>
    <s v="N.A."/>
    <s v="MAESTRO EN ARTES MUSICALES"/>
    <s v="13 DE JUNIO DE 2014"/>
    <x v="28"/>
    <s v="PRÁCTICA PROFESIONAL CON ESTUDIANTES DE VIOLÍN DE LA CORPORACIÓN DEPARTAMENTAL DE ORQUESTAS SINFÓNICAS JUVENILES E INFANTILES BATUTA, META"/>
    <m/>
    <s v="11 DE ABRIL DE 2014"/>
    <s v="4.0"/>
    <x v="1"/>
    <x v="1"/>
    <m/>
    <m/>
    <m/>
    <s v="4856792 3154590959"/>
    <s v="Calle 60 No.88 D - 59 int 6 apto 101"/>
    <s v="magdav9@hotmail.com"/>
  </r>
  <r>
    <n v="288"/>
    <n v="20032098005"/>
    <s v="2003 - II"/>
    <s v="URUEÑA CALENTURA"/>
    <s v="CARLOS ANDRÉS "/>
    <s v="Hombres"/>
    <n v="14138768"/>
    <s v="Ibagué"/>
    <n v="14138768"/>
    <s v="MAESTRO EN ARTES MUSICALES"/>
    <s v="13 DE JUNIO DE 2014"/>
    <x v="28"/>
    <s v="VERSIÓN DE LOS MOVIMIENTOS PRIMERO Y SEGUNDO DEL CONCIERTO PARA VIOLÍN Y ORQUESTA Nª. 1 OP 26 DEL COMPOSITOR MAX BRUCH PARA ENSAMBLE DE VIOLÍN Y CUERDAS PULSADAS ANDINAS COLOMBIANAS."/>
    <s v="EDNA ROCIO MÉNDEZ PINZON"/>
    <s v="11 DE ABRIL DE 2014"/>
    <s v="4.0"/>
    <x v="4"/>
    <x v="19"/>
    <m/>
    <m/>
    <m/>
    <n v="3014659159"/>
    <s v="Carrera 78 A No. 9 - 39"/>
    <s v="caarcos1@hotmail.com"/>
  </r>
  <r>
    <n v="289"/>
    <n v="20032098014"/>
    <s v="2003 - II"/>
    <s v=" BERNAL FUENTES"/>
    <s v="RAUL ANTONIO"/>
    <s v="Hombres"/>
    <n v="74188178"/>
    <s v="SOGAMOSO(BOYACÁ)"/>
    <n v="74188178"/>
    <s v="MAESTRO EN ARTES MUSICALES"/>
    <s v="13 DE JUNIO DE 2014"/>
    <x v="28"/>
    <s v="TRANSFERENCIA DE ELEMENTOS TÉCNICO INTERPRETATIVOS DEL GOLPE DEL JOROPO &quot;PAJARILLO&quot; AL VIOLONCHELO"/>
    <s v="NESTOR LAMBULEY ALFÉREZ"/>
    <s v="20 DE MAYO DE 2014"/>
    <s v="5.0"/>
    <x v="1"/>
    <x v="1"/>
    <m/>
    <m/>
    <m/>
    <n v="3112164425"/>
    <s v="Carrera 4 No. 24 - 59"/>
    <s v="raulchelo@gmail.com"/>
  </r>
  <r>
    <n v="290"/>
    <n v="20042098016"/>
    <s v="2004 - II"/>
    <s v="VARGAS ENCISO"/>
    <s v="DANIEL ESTEBAN "/>
    <s v="Hombres"/>
    <n v="80076944"/>
    <s v="BOGOTÁ"/>
    <n v="80076944"/>
    <s v="MAESTRO EN ARTES MUSICALES"/>
    <s v="13 DE JUNIO DE 2014"/>
    <x v="28"/>
    <s v="LA DENOMINACION SOCIAL DEL COMPOSITOR (QUÉ HACE COMPOSITOR AL COMPOSITOR?, O CÓMO SE HACE UN COMPOSITOR?)"/>
    <s v="MARTA LUCIA BUSTOS"/>
    <s v="14 DE MAYO DE 2013"/>
    <s v="5.0"/>
    <x v="1"/>
    <x v="1"/>
    <m/>
    <m/>
    <m/>
    <s v="3185839540 (diana collazos)"/>
    <s v="VIVE EN ALEMANIA"/>
    <s v="danielestebanvargas@hotmail.com"/>
  </r>
  <r>
    <n v="291"/>
    <n v="20052098018"/>
    <s v="2005 - II"/>
    <s v="LINARES SUAREZ"/>
    <s v="DANIEL ALEJANDRO "/>
    <s v="Hombres"/>
    <n v="80736289"/>
    <s v="BOGOTÁ"/>
    <n v="80736289"/>
    <s v="MAESTRO EN ARTES MUSICALES"/>
    <s v="13 DE JUNIO DE 2014"/>
    <x v="28"/>
    <s v="CONCIERTO MINIMALISTA PARA GRUPO DE ROCK Y UNA INSTROSPECCIÓN A LA ESTÉTICA DEL ROCK COMERCIAL MODERNO"/>
    <s v="CARLOS JULIO BUITRAGO"/>
    <s v="9 DE ABRIL DE 2014"/>
    <s v="4.2"/>
    <x v="1"/>
    <x v="1"/>
    <m/>
    <m/>
    <m/>
    <n v="3156054008"/>
    <s v="Cra 73 B No. 9 - 44"/>
    <s v="daniel.l.suarez@hotmail.com"/>
  </r>
  <r>
    <n v="292"/>
    <n v="20052098024"/>
    <s v="2005 - II"/>
    <s v=" CELY González"/>
    <s v="DIEGO IVAN"/>
    <s v="Hombres"/>
    <n v="79916592"/>
    <s v="BOGOTÁ"/>
    <n v="79916592"/>
    <s v="MAESTRO EN ARTES MUSICALES"/>
    <s v="13 DE JUNIO DE 2014"/>
    <x v="28"/>
    <s v="ANÁLISIS PARA LA INTERRPETACIÓN DE CUATRO PIEZAS REPRESENTATIVAS DEL GUITARRISTA ANDY TIMMONS EN SU PERIODO COMO SOLISTA"/>
    <s v="JUAN CARLOS CASTILLO"/>
    <s v="9 DE ABRIL DE 2014"/>
    <s v="4.7"/>
    <x v="1"/>
    <x v="1"/>
    <m/>
    <m/>
    <m/>
    <n v="3123616152"/>
    <s v="Calle 140 A No. 112 B - 85"/>
    <s v="nanocely7@hotmail.com"/>
  </r>
  <r>
    <n v="293"/>
    <n v="20061098010"/>
    <s v="2006 - I"/>
    <s v=" RAMIREZ MARTÍNEZ"/>
    <s v="LILIANA"/>
    <s v="Mujeres"/>
    <n v="1018406859"/>
    <s v="BOGOTÁ"/>
    <s v="N.A."/>
    <s v="MAESTRO EN ARTES MUSICALES"/>
    <s v="13 DE JUNIO DE 2014"/>
    <x v="28"/>
    <s v="LOS COMPOSITORES FLAUTISTAS_x000a_Aspectos pedagógicos e interpretativos de la obra Andante Pastoral y Scherzettino para flauta traversa de Paul Taffanel._x000a_"/>
    <m/>
    <s v="8 DE ABRIL DE 2014"/>
    <s v="4.7"/>
    <x v="1"/>
    <x v="1"/>
    <m/>
    <m/>
    <m/>
    <n v="3125142493"/>
    <s v="Calle 70 A bis A sur No. 4 A 18"/>
    <s v="lilifleita@hotmail.com"/>
  </r>
  <r>
    <n v="294"/>
    <n v="20061098016"/>
    <s v="2006 - I"/>
    <s v="CASTRO PINZÓN"/>
    <s v="MADRESELVA "/>
    <s v="Mujeres"/>
    <n v="53083683"/>
    <m/>
    <s v="N.A."/>
    <s v="Maestro en Artes Musicales énfasis en instrumento piano"/>
    <s v="13 DE JUNIO DE 2014"/>
    <x v="28"/>
    <s v="Una mirada a través de la escencia negra de nuestro pacífico colombiano, un mundo sonoro: bunde y currulao"/>
    <s v="NESTOR LAMBULEY ALFÉREZ"/>
    <s v="5 DE FEBRERO DE 2014"/>
    <s v="4.5"/>
    <x v="4"/>
    <x v="7"/>
    <m/>
    <m/>
    <m/>
    <n v="7042215"/>
    <s v="Carrera 16 No. 31 A - 44"/>
    <s v="madreselvacastrop@gmail.com"/>
  </r>
  <r>
    <n v="295"/>
    <n v="20071098005"/>
    <s v="2007 - I"/>
    <s v="BELTRAN HERNANDEZ"/>
    <s v="JOHANA PATRICIA "/>
    <s v="Mujeres"/>
    <n v="53084051"/>
    <s v="BOGOTÁ"/>
    <s v="N. A."/>
    <s v="MAESTRO EN ARTES MUSICALES"/>
    <s v="13 DE JUNIO DE 2014"/>
    <x v="28"/>
    <s v="DESCRIPCION DE EFECTOS MUSICALES NO CONVENCIONALES UTILIZADOS EN LA ESCRITURA INSTRUMENTAL DE TRES OBRAS PARA TROMBÓN DEL SIGLO XX"/>
    <s v="LUIS EDUARDO DÍAZ"/>
    <s v="15 DE NOVIEMBRE DE 2013"/>
    <s v="4.5"/>
    <x v="1"/>
    <x v="1"/>
    <m/>
    <m/>
    <m/>
    <n v="3114702894"/>
    <s v="Calle 12 A No. 71 C - 60 torre 1 apto 803"/>
    <s v="jyoe_koi@yahoo.com"/>
  </r>
  <r>
    <n v="296"/>
    <n v="20071098026"/>
    <s v="2007 - I"/>
    <s v=" PEÑA GONZÁLEZ"/>
    <s v="MARZIA LEANDRA"/>
    <s v="Mujeres"/>
    <n v="1023877120"/>
    <s v="BOGOTÁ"/>
    <s v="N.A."/>
    <s v="MAESTRO EN ARTES MUSICALES"/>
    <s v="13 DE JUNIO DE 2014"/>
    <x v="28"/>
    <s v="PIEZAS DE FANTASÍA OPUS 12 DE ROBERT SCHUMANN"/>
    <s v="DIEGO CASTILLO"/>
    <s v="11 DE ABRIL DE 2014"/>
    <s v="4.5"/>
    <x v="1"/>
    <x v="1"/>
    <m/>
    <m/>
    <m/>
    <n v="3202346069"/>
    <s v="Cra 1 F ESTE No. 40 - A - 19 sur"/>
    <s v="lea_pg@hotmail.com"/>
  </r>
  <r>
    <n v="297"/>
    <n v="20072098013"/>
    <s v="2007 - II"/>
    <s v=" DIAZ SEGURA"/>
    <s v="DANIEL CAMILO"/>
    <s v="Hombres"/>
    <n v="1030536304"/>
    <s v="BOGOTÁ"/>
    <n v="87040662802"/>
    <s v="Maestro en Artes Musicales énfasis en instrumento piano"/>
    <s v="13 DE JUNIO DE 2014"/>
    <x v="28"/>
    <s v="ANÁLISIS DE TÉCNICAS E INTERPRETACIÓN DE LAS BALADAS No. 1 y no. 2 DE Frederic Chopin"/>
    <s v="ORLANDO PÁEZ"/>
    <s v="9 DE ABRIL DE 2014"/>
    <s v="4.0"/>
    <x v="4"/>
    <x v="7"/>
    <m/>
    <m/>
    <m/>
    <n v="3133176447"/>
    <s v="Cra 72 N No. 46 - 16"/>
    <s v="danyscream@hotmail.com"/>
  </r>
  <r>
    <n v="298"/>
    <n v="20072098015"/>
    <s v="2007 - II"/>
    <s v="GARCÌA "/>
    <s v="JHOAN VICENTE "/>
    <s v="Hombres"/>
    <n v="1072424039"/>
    <s v=" La Mesa Cundinamarca"/>
    <n v="1072424039"/>
    <s v="Maestro en Artes Musicales énfasis en instrumento trompeta"/>
    <s v="13 DE JUNIO DE 2014"/>
    <x v="28"/>
    <s v="ANALISIS DE ASPECTOS TÈCNICO-INTERPRETATIVOS EN EL CONCIERTO PARA TROMPETA Y ORQUESTA DE HENRI TOMASI"/>
    <s v="JOHNNY EDISON LUCERO"/>
    <s v="8 DE ABRIL DE 2014"/>
    <s v="4.2"/>
    <x v="4"/>
    <x v="14"/>
    <m/>
    <m/>
    <m/>
    <n v="3107887554"/>
    <s v="Calle 6 B No. 74 - 21 apto 502 int 5"/>
    <s v="jhogarlo@hotmail.com"/>
  </r>
  <r>
    <n v="299"/>
    <n v="20072098019"/>
    <s v="2007 - II"/>
    <s v=" LAVERDE PEDRAZA"/>
    <s v="VICTORIA"/>
    <s v="Mujeres"/>
    <n v="53108553"/>
    <s v="BOGOTÁ"/>
    <s v="N.A."/>
    <s v="Maestro en Artes Musicales énfasis en instrumento Canto"/>
    <s v="13 DE JUNIO DE 2014"/>
    <x v="28"/>
    <s v="DESARROLLO DE LA IDENTIDAD VOCAL EN PROCESOS DE TRÁNSITO  DE GÉNERO"/>
    <s v="EDNA ROCIO MÉNDEZ PINZON"/>
    <s v="8 DE ABRIL DE 2014"/>
    <s v="5.0"/>
    <x v="4"/>
    <x v="11"/>
    <m/>
    <m/>
    <m/>
    <n v="3125026451"/>
    <s v="Kilómetro 5 Via a La Calera"/>
    <s v="torycanta@gmail.com"/>
  </r>
  <r>
    <n v="300"/>
    <n v="20081098022"/>
    <s v="2008 - I"/>
    <s v="MANTILLA VALBUENA"/>
    <s v="DIEGO FERNANDO "/>
    <s v="Hombres"/>
    <n v="1032418648"/>
    <s v="BOGOTÁ"/>
    <n v="1032418648"/>
    <s v="Maestro en Artes Musicales"/>
    <s v="13 DE JUNIO DE 2014"/>
    <x v="28"/>
    <s v="CREACION DE CUATRO PIEZAS PARA DOS BATERÍAS Y BAJO BASADA EN EL ANÁLISIS MUSICAL DE DOS OBRAS DE COMPOSITORES COLOMBIANOS DENTRO DEL ESTILO DE JAZZ CONTEMPORÁNEO"/>
    <s v="GERMÁN HERRERA"/>
    <s v="29 DE NOVIEMBRE DE 2013"/>
    <s v="5.0"/>
    <x v="4"/>
    <x v="6"/>
    <m/>
    <m/>
    <m/>
    <n v="3124771537"/>
    <s v="Calle 24 No. 46 - 19 apto 704"/>
    <s v="viejohello@gmail.com"/>
  </r>
  <r>
    <n v="301"/>
    <n v="20081098032"/>
    <s v="2008 - I"/>
    <s v=" SEGRERA GUZMAN"/>
    <s v="GISELLE"/>
    <s v="Mujeres"/>
    <n v="1129571163"/>
    <s v=" Barranquilla"/>
    <s v="N.A."/>
    <s v="Maestro en Artes Musicales énfasis en instrumento Canto"/>
    <s v="13 DE JUNIO DE 2014"/>
    <x v="28"/>
    <s v="DE LA VOZ HABLADA A LA VOZ CANTADA. LA AUTOCONCIENCIA DESDE EL MÉTODO FELDENKRAIS COMO HERRAMIENTA DE APRENDIZAJE"/>
    <s v="EDNA ROCIO MÉNDEZ PINZON"/>
    <s v="8 DE ABRIL DE 2014"/>
    <s v="5.0 Meritorio"/>
    <x v="4"/>
    <x v="11"/>
    <m/>
    <m/>
    <m/>
    <n v="3008430791"/>
    <s v="Calle 12 D bis no. 1 - 26 piso 2"/>
    <s v="giselleseg@hotmail.com"/>
  </r>
  <r>
    <n v="302"/>
    <n v="20081098037"/>
    <s v="2008 - I"/>
    <s v="RODRÍGUEZ CHAVEZ"/>
    <s v="ANGELICA ANDREA "/>
    <s v="Mujeres"/>
    <n v="39810559"/>
    <s v="Tabio (cund)"/>
    <s v="N.A."/>
    <s v="Maestro en Artes Musicales"/>
    <s v="13 DE JUNIO DE 2014"/>
    <x v="28"/>
    <s v="METAOBRA, ANÁLISIS DE SUS PARTES Y USO DE ELEMENTOS EXTERNOS (LUZ Y FOTOGRAFÍA)"/>
    <s v="RODOLFO ACOSTA"/>
    <s v="7 DE ABRIL DE 2014"/>
    <s v="4.5"/>
    <x v="1"/>
    <x v="1"/>
    <m/>
    <m/>
    <m/>
    <n v="3184832341"/>
    <s v="Tabio Km 2 via Tenjo,"/>
    <s v="angelica-rod@hotmail.com"/>
  </r>
  <r>
    <n v="303"/>
    <n v="20082098007"/>
    <s v="2008 - II"/>
    <s v="CORREDOR DELGADO"/>
    <s v="CESAR GABRIEL "/>
    <s v="Hombres"/>
    <n v="80142564"/>
    <s v="BOGOTÁ"/>
    <n v="80142564"/>
    <s v="Maestro en Artes Musicales"/>
    <s v="13 DE JUNIO DE 2014"/>
    <x v="28"/>
    <s v="LA FENOMENOLOGÌA COMO MÈTODO PARA ENTENDER LA GUITARRA ACÙSTICA"/>
    <s v="PEDRO ANGEL"/>
    <s v="7 DE ABRIL DE 2014"/>
    <s v="4.4"/>
    <x v="1"/>
    <x v="1"/>
    <m/>
    <m/>
    <m/>
    <n v="3212874440"/>
    <s v="Cra 32 No. 50 A - 14 Sur"/>
    <s v="gabytarra@gmail.com"/>
  </r>
  <r>
    <n v="304"/>
    <n v="20082098008"/>
    <s v="2008 - II"/>
    <s v="CORREDOR TÉLLEZ"/>
    <s v="FELIPE "/>
    <s v="Hombres"/>
    <n v="1010179925"/>
    <s v="BOGOTÁ"/>
    <n v="1010179925"/>
    <s v="Maestro en Artes Musicales"/>
    <s v="13 DE JUNIO DE 2014"/>
    <x v="28"/>
    <s v="EL LENGUAJE MUSICAL LLANERO: UN ACERCAMIENTO A LA COMPOSICIÓN DESDE LA NOTACIÓN MUSICAL Y FONÉTICA"/>
    <s v="FRANCISCO CASTILLO"/>
    <s v="29 DE NOVIEMBRE DE 2013"/>
    <s v="5.0"/>
    <x v="1"/>
    <x v="1"/>
    <m/>
    <m/>
    <m/>
    <n v="3133959684"/>
    <s v="Calle 20 No. 2 A - 26 apto 211"/>
    <s v="f.corredor88@gmail.com"/>
  </r>
  <r>
    <n v="305"/>
    <n v="20082098015"/>
    <s v="2008 - II"/>
    <s v=" HOYOS ORDÓÑEZ"/>
    <s v="JULIAN ANDRÉS"/>
    <s v="Hombres"/>
    <n v="1094893619"/>
    <s v=" Armenia (Quindìo)"/>
    <n v="87011756245"/>
    <s v="Maestro en Artes Musicales énfasis en instrumento guitarra acústica"/>
    <s v="13 DE JUNIO DE 2014"/>
    <x v="28"/>
    <s v="ANALISIS CON FINES INTERPRETATIVOS DE TRES OBRAS DE ERNESTO CORDERO PARA GUITARRA SOLA "/>
    <s v="GUILLERMO BOCANEGRA"/>
    <s v="9 DE ABRIL DE 2014"/>
    <s v="5.0"/>
    <x v="4"/>
    <x v="10"/>
    <m/>
    <m/>
    <m/>
    <n v="3114967951"/>
    <s v="Cra 17 No. 48 - 76 apto 101"/>
    <s v="julianandreshoyos@hotmail.com"/>
  </r>
  <r>
    <n v="306"/>
    <n v="20082098021"/>
    <s v="2008 - II"/>
    <s v=" MARTÍNEZ PALACIO"/>
    <s v="GUSTAVO"/>
    <s v="Hombres"/>
    <n v="80072259"/>
    <s v="BOGOTÁ"/>
    <n v="80072259"/>
    <s v="Maestro en Artes Musicales énfasis en instrumento percusión"/>
    <s v="13 DE JUNIO DE 2014"/>
    <x v="28"/>
    <s v="LA BANDA PELAYERA; CONTEXTO, ANÁLISIS RITMICO Y ADAPTACIÓN A LA BATERIA DE TRES AIRES: PORRO PALITIAO, PORRO TAPAO Y FANDANGO"/>
    <s v="JORGE ALBERTO GUZMÁN"/>
    <s v="22 DE ABRIL DE 2014"/>
    <s v="4.8"/>
    <x v="4"/>
    <x v="5"/>
    <m/>
    <m/>
    <m/>
    <n v="3115664155"/>
    <s v="Av calle 90 No. 95 B - 10 int 104"/>
    <s v="jazztavo123@hotmail.com"/>
  </r>
  <r>
    <n v="307"/>
    <n v="20091098012"/>
    <s v="2009 - I"/>
    <s v=" CHAMAT BURGOS"/>
    <s v="LUIS ANDRES"/>
    <s v="Hombres"/>
    <n v="80073578"/>
    <s v="BOGOTÁ"/>
    <n v="80073578"/>
    <s v="Maestro en Artes Musicalesénfasis en Arreglos y Composición"/>
    <s v="13 DE JUNIO DE 2014"/>
    <x v="28"/>
    <s v="CINCO OBRAS DE COMPOSICIÓN BASADAS EN LOS PRINCIPIOS DEL MÉTODO RECEPTIVO DE LA MUSICOTERAPIA Y LA MEDICINA CHINA"/>
    <s v="LUIS ALFONSO MORALES"/>
    <s v="19 DE NOVIEMBRE DE 2013"/>
    <s v="4.8"/>
    <x v="0"/>
    <x v="0"/>
    <m/>
    <m/>
    <m/>
    <n v="3002660112"/>
    <s v="Calle 11c -N 73-52"/>
    <s v="andreschamat@hotmail.com"/>
  </r>
  <r>
    <n v="308"/>
    <n v="20091098014"/>
    <s v="2009 - I"/>
    <s v=" GARZÓN MAFFLA"/>
    <s v="ALVARO JAVIER"/>
    <s v="Hombres"/>
    <n v="87216048"/>
    <s v=" de Ipiales (NARIÑO)"/>
    <n v="87216048"/>
    <s v="Maestro en Artes Musicales"/>
    <s v="13 DE JUNIO DE 2014"/>
    <x v="28"/>
    <s v="INSIDE OCTAVARIUM - DESCRIPCIÓN DE ELEMENTOS MELÓDICOS, RÍTMICOS Y ARMONICOS DE LA OBRA MUSICAL &quot;OCTAVARIUM&quot; DE LA BANDA DE METAL PROGRESIVO &quot;DREAM THEATER&quot;, PARA SU INTERPRETACIÓN EN LA GUITARRA ELÉCTRICA"/>
    <s v="DAVID LEONARDO ALVARADO SILVA"/>
    <s v="9 DE ABRIL DE 2014"/>
    <s v="5.0"/>
    <x v="4"/>
    <x v="16"/>
    <m/>
    <m/>
    <m/>
    <n v="3006167992"/>
    <s v="Cra 5 Bis No. 12 C - 32 apto 203"/>
    <s v="alvaroguitar@hotmail.com"/>
  </r>
  <r>
    <n v="309"/>
    <n v="20091098022"/>
    <s v="2009 - I"/>
    <s v=" MORA BETANCUR"/>
    <s v="GABRIEL"/>
    <s v="Hombres"/>
    <n v="18010759"/>
    <s v=" San Andrés"/>
    <n v="100069"/>
    <s v="Maestro en Artes Musicales"/>
    <s v="13 DE JUNIO DE 2014"/>
    <x v="28"/>
    <s v="INDAGACION SOBRE ALGUNOS FENÓMENOS DE PERCEPCIÒN AUDITIVA EN LA CREACIÓN E INTERPRETACIÓN DE UNA OBRA MUSICAL"/>
    <s v="GENOVEVA SALAZAR HAKIM"/>
    <s v="20 DE NOVIEMBRE DE 2013"/>
    <s v="5.0"/>
    <x v="0"/>
    <x v="0"/>
    <m/>
    <m/>
    <m/>
    <n v="3003661719"/>
    <s v="Av carrera 72 No. 23 - 24 int 9 apto 302"/>
    <s v="moregabo@hotmail.com"/>
  </r>
  <r>
    <n v="310"/>
    <n v="20091098028"/>
    <s v="2009 - I"/>
    <s v=" PAEZ QUIROGA"/>
    <s v="FLAVIO AMADEO"/>
    <s v="Hombres"/>
    <n v="1022948269"/>
    <s v="BOGOTÁ"/>
    <n v="1022948269"/>
    <s v="Maestro en Artes Musicales"/>
    <s v="13 DE JUNIO DE 2014"/>
    <x v="28"/>
    <s v="KENNY GARRETT, KIRK WHALUM Y BONEY JAMES: UN ACERCAMIENTO DESDE LA TRANSCRIPCIÓN Y EL ANÁLISIS A SUS ESTILOS IMPROVISATORIOS EN EL TEMA ALWAYS THERE"/>
    <s v="OSCAR PORTILLO"/>
    <s v="2 DE ABRIL DE 2014"/>
    <s v="4.8"/>
    <x v="4"/>
    <x v="8"/>
    <m/>
    <m/>
    <m/>
    <n v="3124519763"/>
    <s v="Calle 64 C bis No. 85 - 64"/>
    <s v="flapa-100@hotmail.com"/>
  </r>
  <r>
    <n v="311"/>
    <n v="20091098035"/>
    <s v="2009 - I"/>
    <s v=" TORRES ÁLVAREZ"/>
    <s v="RAUL AUGUSTO"/>
    <s v="Hombres"/>
    <n v="1110502068"/>
    <s v="de Ibagué"/>
    <n v="1110502068"/>
    <s v="Maestro en Artes Musicales"/>
    <s v="13 DE JUNIO DE 2014"/>
    <x v="28"/>
    <s v="ANALISIS CON FINES INTERPRETATIVOS DE LA ESTRUCTURA MUSICAL DE TRES OBRAS PARA FLAUTA TRAVERSA DE COMPOSITORES COLOMBIANOS"/>
    <s v="MANUEL BERNAL MARTÍNEZ"/>
    <s v="31 DE MARZO DE 2014"/>
    <s v="4.5"/>
    <x v="1"/>
    <x v="1"/>
    <m/>
    <m/>
    <m/>
    <n v="3174555539"/>
    <s v="Carrera 25 No. 39 - 62"/>
    <s v="raultorresa@gmail.com"/>
  </r>
  <r>
    <n v="312"/>
    <n v="20092098039"/>
    <s v="2009 - II"/>
    <s v="ÁVILA BAQUERO"/>
    <s v="CESAR IVAN"/>
    <s v="Hombres"/>
    <n v="19429115"/>
    <s v="BOGOTÁ"/>
    <n v="19429115"/>
    <s v="Maestro en Artes Musicales énfasis en instrumento violín"/>
    <s v="13 DE JUNIO DE 2014"/>
    <x v="28"/>
    <s v="SUENA LA ORQUESTA EN MI LOCALIDAD. CARACTERIZACIÓN DEL PROYECTO DE INTERVENCIÓN SOCIAL 503- CONVENIOS 103 DE 2010 Y 053 DE 2012, A PROPÒSITO DE LA FORMACIÓN MUSICAL DE LOS NIÑOS Y JÓVENES DE LA LOCALIDAD DE CHAPINERO - BOGOTÁ"/>
    <s v="ANDRÉS PINEDA BEDOYA"/>
    <s v="10 DE ABRIL DE 2014"/>
    <s v="5.0"/>
    <x v="4"/>
    <x v="19"/>
    <m/>
    <m/>
    <m/>
    <n v="3158981053"/>
    <s v="Calle 23 No. 68 - 59 int 24 apto 402"/>
    <s v="ciavilamus@yahoo.com"/>
  </r>
  <r>
    <n v="313"/>
    <n v="20092098053"/>
    <s v="2009 - II"/>
    <s v="MORA CHIMBI"/>
    <s v="JHON FREDY"/>
    <s v="Hombres"/>
    <n v="11439751"/>
    <s v="_x000a_ Facatativá"/>
    <n v="11439751"/>
    <s v="Maestro en Artes Musicales énfasis en instrumento eufonio"/>
    <s v="13 DE JUNIO DE 2014"/>
    <x v="28"/>
    <s v="INICIACIÓN, CONFORMACIÓN, CONSOLIDACIÓN Y DIRECCION DE UNA BANDA SINFÓNICA INFANTIL ESTUDIANTIL EN EL INSTITUTO SALESIANO SAN JOSÉ DE MOSQUERA"/>
    <s v="CESAR VILLAMIL"/>
    <s v="14 DE MARZO DE 2014"/>
    <s v="4.7"/>
    <x v="4"/>
    <x v="26"/>
    <m/>
    <m/>
    <m/>
    <n v="3118501362"/>
    <s v="Cra 1 No 2 - 49 Mosquera (Cund)"/>
    <s v="johnfredymora@hotmail.com"/>
  </r>
  <r>
    <n v="314"/>
    <n v="20092098058"/>
    <s v="2009 - II"/>
    <s v="RAMOS CUSARIA"/>
    <s v="IGNACIO "/>
    <s v="Hombres"/>
    <n v="79613665"/>
    <s v="BOGOTÁ"/>
    <n v="79613665"/>
    <s v="Maestro en Artes Musicales énfasis en instrumento flauta traversa"/>
    <s v="13 DE JUNIO DE 2014"/>
    <x v="28"/>
    <s v="&quot;BORDÓN DE LLAVES&quot; ASPECTOS TÉCNICOS E INTERPRETATIVOS TRADICIONALES DE LOS GOLPES DEL JOROPO LLANERO: PAJARILLO, SEIS POR DE DERECHO Y SEIS NUMERAO APLICADOS EN LA ELABORACIÓN DE TRES ESTUDIOS PARA FLAUTA TRAVERSA SISTEMA BOÊHM"/>
    <s v="CARLOS GONZALO GUZMÁN MUÑOZ"/>
    <s v="8 DE ABRIL DE 2014"/>
    <s v="5.0 Meritorio"/>
    <x v="4"/>
    <x v="2"/>
    <m/>
    <m/>
    <m/>
    <n v="3134295639"/>
    <s v="Calle 60 A sur No. 78 - 18"/>
    <s v="unaflautatraviesa@gmail.com"/>
  </r>
  <r>
    <n v="315"/>
    <n v="20102098048"/>
    <s v="2010 - II"/>
    <s v="TORRES TORRES"/>
    <s v="JAIME OSWALDO "/>
    <s v="Hombres"/>
    <n v="74180944"/>
    <s v=" Sogamoso"/>
    <n v="75030709721"/>
    <s v="Maestro en Artes Musicales énfaisis en instrumento saxofón"/>
    <s v="13 DE JUNIO DE 2014"/>
    <x v="28"/>
    <s v="BANDA CIUDAD CORRALES LEGADO Y TRADICIÓN DE UN PUEBLO: ELEMENTOS RELEVANTES PARA UNA RECONSTRUCCIÓN DE LA MEMORIA E HISTORIA DE LA TRAYECTORIA MUSICAL DE LA BANDA DE VIENTOS CIUDAD CORRALES, BOYACÁ"/>
    <s v="SANTIAGO NIÑO MORALES"/>
    <s v="10 DE ABRIL DE 2014"/>
    <s v="4.5"/>
    <x v="4"/>
    <x v="8"/>
    <m/>
    <m/>
    <m/>
    <n v="3123264160"/>
    <s v="Carrera 26 No. 03 - 92 Duitama (Boy)"/>
    <s v="oswalsaxo.75@hotmail.com"/>
  </r>
  <r>
    <n v="316"/>
    <n v="20102098050"/>
    <s v="2010 - II"/>
    <s v="FIERRO MEDINA"/>
    <s v="JAVIER ALFONSO "/>
    <s v="Hombres"/>
    <n v="19208809"/>
    <s v="BOGOTÁ"/>
    <n v="19208809"/>
    <s v="Maestro en Artes Musicales énfasis en Arreglos y composición"/>
    <s v="13 DE JUNIO DE 2014"/>
    <x v="28"/>
    <s v="MINIMALISMO Y JOROPO"/>
    <s v="GUSTAVO ADOLFO LARA"/>
    <s v="22 DE ABRIL DE 2014"/>
    <s v="5.0"/>
    <x v="0"/>
    <x v="0"/>
    <m/>
    <m/>
    <m/>
    <n v="3114412057"/>
    <s v="Calle 25 No. 11 - 15 Tunja"/>
    <s v="jafierro@yahoo.com"/>
  </r>
  <r>
    <n v="317"/>
    <n v="20102098053"/>
    <s v="2010 - II"/>
    <s v="QUINTEROS ÀLVAREZ"/>
    <s v="JORGE GUSTAVO "/>
    <s v="Hombres"/>
    <n v="11233680"/>
    <s v=" La Calera"/>
    <n v="11233680"/>
    <s v="Maestro en Artes Musicales enfasis en instrumento tuba"/>
    <s v="13 DE JUNIO DE 2014"/>
    <x v="28"/>
    <s v="EL APORTE DE MELVIN CULBERTSON A LA ESCUELA DE TUBA EN FRANCIA Y SU IMPACTO EN COLOMBIA"/>
    <s v="JUAN HERNEY SEPÚLVEDA"/>
    <s v="10 DE ABRIL DE 2014"/>
    <s v="5.0"/>
    <x v="4"/>
    <x v="27"/>
    <m/>
    <m/>
    <m/>
    <n v="3044487093"/>
    <s v="Cra 29 B No. 67 - 17"/>
    <s v="georgebasscleft@hotmail.com"/>
  </r>
  <r>
    <n v="318"/>
    <n v="20102098070"/>
    <s v="2010 - II"/>
    <s v="BARRERA RIVERO"/>
    <s v="WILLIAM "/>
    <s v="Hombres"/>
    <n v="17388409"/>
    <s v="PUERTO LOPEZ META"/>
    <s v="17.388.409 DISTRITO 5 YOPAL"/>
    <s v="Maestro en Artes Musicales énfasis en instrumento arpa"/>
    <s v="13 DE JUNIO DE 2014"/>
    <x v="28"/>
    <s v="COMPOSICIÓN, TRANCRIPCIÓN Y ENSEÑANZA DE DIEZ CANCIONES EN GÉNEROS LLANEROS PARA IMPLEMENTAR EN LA ESCUELA PRIMARIA"/>
    <m/>
    <s v="2 DE ABRIL DE 2014"/>
    <s v="4.2"/>
    <x v="4"/>
    <x v="24"/>
    <m/>
    <m/>
    <m/>
    <s v="3112571141- - 3212690777"/>
    <s v="CALLE 22 No. 17-13 BARRIO LA ESPERANZA YOPAL CASANARE"/>
    <s v="caballerowilliam@hotmail.com"/>
  </r>
  <r>
    <n v="319"/>
    <n v="9829808"/>
    <s v="1998 - II"/>
    <s v="MORENO ROMERO"/>
    <s v="NESTOR GIOVANNY "/>
    <s v="Hombres"/>
    <n v="11444742"/>
    <s v="10 DE JULIO DE 1998"/>
    <s v="800610-09500"/>
    <s v="MAESTRO EN ARTES MUSICALES"/>
    <s v="5 DE DICIEMBRE DE 2014"/>
    <x v="29"/>
    <s v="COMPOSICIÓN DE SUITE A TRES MOVIMIENTOS EN EL CONTEXTO DEL JAZZ LATINO, CON LA GUITARRA ELÉCTRICA COMO INSTRUMENTO PRINCIPAL"/>
    <m/>
    <s v=" 29 de septiembre DE 2014"/>
    <s v="4.5"/>
    <x v="1"/>
    <x v="1"/>
    <m/>
    <m/>
    <m/>
    <n v="3123509070"/>
    <s v="Cra. 98 bis No. 22 H - 61"/>
    <s v="morenomusica@hotmail.com"/>
  </r>
  <r>
    <n v="320"/>
    <n v="20041098024"/>
    <s v="2004 - I"/>
    <s v=" GÓMEZ PINZÓN"/>
    <s v="DANIEL ANDRES"/>
    <s v="Hombres"/>
    <n v="80350071"/>
    <s v="14 DE AGOSTO DE 2000"/>
    <n v="80350071"/>
    <s v="MAESTRO EN ARTES MUSICALES"/>
    <s v="5 DE DICIEMBRE DE 2014"/>
    <x v="29"/>
    <s v="LA IMPROVISACIÓN EN EL SON CUBANOA PARTIR DEL ANÁLISIS DE TRES SOLOS DE RUBÉN GONZALEZ"/>
    <m/>
    <s v="24 de sept  DE 2014"/>
    <s v="5.0"/>
    <x v="1"/>
    <x v="1"/>
    <m/>
    <m/>
    <m/>
    <n v="3143481909"/>
    <s v="Calle 1 No. 40 B - 27 sur"/>
    <s v="danielandresgomez@hotmail.com"/>
  </r>
  <r>
    <n v="321"/>
    <n v="20042098003"/>
    <s v="2004 - II"/>
    <s v=" CASTELLAR POLANIA"/>
    <s v="ADRIAN"/>
    <s v="Hombres"/>
    <n v="80092765"/>
    <s v="06 DE OCTUBRE DE 1999"/>
    <n v="80092765"/>
    <s v="MAESTRO EN ARTES MUSICALES"/>
    <s v="5 DE DICIEMBRE DE 2014"/>
    <x v="29"/>
    <s v="ESTUDIO INTERPRETATIVO DE LA BATERIA SOBRE EL STICKING Y EL ESTILO LINEAL APLICADOS POR DAVID GARIBALDI EN LOS TEMAS MUSICALES:ESCAPE FROM OAKLAND, SOUL VACCINATION Y WHAT IT´S HIP DE TOWER OF POWER"/>
    <m/>
    <s v="8 de octubre de 2014"/>
    <s v="4.3"/>
    <x v="4"/>
    <x v="5"/>
    <m/>
    <m/>
    <m/>
    <n v="3123712919"/>
    <s v="calle 90 75b 41"/>
    <s v="angband_72@hotmail.com"/>
  </r>
  <r>
    <n v="322"/>
    <n v="20051098013"/>
    <s v="2005 - I"/>
    <s v="ESPITIA CORREDOR"/>
    <s v="DAVID FERNANDO "/>
    <s v="Hombres"/>
    <n v="80874757"/>
    <s v="27 DE AGOSTO DE 2003"/>
    <n v="80874757"/>
    <s v="MAESTRO EN ARTES MUSICALES"/>
    <s v="5 DE DICIEMBRE DE 2014"/>
    <x v="29"/>
    <s v="JACQUES DALCROZE Y EDGAR WILLEMS: UNA MIRADA A LA PEDAGOGÍA MUSICAL DE CARA A LA ENSEÑANZA DEL VIOLONCHELO"/>
    <m/>
    <s v="mierocles 8 de octubre de 2014"/>
    <s v="4.8"/>
    <x v="4"/>
    <x v="9"/>
    <m/>
    <m/>
    <m/>
    <n v="3177897041"/>
    <s v="Calle 136 No. 11B - 16"/>
    <s v="maqroll85@hotmail.com"/>
  </r>
  <r>
    <n v="323"/>
    <n v="20061098027"/>
    <s v="2006 - I"/>
    <s v="MURCIA MORALES"/>
    <s v="MARIA ANGÉLICA "/>
    <s v="Mujeres"/>
    <n v="53050945"/>
    <s v="18 de enero de 2002"/>
    <s v="N.A."/>
    <s v="MAESTRO EN ARTES MUSICALES"/>
    <s v="5 DE DICIEMBRE DE 2014"/>
    <x v="29"/>
    <s v="Análisis  de cinco canciones de la región andina y llanera colombiana, a partir del estill voice training"/>
    <m/>
    <s v="jueves 2 de octubre DE 2014"/>
    <s v="5.0"/>
    <x v="1"/>
    <x v="1"/>
    <m/>
    <m/>
    <m/>
    <n v="3133113091"/>
    <s v="Carrera  8 A número 151-71"/>
    <s v="kikasumi@gmail.com"/>
  </r>
  <r>
    <n v="324"/>
    <n v="20072098017"/>
    <s v="2007 - II"/>
    <s v="GUZMÁN SIERRA"/>
    <s v="JULIAN ALFONSO "/>
    <s v="Hombres"/>
    <n v="1024484464"/>
    <s v="Bogotá"/>
    <n v="88100457827"/>
    <s v="MAESTRO EN ARTES MUSICALES ÉNFASIS EN INSTRUMENTO BAJO ELÉCTRICO"/>
    <s v="5 DE DICIEMBRE DE 2014"/>
    <x v="29"/>
    <s v="ASPECTOS Y CONCEPTOS FUNDAMENTALES EN LA EJECUCIÒN Y GRABACIÓN DEL BAJO ELÉCTRICO EN EL JAZZ"/>
    <m/>
    <s v="viernes 3 de octure DE 2014"/>
    <s v="4.2"/>
    <x v="4"/>
    <x v="12"/>
    <m/>
    <m/>
    <m/>
    <n v="3138462106"/>
    <s v="Av Jiménez no. 4 - 03 apto 1006"/>
    <s v="julianjazzbass@gmail.com"/>
  </r>
  <r>
    <n v="325"/>
    <n v="20072098028"/>
    <s v="2007 - II"/>
    <s v="NIETO SALGUERO"/>
    <s v="JORGE IVAN "/>
    <s v="Hombres"/>
    <n v="1013578065"/>
    <s v="23 DE ABRIL DE 2004"/>
    <n v="101357865"/>
    <s v="MAESTRO EN ARTES MUSICALES ÉNFASIS EN COMPOSICIÓN Y ARREGLOS"/>
    <s v="5 DE DICIEMBRE DE 2014"/>
    <x v="29"/>
    <s v="AUTORRETRATO SONORO CINCO PIEZAS ORIGINALES PARA INSTRUMENTISTAS SOLISTAS"/>
    <m/>
    <s v="1 DE OCTUBRE DE 2014"/>
    <s v="5.0"/>
    <x v="0"/>
    <x v="0"/>
    <m/>
    <m/>
    <m/>
    <n v="3144384179"/>
    <s v="Cra 13 A bis No. 31 a - 35 SUR"/>
    <s v="elarpero@yahoo.es"/>
  </r>
  <r>
    <n v="326"/>
    <n v="20072098034"/>
    <s v="2007 - II"/>
    <s v="Rodríguez"/>
    <s v="JERSSON FABIAN "/>
    <s v="Hombres"/>
    <n v="1072492217"/>
    <s v="28 DE JUNIO DE 2004"/>
    <m/>
    <s v="MAESTRO EN ARTES MUSICALES ÉNFASIS EN INSTRUMENTO TROMPETA"/>
    <s v="5 DE DICIEMBRE DE 2014"/>
    <x v="29"/>
    <s v="DESCRIPCION DE ELEMENTOS MUSICALES Y APORTES PARA LA INTERPRETACIÓN DE LA OBRA CONCERT PIECE No.2 for trumpet op. 12 de Vassily Brandt"/>
    <m/>
    <s v=" 8 de octubre  DE 2014"/>
    <s v="4.5"/>
    <x v="4"/>
    <x v="14"/>
    <m/>
    <m/>
    <m/>
    <n v="3114417774"/>
    <s v="Calle 18 sur No. 11 B - 20"/>
    <s v="jerssontrumpet@hotmail.com"/>
  </r>
  <r>
    <n v="327"/>
    <n v="20081098018"/>
    <s v="2008 - I"/>
    <s v="HURTADO GIRALDO"/>
    <s v="JHON JAIRO "/>
    <s v="Hombres"/>
    <n v="18401748"/>
    <s v="Calarcà  Quindío"/>
    <n v="18401748"/>
    <s v="MAESTRO EN ARTES MUSICALES ÉNFASIS EN INSTRUMENTO"/>
    <s v="5 DE DICIEMBRE DE 2014"/>
    <x v="29"/>
    <s v="LA MUSICA COMO MEDIO DE DIVERSIÓN Y ESTIMULACIÓN DEL CUERPO Y LA MENTE PARA PERSONAS EN SITUACIÓN DE DISCAPACIDAD COGNITIVA"/>
    <m/>
    <s v=" 5 de diciembre DE 2013"/>
    <s v="5.0"/>
    <x v="4"/>
    <x v="6"/>
    <m/>
    <m/>
    <m/>
    <n v="3192435907"/>
    <s v="Carrera 27B No. 63 A - 51 (302)"/>
    <s v="johnjguitarra@hotmail.com"/>
  </r>
  <r>
    <n v="328"/>
    <n v="20082098013"/>
    <s v="2008 - II"/>
    <s v=" GUTIERREZ DURAN"/>
    <s v="YEISSON MANUEL"/>
    <s v="Hombres"/>
    <n v="1019038034"/>
    <s v="Bogotá"/>
    <n v="1019038034"/>
    <s v="MAESTRO EN ARTES MUSICALES ÉNFASIS EN INSTRUMENTO"/>
    <s v="5 DE DICIEMBRE DE 2014"/>
    <x v="29"/>
    <s v="INTERPRETACION, ARGUMENTACION Y PROPUESTA DE RECOPILACION  Y EJECUCION DE REPERTORIO PARA GUITARRA APLICADO A LOS RITMOS ANDINAS COLOMBIANOS BAMBUCO Y PASILLO"/>
    <m/>
    <s v=" 28 DE MARZO  DE 2014"/>
    <s v="4.4"/>
    <x v="4"/>
    <x v="6"/>
    <m/>
    <m/>
    <m/>
    <n v="3123218122"/>
    <s v="Cll 181 C 13-54 Torre 25 Apart 504"/>
    <s v="gtiym@hotmail.com"/>
  </r>
  <r>
    <n v="329"/>
    <n v="20091098005"/>
    <s v="2009 - I"/>
    <s v="BEJARANO VARON"/>
    <s v="VIVIAN NATALIE "/>
    <s v="Mujeres"/>
    <n v="1110486570"/>
    <s v="24 DE JULIO DE 2007"/>
    <s v="N.A."/>
    <s v="MAESTRO EN ARTES MUSICALES ÉNFASIS EN INSTRUMENTO CLARINETE"/>
    <s v="5 DE DICIEMBRE DE 2014"/>
    <x v="29"/>
    <s v="EL CLARINETE EN EL ROCK INSTRUMENTAL. ADAPTACION DE DOS OBRAS DE ROCK INSTRUMENTAL PARA LA EJECUCION EN EL CLARINETE MEDIANTE LA UTILIZACION DE PROCESADORES DE EFECTO"/>
    <m/>
    <s v=" 1 de octubre DE 2014"/>
    <s v="4.8"/>
    <x v="4"/>
    <x v="13"/>
    <m/>
    <m/>
    <m/>
    <n v="3008263096"/>
    <s v="cra 5 bis No. 12 C - 32 apto. 203"/>
    <s v="natas8915@hotmail.com"/>
  </r>
  <r>
    <n v="330"/>
    <n v="20091098011"/>
    <s v="2009 - I"/>
    <s v=" Cepeda Paloma"/>
    <s v="Ivan Dario"/>
    <s v="Hombres"/>
    <n v="1023892256"/>
    <d v="2008-01-23T00:00:00"/>
    <n v="1023892256"/>
    <s v="MAESTRO EN ARTES MUSICALES ÉNFASIS EN INSTRUMENTO FLAUTA TRAVERSA"/>
    <s v="5 DE DICIEMBRE DE 2014"/>
    <x v="29"/>
    <s v="EL BEAT-BOX EN LA FLAUTA TRAVERSA Y SU RELACION CON LA PRODUCCION VOCAL"/>
    <m/>
    <s v=" 6 DE OCTUBRE DE 2014"/>
    <s v="4.8"/>
    <x v="4"/>
    <x v="2"/>
    <m/>
    <m/>
    <m/>
    <n v="3167952588"/>
    <s v="Calle 34 No. 12-71"/>
    <s v="musiguy554@hotmail.com "/>
  </r>
  <r>
    <n v="331"/>
    <n v="20092098004"/>
    <s v="2009 - II"/>
    <s v="CAICEDO MELO"/>
    <s v="CESAR DANIEL"/>
    <s v="Hombres"/>
    <n v="1070305528"/>
    <s v=" COGUA (CUND)"/>
    <n v="1070305528"/>
    <s v="MAESTRO EN ARTES MUSICALES ÉNFASIS EN INSTRUMENTO SAXOFÓN"/>
    <s v="5 DE DICIEMBRE DE 2014"/>
    <x v="29"/>
    <s v="DEL VIOLÍN AL SAXOFON, UNA PROPUESTA DE ADAPTACIÓN PARA EL DESARROLLO TÉCNICO E INTERRPETATIVO DEL SAXOFÓN, DEL CONCIERTO PARA VIOLÍN EN RE MAYOR OPUS 35 DE TCHAIKOVSKY"/>
    <m/>
    <s v=" 23 de abril DE 2014"/>
    <s v="4.7"/>
    <x v="4"/>
    <x v="8"/>
    <m/>
    <m/>
    <m/>
    <n v="3115303423"/>
    <s v="Calle 2 A No. 15 A - 24 Zipaquirá"/>
    <s v="cesarax903@gmail.com"/>
  </r>
  <r>
    <n v="332"/>
    <n v="200920998028"/>
    <s v="2009 - II"/>
    <s v="RINCON ANGARITA"/>
    <s v="ANDREA XIMENA"/>
    <s v="Mujeres"/>
    <n v="1091652177"/>
    <s v="26 DE ENERO DE 2004"/>
    <s v="N.A."/>
    <s v="MAESTRO EN ARTES MUSICALES, ÉNFASIS EN INSTRUMENTO GUITARRA ACÚSTICA"/>
    <s v="5 DE DICIEMBRE DE 2014"/>
    <x v="29"/>
    <s v="APLICACIÓN DE RECURSOS TÉCNICOS EXTRAIDOS DE THE  GOLDFISH SUITE DE PILLIP HOUGTON PARA EL ENRIQEUCIMIENTO INTERPRETATIVO DE LA MÚSICA PARA GUITARRA"/>
    <m/>
    <s v="3 de octubre DE 2014 DE 2014"/>
    <s v="4.7"/>
    <x v="4"/>
    <x v="10"/>
    <m/>
    <m/>
    <m/>
    <n v="3008716988"/>
    <s v="Calle 34 No. 21 - 37"/>
    <s v="axra03@hotmail.com"/>
  </r>
  <r>
    <n v="333"/>
    <n v="20092098063"/>
    <s v="2009 - II"/>
    <s v="Sánchez Messier"/>
    <s v="Sofia Elena"/>
    <s v="Mujeres"/>
    <n v="36563754"/>
    <s v="6 de Abril de 1987"/>
    <s v="N.A."/>
    <s v="MAESTRO EN ARTES MUSICALES ÉNFASIS EN COMPOSICIÓN Y ARREGLOS"/>
    <s v="5 DE DICIEMBRE DE 2014"/>
    <x v="29"/>
    <s v="incorparación de material de músicas tradicionales colombianas orientado a la fomración para el guitarrista solista en el pre-grado del programa curricular de Artes Musicales de la Academia Superior de Artes de Bogotá-ASAB. Facultad de Artes-ASAB, de la Universidad Distrital Francisco José de Caldas"/>
    <m/>
    <s v="Viernes 3 de octubre DE 2014"/>
    <s v="4.8"/>
    <x v="0"/>
    <x v="0"/>
    <m/>
    <m/>
    <m/>
    <n v="3153609063"/>
    <s v="Carrera 18 N° 58 B10"/>
    <s v="sofielenas@hotmail.com"/>
  </r>
  <r>
    <n v="334"/>
    <n v="20092098041"/>
    <s v="2009 - II"/>
    <s v="CADENA BUITRAGO"/>
    <s v="EDGAR RAMIRO "/>
    <s v="Hombres"/>
    <n v="11441997"/>
    <s v="FACATATIVÁ (CUND)"/>
    <n v="11441997"/>
    <s v="MAESTRO EN ARTES MUSICALES ENFASIS EN INSTRUMENTO"/>
    <s v="5 DE DICIEMBRE DE 2014"/>
    <x v="29"/>
    <s v="METODO DE INICIACIÓN EN EL CLARINETE SOPRANO PARA NIÑOS DE OCHO A DIAZ AÑOS DE EDAD DE LA BANDA SINFÓNICA DEL MUNICIPIO DE FACATATIVÁ"/>
    <m/>
    <s v="MIERCOLES 9 DE ABRIL"/>
    <s v="4.2"/>
    <x v="4"/>
    <x v="6"/>
    <m/>
    <m/>
    <m/>
    <n v="3134651938"/>
    <s v="Cra 7 No. 12 - 97 Santa Rita Facatativá"/>
    <s v="clariracabu@hotmail.com"/>
  </r>
  <r>
    <n v="335"/>
    <n v="20092098064"/>
    <s v="2009 - II"/>
    <s v="TORRES GUTIERREZ"/>
    <s v="JOSE LUIS"/>
    <s v="Hombres"/>
    <n v="19408529"/>
    <s v="28 DE NOV DE 1978"/>
    <s v="D870957"/>
    <s v="MAESTRO EN ARTES MUSICALES ÉNFASISI EN INSTRUMENTO"/>
    <s v="5 DE DICIEMBRE DE 2014"/>
    <x v="29"/>
    <s v="PAUTAS METODOLÓGICAS PARA LA INICIACIÓN AL ESTUDIO DEL CLARINETE A PARTIR DE LA CANCIÓN"/>
    <m/>
    <s v="16 DE OCTUBRE DE 2014"/>
    <s v="4.2"/>
    <x v="4"/>
    <x v="6"/>
    <m/>
    <m/>
    <m/>
    <n v="3158886689"/>
    <s v="Calle 50 No. 13 - 76"/>
    <s v="jljoseluistg@gmail.com"/>
  </r>
  <r>
    <n v="336"/>
    <n v="20092098065"/>
    <s v="2009 - II"/>
    <s v="TORRES MEDINA"/>
    <s v="FELIX RAMÓN"/>
    <s v="Hombres"/>
    <n v="17584875"/>
    <s v="30 DE ABRIL DE 1984"/>
    <s v="YA"/>
    <s v="MAESTRO EN ARTES MUSICALES ÉNFASIS EN INSTRUMENTO ARPA LLANERA"/>
    <s v="5 DE DICIEMBRE DE 2014"/>
    <x v="29"/>
    <s v="IMPLEMENTAR UN MECANISMO DE PEDALES DE ACCIÓN SIMPLE AL ARPA TRADICIONAL LLANERA PARA SU AMPLIACIÓN TONAL CROMÁTICA EN SU INTERPRETACIÓN"/>
    <m/>
    <s v=" 8 de octubre DE 2014"/>
    <s v="4.0"/>
    <x v="4"/>
    <x v="24"/>
    <m/>
    <m/>
    <m/>
    <n v="3132630998"/>
    <s v="calle 1 No. 2 - 74 casa c 10 (mosquera)"/>
    <s v="felixramont@hotmaiil.com"/>
  </r>
  <r>
    <n v="337"/>
    <n v="20102098046"/>
    <s v="2010 - II"/>
    <s v="PINILLA HERRERA"/>
    <s v="GERMÁN ALBERTO"/>
    <s v="Hombres"/>
    <n v="79745115"/>
    <s v="Bogotá"/>
    <n v="79745115"/>
    <s v="MAESTRO EN ARTES MUSICALES ÉNFASIS EN INSTRUMENTO ARMÓNICA"/>
    <s v="5 DE DICIEMBRE DE 2014"/>
    <x v="29"/>
    <s v="PROPUESTA DE UN PROGRAMA PROFESIONAL DE ESTUDIOS PARA INSTRUMENTO PRINCIPAL ARMÓNICA DIATÓNICA"/>
    <m/>
    <s v=" 14 DE OCTUBRE DE 2014"/>
    <s v="5.0"/>
    <x v="4"/>
    <x v="28"/>
    <m/>
    <m/>
    <m/>
    <n v="3108859720"/>
    <s v="Transv 24 A No. 59 - 19 apto 302"/>
    <s v="yermis@gmail.co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7">
  <location ref="A3:C20" firstHeaderRow="1" firstDataRow="1" firstDataCol="0"/>
  <pivotFields count="24">
    <pivotField showAll="0"/>
    <pivotField showAll="0"/>
    <pivotField showAll="0"/>
    <pivotField showAll="0"/>
    <pivotField showAll="0"/>
    <pivotField showAll="0" defaultSubtotal="0"/>
    <pivotField showAll="0"/>
    <pivotField showAll="0"/>
    <pivotField showAll="0"/>
    <pivotField showAll="0"/>
    <pivotField showAll="0"/>
    <pivotField showAll="0" defaultSubtotal="0">
      <items count="30">
        <item h="1" x="2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x="24"/>
        <item h="1" x="26"/>
        <item h="1" x="27"/>
        <item h="1" x="28"/>
        <item h="1" x="29"/>
      </items>
    </pivotField>
    <pivotField showAll="0"/>
    <pivotField showAll="0"/>
    <pivotField showAll="0"/>
    <pivotField showAll="0"/>
    <pivotField showAll="0">
      <items count="6">
        <item x="0"/>
        <item x="3"/>
        <item x="4"/>
        <item x="2"/>
        <item x="1"/>
        <item t="default"/>
      </items>
    </pivotField>
    <pivotField showAll="0" defaultSubtotal="0">
      <items count="29">
        <item x="28"/>
        <item x="24"/>
        <item x="12"/>
        <item x="3"/>
        <item x="25"/>
        <item x="15"/>
        <item x="11"/>
        <item x="13"/>
        <item x="20"/>
        <item x="18"/>
        <item x="22"/>
        <item x="26"/>
        <item x="21"/>
        <item x="2"/>
        <item x="10"/>
        <item x="16"/>
        <item x="0"/>
        <item x="6"/>
        <item x="5"/>
        <item x="7"/>
        <item x="8"/>
        <item x="23"/>
        <item x="4"/>
        <item x="14"/>
        <item x="27"/>
        <item x="17"/>
        <item x="19"/>
        <item x="9"/>
        <item x="1"/>
      </items>
    </pivotField>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9" name="Tabla6" displayName="Tabla6" ref="A4:BN45" totalsRowShown="0" headerRowDxfId="68" dataDxfId="67" tableBorderDxfId="66">
  <autoFilter ref="A4:BN45"/>
  <tableColumns count="66">
    <tableColumn id="1" name="IDCuestionario" dataDxfId="65"/>
    <tableColumn id="2" name="Inicio" dataDxfId="64"/>
    <tableColumn id="3" name="Fin" dataDxfId="63"/>
    <tableColumn id="4" name="Abandonado" dataDxfId="62"/>
    <tableColumn id="5" name="Dirección IP" dataDxfId="61"/>
    <tableColumn id="6" name="EMail" dataDxfId="60"/>
    <tableColumn id="7" name="Nombre" dataDxfId="59"/>
    <tableColumn id="8" name="Apellido 1" dataDxfId="58"/>
    <tableColumn id="9" name="Apellido 2" dataDxfId="57"/>
    <tableColumn id="10" name="Contenido libre" dataDxfId="56"/>
    <tableColumn id="11" name="Parametro de usuario 1" dataDxfId="55"/>
    <tableColumn id="12" name="Parametro de usuario 2" dataDxfId="54"/>
    <tableColumn id="13" name="Parametro de usuario ID" dataDxfId="53"/>
    <tableColumn id="14" name="Apellidos" dataDxfId="52"/>
    <tableColumn id="15" name="Nombres" dataDxfId="51"/>
    <tableColumn id="16" name="Documento de identidad" dataDxfId="50"/>
    <tableColumn id="17" name="Número" dataDxfId="49"/>
    <tableColumn id="18" name="Código de estudiante" dataDxfId="48"/>
    <tableColumn id="19" name="Edad" dataDxfId="47"/>
    <tableColumn id="20" name="Ingreso_x000a_Año" dataDxfId="46"/>
    <tableColumn id="21" name="Periodo académico" dataDxfId="45"/>
    <tableColumn id="22" name="Año de egreso" dataDxfId="44"/>
    <tableColumn id="23" name="1._x0009_¿En qué trabajo se desempeña actualmente?" dataDxfId="43"/>
    <tableColumn id="24" name="Columna1" dataDxfId="42"/>
    <tableColumn id="25" name="Columna2" dataDxfId="41"/>
    <tableColumn id="26" name="Columna3" dataDxfId="40"/>
    <tableColumn id="27" name="Columna4" dataDxfId="39"/>
    <tableColumn id="28" name="Columna5" dataDxfId="38"/>
    <tableColumn id="29" name="Columna6" dataDxfId="37"/>
    <tableColumn id="30" name="¿Se relaciona con su énfasis de carrera?" dataDxfId="36"/>
    <tableColumn id="31" name="¿En qué Trabajos se desempeño antes?" dataDxfId="35"/>
    <tableColumn id="32" name="Columna7" dataDxfId="34"/>
    <tableColumn id="33" name="Columna8" dataDxfId="33"/>
    <tableColumn id="34" name="Columna9" dataDxfId="32"/>
    <tableColumn id="35" name="Columna10" dataDxfId="31"/>
    <tableColumn id="36" name="Columna11" dataDxfId="30"/>
    <tableColumn id="37" name="¿Los contenidos estudiados durante el énfasis han sido pertinentes con su desempeño como compositor y arreglista?" dataDxfId="29"/>
    <tableColumn id="38" name="Explique su respuesta si así lo desea" dataDxfId="28"/>
    <tableColumn id="39" name="Indique el rango promedio dentro del cual se encuentran sus ingresos mensuales. (en pesos colombianos)." dataDxfId="27"/>
    <tableColumn id="40" name="Columna12" dataDxfId="26"/>
    <tableColumn id="41" name="Indique su nivel de satisfacción en los siguientes aspectos indicándolo con un número del 1 al 10; entendiendo 1 como nula satisfacción y 10 máxima satisfacción" dataDxfId="25"/>
    <tableColumn id="42" name="Columna13" dataDxfId="24"/>
    <tableColumn id="43" name="Columna14" dataDxfId="23"/>
    <tableColumn id="44" name="¿Debido a sus obligaciones laborares ha realizado estudios posteriores a su egreso como estudiante de la UD?" dataDxfId="22"/>
    <tableColumn id="45" name="Columna15" dataDxfId="21"/>
    <tableColumn id="46" name="¿Ha realizado obras musicales por interés artístico? Indique cuales" dataDxfId="20"/>
    <tableColumn id="47" name="¿Ha contado con apoyo o inversión pública o privada para la realización de sus proyectos? Comparta por favor sus experiencias si así lo desea" dataDxfId="19"/>
    <tableColumn id="48" name="3._x0009_¿Qué clase de difusión ha tenido su obra artística?" dataDxfId="18"/>
    <tableColumn id="49" name="Columna16" dataDxfId="17"/>
    <tableColumn id="50" name="Columna17" dataDxfId="16"/>
    <tableColumn id="51" name="Columna18" dataDxfId="15"/>
    <tableColumn id="52" name="Columna19" dataDxfId="14"/>
    <tableColumn id="53" name="Columna20" dataDxfId="13"/>
    <tableColumn id="54" name="Indique su nivel de satisfacción en los siguientes aspectos indicándolo con un número del 1 al 10; entendiendo 1 como nula satisfacción y 10 máxima satisfacción." dataDxfId="12"/>
    <tableColumn id="55" name="Columna21" dataDxfId="11"/>
    <tableColumn id="56" name="Columna22" dataDxfId="10"/>
    <tableColumn id="57" name="Indique su nivel de satisfacción en los siguientes aspectos indicándolo con un número del 1 al 10; entendiendo 1 como nula satisfacción y 10 máxima satisfacción.23" dataDxfId="9"/>
    <tableColumn id="58" name="Columna24" dataDxfId="8"/>
    <tableColumn id="59" name="Columna25" dataDxfId="7"/>
    <tableColumn id="60" name="Columna26" dataDxfId="6"/>
    <tableColumn id="61" name="Columna27" dataDxfId="5"/>
    <tableColumn id="62" name="Columna28" dataDxfId="4"/>
    <tableColumn id="63" name="Columna29" dataDxfId="3"/>
    <tableColumn id="64" name="Columna30" dataDxfId="2"/>
    <tableColumn id="65" name="Columna31" dataDxfId="1"/>
    <tableColumn id="66" name="Columna32" dataDxfId="0"/>
  </tableColumns>
  <tableStyleInfo name="TableStyleMedium2" showFirstColumn="0" showLastColumn="0" showRowStripes="1" showColumnStripes="0"/>
</table>
</file>

<file path=xl/tables/table2.xml><?xml version="1.0" encoding="utf-8"?>
<table xmlns="http://schemas.openxmlformats.org/spreadsheetml/2006/main" id="1" name="EgresadosDatos" displayName="EgresadosDatos" ref="A8:X345" totalsRowShown="0" headerRowDxfId="156" dataDxfId="154" headerRowBorderDxfId="155">
  <autoFilter ref="A8:X345">
    <filterColumn colId="16">
      <filters>
        <filter val="COMP Y ARREGLOS"/>
      </filters>
    </filterColumn>
    <filterColumn colId="23">
      <customFilters>
        <customFilter operator="notEqual" val=" "/>
      </customFilters>
    </filterColumn>
  </autoFilter>
  <tableColumns count="24">
    <tableColumn id="1" name="NO." dataDxfId="153"/>
    <tableColumn id="2" name="COD." dataDxfId="152"/>
    <tableColumn id="25" name="Periodo de ingreso" dataDxfId="151"/>
    <tableColumn id="3" name="APELLIDOS" dataDxfId="150"/>
    <tableColumn id="4" name="NOMBRE" dataDxfId="149"/>
    <tableColumn id="5" name="Género" dataDxfId="148"/>
    <tableColumn id="6" name="C.C" dataDxfId="147"/>
    <tableColumn id="7" name="EXPEDIDA" dataDxfId="146"/>
    <tableColumn id="8" name="LIBRETA MILITAR" dataDxfId="145"/>
    <tableColumn id="9" name="TITULO PROFESIONAL" dataDxfId="144"/>
    <tableColumn id="10" name="FECHA CEREMONIA" dataDxfId="143"/>
    <tableColumn id="11" name="FECHA CEREMONIA2" dataDxfId="142"/>
    <tableColumn id="12" name="TRABAJO DE GRADO " dataDxfId="141"/>
    <tableColumn id="13" name="DIRECTOR DE TRABAJO DE GRADO" dataDxfId="140"/>
    <tableColumn id="14" name="FECHA DE SUSTENTACIÒN DE TRABAJO DE GRADO " dataDxfId="139"/>
    <tableColumn id="15" name="NOTA " dataDxfId="138"/>
    <tableColumn id="16" name="ENFASIS" dataDxfId="137"/>
    <tableColumn id="17" name="instrumento" dataDxfId="136"/>
    <tableColumn id="18" name="UBICACIÓN LABORAL" dataDxfId="135"/>
    <tableColumn id="19" name="RESIDENCIA FUERA DE BOGOTÁ" dataDxfId="134"/>
    <tableColumn id="20" name="OTROS ESTUDIOS" dataDxfId="133"/>
    <tableColumn id="21" name="TELEFONO " dataDxfId="132"/>
    <tableColumn id="22" name="DIRECCIÓN" dataDxfId="131"/>
    <tableColumn id="23" name="CORREO ELECTRONICO " dataDxfId="130" dataCellStyle="Hipervínculo 2"/>
  </tableColumns>
  <tableStyleInfo name="TableStyleMedium4" showFirstColumn="0" showLastColumn="0" showRowStripes="1" showColumnStripes="0"/>
</table>
</file>

<file path=xl/tables/table3.xml><?xml version="1.0" encoding="utf-8"?>
<table xmlns="http://schemas.openxmlformats.org/spreadsheetml/2006/main" id="2" name="SniesAsab" displayName="SniesAsab" ref="B4:H63" totalsRowCount="1" headerRowDxfId="129" dataDxfId="127" totalsRowDxfId="126" headerRowBorderDxfId="128">
  <sortState ref="B5:H60">
    <sortCondition ref="C4:C60"/>
  </sortState>
  <tableColumns count="7">
    <tableColumn id="1" name="Género" dataDxfId="125" totalsRowDxfId="124"/>
    <tableColumn id="2" name="Periodo" totalsRowLabel="Total" dataDxfId="123" totalsRowDxfId="122"/>
    <tableColumn id="3" name="Inscritos" totalsRowFunction="sum" dataDxfId="121" totalsRowDxfId="120"/>
    <tableColumn id="4" name="Admitidos" totalsRowFunction="sum" dataDxfId="119" totalsRowDxfId="118"/>
    <tableColumn id="5" name="Primer curso" totalsRowFunction="sum" dataDxfId="117" totalsRowDxfId="116"/>
    <tableColumn id="6" name="Matriculados" totalsRowFunction="sum" dataDxfId="115" totalsRowDxfId="114"/>
    <tableColumn id="7" name="Egresados" totalsRowFunction="sum" dataDxfId="113" totalsRowDxfId="112"/>
  </tableColumns>
  <tableStyleInfo showFirstColumn="0" showLastColumn="0" showRowStripes="1" showColumnStripes="0"/>
</table>
</file>

<file path=xl/tables/table4.xml><?xml version="1.0" encoding="utf-8"?>
<table xmlns="http://schemas.openxmlformats.org/spreadsheetml/2006/main" id="5" name="Tabla1" displayName="Tabla1" ref="C3:H15" totalsRowShown="0" headerRowBorderDxfId="111">
  <autoFilter ref="C3:H15"/>
  <sortState ref="C4:H15">
    <sortCondition descending="1" ref="H3:H15"/>
  </sortState>
  <tableColumns count="6">
    <tableColumn id="1" name="INSTITUCION DE EDUCACION SUPERIOR"/>
    <tableColumn id="6" name="Programa"/>
    <tableColumn id="2" name="GRADUADOS" dataDxfId="110"/>
    <tableColumn id="3" name="GRADUADOS QUE COTIZAN" dataDxfId="109"/>
    <tableColumn id="4" name="TASA DE COTIZANTES" dataDxfId="108" dataCellStyle="Porcentaje"/>
    <tableColumn id="5" name="INGRESO" dataCellStyle="Moneda"/>
  </tableColumns>
  <tableStyleInfo showFirstColumn="0" showLastColumn="0" showRowStripes="1" showColumnStripes="0"/>
</table>
</file>

<file path=xl/tables/table5.xml><?xml version="1.0" encoding="utf-8"?>
<table xmlns="http://schemas.openxmlformats.org/spreadsheetml/2006/main" id="3" name="EgersInstrGen" displayName="EgersInstrGen" ref="G3:J28" totalsRowShown="0" headerRowDxfId="107" dataDxfId="105" headerRowBorderDxfId="106">
  <autoFilter ref="G3:J28"/>
  <sortState ref="G4:K28">
    <sortCondition descending="1" ref="J3:J28"/>
  </sortState>
  <tableColumns count="4">
    <tableColumn id="5" name="instrumento" dataDxfId="104"/>
    <tableColumn id="2" name="Hombres" dataDxfId="103"/>
    <tableColumn id="3" name="Mujeres" dataDxfId="102"/>
    <tableColumn id="4" name="Total general" dataDxfId="101"/>
  </tableColumns>
  <tableStyleInfo showFirstColumn="0" showLastColumn="0" showRowStripes="1" showColumnStripes="0"/>
</table>
</file>

<file path=xl/tables/table6.xml><?xml version="1.0" encoding="utf-8"?>
<table xmlns="http://schemas.openxmlformats.org/spreadsheetml/2006/main" id="6" name="EgresCohorEnf" displayName="EgresCohorEnf" ref="L3:R37" totalsRowShown="0" headerRowDxfId="100" dataDxfId="98" headerRowBorderDxfId="99">
  <tableColumns count="7">
    <tableColumn id="1" name="Periodo de ingreso" dataDxfId="97"/>
    <tableColumn id="2" name="Composición y arreglos" dataDxfId="96"/>
    <tableColumn id="3" name="Dirección" dataDxfId="95"/>
    <tableColumn id="4" name="Instrumento" dataDxfId="94"/>
    <tableColumn id="5" name="Investigación" dataDxfId="93"/>
    <tableColumn id="6" name="No aparece" dataDxfId="92"/>
    <tableColumn id="7" name="Total " dataDxfId="91"/>
  </tableColumns>
  <tableStyleInfo showFirstColumn="0" showLastColumn="0" showRowStripes="1" showColumnStripes="0"/>
</table>
</file>

<file path=xl/tables/table7.xml><?xml version="1.0" encoding="utf-8"?>
<table xmlns="http://schemas.openxmlformats.org/spreadsheetml/2006/main" id="7" name="EgresFechEnf" displayName="EgresFechEnf" ref="T3:Z33" totalsRowShown="0" headerRowDxfId="90" dataDxfId="89">
  <autoFilter ref="T3:Z33"/>
  <sortState ref="T2:Z31">
    <sortCondition ref="T1:T31"/>
  </sortState>
  <tableColumns count="7">
    <tableColumn id="1" name="FECHA CEREMONIA2" dataDxfId="88"/>
    <tableColumn id="2" name="Comp y arreglos" dataDxfId="87"/>
    <tableColumn id="3" name="Dirección" dataDxfId="86"/>
    <tableColumn id="4" name="Instrumento" dataDxfId="85"/>
    <tableColumn id="5" name="Investigación" dataDxfId="84"/>
    <tableColumn id="6" name="No aparece" dataDxfId="83"/>
    <tableColumn id="7" name="Total general" dataDxfId="82">
      <calculatedColumnFormula>SUM(EgresFechEnf[[#This Row],[Comp y arreglos]:[No aparece]])</calculatedColumnFormula>
    </tableColumn>
  </tableColumns>
  <tableStyleInfo showFirstColumn="0" showLastColumn="0" showRowStripes="1" showColumnStripes="0"/>
</table>
</file>

<file path=xl/tables/table8.xml><?xml version="1.0" encoding="utf-8"?>
<table xmlns="http://schemas.openxmlformats.org/spreadsheetml/2006/main" id="8" name="EgreFechCompVSIns" displayName="EgreFechCompVSIns" ref="AB3:AE32" totalsRowShown="0" headerRowDxfId="81" dataDxfId="79" headerRowBorderDxfId="80">
  <autoFilter ref="AB3:AE32"/>
  <sortState ref="AB4:AE32">
    <sortCondition ref="AB3:AB32"/>
  </sortState>
  <tableColumns count="4">
    <tableColumn id="1" name="Fecha ceremonia" dataDxfId="78"/>
    <tableColumn id="2" name="Comp y arreglos" dataDxfId="77"/>
    <tableColumn id="3" name="Instrumento" dataDxfId="76"/>
    <tableColumn id="4" name="Total general" dataDxfId="75"/>
  </tableColumns>
  <tableStyleInfo showFirstColumn="0" showLastColumn="0" showRowStripes="1" showColumnStripes="0"/>
</table>
</file>

<file path=xl/tables/table9.xml><?xml version="1.0" encoding="utf-8"?>
<table xmlns="http://schemas.openxmlformats.org/spreadsheetml/2006/main" id="4" name="Tabla4" displayName="Tabla4" ref="B3:E9" totalsRowShown="0" headerRowDxfId="74" dataDxfId="73">
  <autoFilter ref="B3:E9"/>
  <tableColumns count="4">
    <tableColumn id="1" name="Énfasis" dataDxfId="72"/>
    <tableColumn id="2" name="Hombres" dataDxfId="71"/>
    <tableColumn id="3" name="Mujeres" dataDxfId="70"/>
    <tableColumn id="4" name="Total general" dataDxfId="69"/>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customProperty" Target="../customProperty17.bin"/><Relationship Id="rId7" Type="http://schemas.openxmlformats.org/officeDocument/2006/relationships/drawing" Target="../drawings/drawing4.xml"/><Relationship Id="rId2" Type="http://schemas.openxmlformats.org/officeDocument/2006/relationships/customProperty" Target="../customProperty16.bin"/><Relationship Id="rId1" Type="http://schemas.openxmlformats.org/officeDocument/2006/relationships/printerSettings" Target="../printerSettings/printerSettings9.bin"/><Relationship Id="rId6" Type="http://schemas.openxmlformats.org/officeDocument/2006/relationships/customProperty" Target="../customProperty20.bin"/><Relationship Id="rId5" Type="http://schemas.openxmlformats.org/officeDocument/2006/relationships/customProperty" Target="../customProperty19.bin"/><Relationship Id="rId10" Type="http://schemas.openxmlformats.org/officeDocument/2006/relationships/image" Target="../media/image1.emf"/><Relationship Id="rId4" Type="http://schemas.openxmlformats.org/officeDocument/2006/relationships/customProperty" Target="../customProperty18.bin"/><Relationship Id="rId9" Type="http://schemas.openxmlformats.org/officeDocument/2006/relationships/control" Target="../activeX/activeX4.xml"/></Relationships>
</file>

<file path=xl/worksheets/_rels/sheet2.xml.rels><?xml version="1.0" encoding="UTF-8" standalone="yes"?>
<Relationships xmlns="http://schemas.openxmlformats.org/package/2006/relationships"><Relationship Id="rId117" Type="http://schemas.openxmlformats.org/officeDocument/2006/relationships/hyperlink" Target="mailto:ricardobecerrae@hotmail.com" TargetMode="External"/><Relationship Id="rId21" Type="http://schemas.openxmlformats.org/officeDocument/2006/relationships/hyperlink" Target="mailto:avi-irisong@hotmail.com" TargetMode="External"/><Relationship Id="rId42" Type="http://schemas.openxmlformats.org/officeDocument/2006/relationships/hyperlink" Target="mailto:ednarmendezp@gmail.com" TargetMode="External"/><Relationship Id="rId63" Type="http://schemas.openxmlformats.org/officeDocument/2006/relationships/hyperlink" Target="mailto:kike440@yahoo.com" TargetMode="External"/><Relationship Id="rId84" Type="http://schemas.openxmlformats.org/officeDocument/2006/relationships/hyperlink" Target="mailto:anitamaria79@gmail.com" TargetMode="External"/><Relationship Id="rId138" Type="http://schemas.openxmlformats.org/officeDocument/2006/relationships/hyperlink" Target="mailto:alejoelectrico19@gmail.com" TargetMode="External"/><Relationship Id="rId159" Type="http://schemas.openxmlformats.org/officeDocument/2006/relationships/hyperlink" Target="mailto:juanband05@yahoo.com.mx" TargetMode="External"/><Relationship Id="rId170" Type="http://schemas.openxmlformats.org/officeDocument/2006/relationships/hyperlink" Target="mailto:omitarflauta@gmail.com" TargetMode="External"/><Relationship Id="rId191" Type="http://schemas.openxmlformats.org/officeDocument/2006/relationships/hyperlink" Target="mailto:brichar73@hotmail.com" TargetMode="External"/><Relationship Id="rId205" Type="http://schemas.openxmlformats.org/officeDocument/2006/relationships/hyperlink" Target="mailto:micaelamiau@gmail.com" TargetMode="External"/><Relationship Id="rId226" Type="http://schemas.openxmlformats.org/officeDocument/2006/relationships/hyperlink" Target="mailto:alvaroguitar@hotmail.com" TargetMode="External"/><Relationship Id="rId247" Type="http://schemas.openxmlformats.org/officeDocument/2006/relationships/hyperlink" Target="mailto:gtiym@hotmail.com" TargetMode="External"/><Relationship Id="rId107" Type="http://schemas.openxmlformats.org/officeDocument/2006/relationships/hyperlink" Target="mailto:jdmdiaz@gmail.com" TargetMode="External"/><Relationship Id="rId11" Type="http://schemas.openxmlformats.org/officeDocument/2006/relationships/hyperlink" Target="mailto:jerarquiaedixon@hotmail.com" TargetMode="External"/><Relationship Id="rId32" Type="http://schemas.openxmlformats.org/officeDocument/2006/relationships/hyperlink" Target="mailto:germandariopiano@gmail.com" TargetMode="External"/><Relationship Id="rId53" Type="http://schemas.openxmlformats.org/officeDocument/2006/relationships/hyperlink" Target="mailto:lx6969@hotmail.com" TargetMode="External"/><Relationship Id="rId74" Type="http://schemas.openxmlformats.org/officeDocument/2006/relationships/hyperlink" Target="mailto:jonmonc@yahoo.com" TargetMode="External"/><Relationship Id="rId128" Type="http://schemas.openxmlformats.org/officeDocument/2006/relationships/hyperlink" Target="mailto:luisenrique0730@gmail.com" TargetMode="External"/><Relationship Id="rId149" Type="http://schemas.openxmlformats.org/officeDocument/2006/relationships/hyperlink" Target="mailto:queencatherinemg@hotmail.com" TargetMode="External"/><Relationship Id="rId5" Type="http://schemas.openxmlformats.org/officeDocument/2006/relationships/hyperlink" Target="mailto:musiorbe@hotmail.com" TargetMode="External"/><Relationship Id="rId95" Type="http://schemas.openxmlformats.org/officeDocument/2006/relationships/hyperlink" Target="mailto:reyesalzate@yahoo.com;reyesalzate@gmail.com" TargetMode="External"/><Relationship Id="rId160" Type="http://schemas.openxmlformats.org/officeDocument/2006/relationships/hyperlink" Target="mailto:abdulfd32@gmail.com" TargetMode="External"/><Relationship Id="rId181" Type="http://schemas.openxmlformats.org/officeDocument/2006/relationships/hyperlink" Target="mailto:julianricardomojica@gmail.com" TargetMode="External"/><Relationship Id="rId216" Type="http://schemas.openxmlformats.org/officeDocument/2006/relationships/hyperlink" Target="mailto:danyscream@hotmail.com" TargetMode="External"/><Relationship Id="rId237" Type="http://schemas.openxmlformats.org/officeDocument/2006/relationships/hyperlink" Target="mailto:changoascanio@hotmail.com" TargetMode="External"/><Relationship Id="rId258" Type="http://schemas.openxmlformats.org/officeDocument/2006/relationships/table" Target="../tables/table2.xml"/><Relationship Id="rId22" Type="http://schemas.openxmlformats.org/officeDocument/2006/relationships/hyperlink" Target="mailto:urpibarco@gmail.com" TargetMode="External"/><Relationship Id="rId43" Type="http://schemas.openxmlformats.org/officeDocument/2006/relationships/hyperlink" Target="mailto:omarthin@gmail.com" TargetMode="External"/><Relationship Id="rId64" Type="http://schemas.openxmlformats.org/officeDocument/2006/relationships/hyperlink" Target="mailto:juanricardo17@hotmail.com" TargetMode="External"/><Relationship Id="rId118" Type="http://schemas.openxmlformats.org/officeDocument/2006/relationships/hyperlink" Target="mailto:cuatromagico@gmail.com" TargetMode="External"/><Relationship Id="rId139" Type="http://schemas.openxmlformats.org/officeDocument/2006/relationships/hyperlink" Target="mailto:seravilag@yahoo.com" TargetMode="External"/><Relationship Id="rId85" Type="http://schemas.openxmlformats.org/officeDocument/2006/relationships/hyperlink" Target="mailto:mauroguitarjc@gmail.com" TargetMode="External"/><Relationship Id="rId150" Type="http://schemas.openxmlformats.org/officeDocument/2006/relationships/hyperlink" Target="mailto:cesarbandola@yahoo.es" TargetMode="External"/><Relationship Id="rId171" Type="http://schemas.openxmlformats.org/officeDocument/2006/relationships/hyperlink" Target="mailto:pulguisd@hotmail.com" TargetMode="External"/><Relationship Id="rId192" Type="http://schemas.openxmlformats.org/officeDocument/2006/relationships/hyperlink" Target="mailto:jmbernalj@yahoo.com" TargetMode="External"/><Relationship Id="rId206" Type="http://schemas.openxmlformats.org/officeDocument/2006/relationships/hyperlink" Target="mailto:visioners@hotmail.com" TargetMode="External"/><Relationship Id="rId227" Type="http://schemas.openxmlformats.org/officeDocument/2006/relationships/hyperlink" Target="mailto:moregabo@hotmail.com" TargetMode="External"/><Relationship Id="rId248" Type="http://schemas.openxmlformats.org/officeDocument/2006/relationships/hyperlink" Target="mailto:natas8915@hotmail.com" TargetMode="External"/><Relationship Id="rId12" Type="http://schemas.openxmlformats.org/officeDocument/2006/relationships/hyperlink" Target="mailto:fritopez@hotmail.com" TargetMode="External"/><Relationship Id="rId33" Type="http://schemas.openxmlformats.org/officeDocument/2006/relationships/hyperlink" Target="mailto:marioalrg@gmail.com" TargetMode="External"/><Relationship Id="rId108" Type="http://schemas.openxmlformats.org/officeDocument/2006/relationships/hyperlink" Target="mailto:ivanleandromm@gmail.com" TargetMode="External"/><Relationship Id="rId129" Type="http://schemas.openxmlformats.org/officeDocument/2006/relationships/hyperlink" Target="mailto:angelmusica@gmail.com" TargetMode="External"/><Relationship Id="rId54" Type="http://schemas.openxmlformats.org/officeDocument/2006/relationships/hyperlink" Target="mailto:moralexander@hotmail.com" TargetMode="External"/><Relationship Id="rId70" Type="http://schemas.openxmlformats.org/officeDocument/2006/relationships/hyperlink" Target="mailto:robertacevedo@gmail.com" TargetMode="External"/><Relationship Id="rId75" Type="http://schemas.openxmlformats.org/officeDocument/2006/relationships/hyperlink" Target="mailto:etnofonia_06@yahoo.es" TargetMode="External"/><Relationship Id="rId91" Type="http://schemas.openxmlformats.org/officeDocument/2006/relationships/hyperlink" Target="mailto:lusal2002@gmail.com" TargetMode="External"/><Relationship Id="rId96" Type="http://schemas.openxmlformats.org/officeDocument/2006/relationships/hyperlink" Target="mailto:linalab@hotmail.com" TargetMode="External"/><Relationship Id="rId140" Type="http://schemas.openxmlformats.org/officeDocument/2006/relationships/hyperlink" Target="mailto:maurosaxo23@hotmail.com;%20&#160;danyeventosax@gmail.com;%20&#160;maurosaxo23@hotmail.me" TargetMode="External"/><Relationship Id="rId145" Type="http://schemas.openxmlformats.org/officeDocument/2006/relationships/hyperlink" Target="mailto:jeffnieto@hotmail.com" TargetMode="External"/><Relationship Id="rId161" Type="http://schemas.openxmlformats.org/officeDocument/2006/relationships/hyperlink" Target="mailto:canoguitar@gmail.com" TargetMode="External"/><Relationship Id="rId166" Type="http://schemas.openxmlformats.org/officeDocument/2006/relationships/hyperlink" Target="mailto:alexachavito@hotmail.com" TargetMode="External"/><Relationship Id="rId182" Type="http://schemas.openxmlformats.org/officeDocument/2006/relationships/hyperlink" Target="mailto:michael_casilimas@hotmail.com" TargetMode="External"/><Relationship Id="rId187" Type="http://schemas.openxmlformats.org/officeDocument/2006/relationships/hyperlink" Target="mailto:soul1112@hotmail.com" TargetMode="External"/><Relationship Id="rId217" Type="http://schemas.openxmlformats.org/officeDocument/2006/relationships/hyperlink" Target="mailto:jhogarlo@hotmail.com" TargetMode="External"/><Relationship Id="rId1" Type="http://schemas.openxmlformats.org/officeDocument/2006/relationships/hyperlink" Target="mailto:leonardoyya@gmail.com" TargetMode="External"/><Relationship Id="rId6" Type="http://schemas.openxmlformats.org/officeDocument/2006/relationships/hyperlink" Target="mailto:jaenro2009@hotmail.com" TargetMode="External"/><Relationship Id="rId212" Type="http://schemas.openxmlformats.org/officeDocument/2006/relationships/hyperlink" Target="mailto:nanocely7@hotmail.com" TargetMode="External"/><Relationship Id="rId233" Type="http://schemas.openxmlformats.org/officeDocument/2006/relationships/hyperlink" Target="mailto:oswalsaxo.75@hotmail.com" TargetMode="External"/><Relationship Id="rId238" Type="http://schemas.openxmlformats.org/officeDocument/2006/relationships/hyperlink" Target="mailto:morenomusica@hotmail.com" TargetMode="External"/><Relationship Id="rId254" Type="http://schemas.openxmlformats.org/officeDocument/2006/relationships/hyperlink" Target="mailto:jljoseluistg@gmail.com" TargetMode="External"/><Relationship Id="rId23" Type="http://schemas.openxmlformats.org/officeDocument/2006/relationships/hyperlink" Target="mailto:basanseti@hotmail.com" TargetMode="External"/><Relationship Id="rId28" Type="http://schemas.openxmlformats.org/officeDocument/2006/relationships/hyperlink" Target="tel:3134061873" TargetMode="External"/><Relationship Id="rId49" Type="http://schemas.openxmlformats.org/officeDocument/2006/relationships/hyperlink" Target="mailto:paloerafa@hotmail.com" TargetMode="External"/><Relationship Id="rId114" Type="http://schemas.openxmlformats.org/officeDocument/2006/relationships/hyperlink" Target="mailto:luisfeliperey@hotmail.com" TargetMode="External"/><Relationship Id="rId119" Type="http://schemas.openxmlformats.org/officeDocument/2006/relationships/hyperlink" Target="mailto:adalsaxo09@hotmail.com" TargetMode="External"/><Relationship Id="rId44" Type="http://schemas.openxmlformats.org/officeDocument/2006/relationships/hyperlink" Target="mailto:dianapalzate@gmail.com" TargetMode="External"/><Relationship Id="rId60" Type="http://schemas.openxmlformats.org/officeDocument/2006/relationships/hyperlink" Target="mailto:laverdesanchez@yahoo.com" TargetMode="External"/><Relationship Id="rId65" Type="http://schemas.openxmlformats.org/officeDocument/2006/relationships/hyperlink" Target="mailto:miltonvillamil@yahoo.com" TargetMode="External"/><Relationship Id="rId81" Type="http://schemas.openxmlformats.org/officeDocument/2006/relationships/hyperlink" Target="mailto:andrescortes16@msn.com" TargetMode="External"/><Relationship Id="rId86" Type="http://schemas.openxmlformats.org/officeDocument/2006/relationships/hyperlink" Target="mailto:mivr81@hotmail.com" TargetMode="External"/><Relationship Id="rId130" Type="http://schemas.openxmlformats.org/officeDocument/2006/relationships/hyperlink" Target="mailto:spixmak@hotmail.com" TargetMode="External"/><Relationship Id="rId135" Type="http://schemas.openxmlformats.org/officeDocument/2006/relationships/hyperlink" Target="mailto:angelmusica@gmail.com" TargetMode="External"/><Relationship Id="rId151" Type="http://schemas.openxmlformats.org/officeDocument/2006/relationships/hyperlink" Target="mailto:oscarhalcon@hotmail.com" TargetMode="External"/><Relationship Id="rId156" Type="http://schemas.openxmlformats.org/officeDocument/2006/relationships/hyperlink" Target="mailto:ccmg88@gmail.com" TargetMode="External"/><Relationship Id="rId177" Type="http://schemas.openxmlformats.org/officeDocument/2006/relationships/hyperlink" Target="mailto:davideduardorestrepo@gmail.com" TargetMode="External"/><Relationship Id="rId198" Type="http://schemas.openxmlformats.org/officeDocument/2006/relationships/hyperlink" Target="mailto:javytrp@gmail.com" TargetMode="External"/><Relationship Id="rId172" Type="http://schemas.openxmlformats.org/officeDocument/2006/relationships/hyperlink" Target="mailto:electrocavito@yahoo.com" TargetMode="External"/><Relationship Id="rId193" Type="http://schemas.openxmlformats.org/officeDocument/2006/relationships/hyperlink" Target="mailto:leilamileny@gmail.com" TargetMode="External"/><Relationship Id="rId202" Type="http://schemas.openxmlformats.org/officeDocument/2006/relationships/hyperlink" Target="tel:310-3296308" TargetMode="External"/><Relationship Id="rId207" Type="http://schemas.openxmlformats.org/officeDocument/2006/relationships/hyperlink" Target="mailto:magdav9@hotmail.com" TargetMode="External"/><Relationship Id="rId223" Type="http://schemas.openxmlformats.org/officeDocument/2006/relationships/hyperlink" Target="mailto:julianandreshoyos@hotmail.com" TargetMode="External"/><Relationship Id="rId228" Type="http://schemas.openxmlformats.org/officeDocument/2006/relationships/hyperlink" Target="mailto:flapa-100@hotmail.com" TargetMode="External"/><Relationship Id="rId244" Type="http://schemas.openxmlformats.org/officeDocument/2006/relationships/hyperlink" Target="mailto:elarpero@yahoo.es" TargetMode="External"/><Relationship Id="rId249" Type="http://schemas.openxmlformats.org/officeDocument/2006/relationships/hyperlink" Target="mailto:musiguy554@hotmail.com" TargetMode="External"/><Relationship Id="rId13" Type="http://schemas.openxmlformats.org/officeDocument/2006/relationships/hyperlink" Target="mailto:mariaconsuelorubianonet@gmail.com" TargetMode="External"/><Relationship Id="rId18" Type="http://schemas.openxmlformats.org/officeDocument/2006/relationships/hyperlink" Target="mailto:jrodvil@yahoo.com" TargetMode="External"/><Relationship Id="rId39" Type="http://schemas.openxmlformats.org/officeDocument/2006/relationships/hyperlink" Target="tel:3002583890" TargetMode="External"/><Relationship Id="rId109" Type="http://schemas.openxmlformats.org/officeDocument/2006/relationships/hyperlink" Target="mailto:heleomopi@gmail.com" TargetMode="External"/><Relationship Id="rId34" Type="http://schemas.openxmlformats.org/officeDocument/2006/relationships/hyperlink" Target="mailto:rsclaudiam@hotmail.com" TargetMode="External"/><Relationship Id="rId50" Type="http://schemas.openxmlformats.org/officeDocument/2006/relationships/hyperlink" Target="mailto:ricardobandolist@hotmail.com" TargetMode="External"/><Relationship Id="rId55" Type="http://schemas.openxmlformats.org/officeDocument/2006/relationships/hyperlink" Target="mailto:edupalos@gmail.com" TargetMode="External"/><Relationship Id="rId76" Type="http://schemas.openxmlformats.org/officeDocument/2006/relationships/hyperlink" Target="mailto:yesflamenco@yahoo.es" TargetMode="External"/><Relationship Id="rId97" Type="http://schemas.openxmlformats.org/officeDocument/2006/relationships/hyperlink" Target="mailto:davidmaster1@hotmail.com" TargetMode="External"/><Relationship Id="rId104" Type="http://schemas.openxmlformats.org/officeDocument/2006/relationships/hyperlink" Target="mailto:milcarana@gmail.com" TargetMode="External"/><Relationship Id="rId120" Type="http://schemas.openxmlformats.org/officeDocument/2006/relationships/hyperlink" Target="mailto:anyersax@hotmail.com" TargetMode="External"/><Relationship Id="rId125" Type="http://schemas.openxmlformats.org/officeDocument/2006/relationships/hyperlink" Target="mailto:paulotrivino@yahoo.com" TargetMode="External"/><Relationship Id="rId141" Type="http://schemas.openxmlformats.org/officeDocument/2006/relationships/hyperlink" Target="mailto:marimusic11@hotmail.com;" TargetMode="External"/><Relationship Id="rId146" Type="http://schemas.openxmlformats.org/officeDocument/2006/relationships/hyperlink" Target="mailto:arpeggionejocokasu@gmail.com" TargetMode="External"/><Relationship Id="rId167" Type="http://schemas.openxmlformats.org/officeDocument/2006/relationships/hyperlink" Target="mailto:jazzcamilo@gmail.com" TargetMode="External"/><Relationship Id="rId188" Type="http://schemas.openxmlformats.org/officeDocument/2006/relationships/hyperlink" Target="mailto:osciel.ramirez@correo.policia.gov.co" TargetMode="External"/><Relationship Id="rId7" Type="http://schemas.openxmlformats.org/officeDocument/2006/relationships/hyperlink" Target="mailto:numerao@hotmail.com" TargetMode="External"/><Relationship Id="rId71" Type="http://schemas.openxmlformats.org/officeDocument/2006/relationships/hyperlink" Target="mailto:oscaredouiza@hotmail.com" TargetMode="External"/><Relationship Id="rId92" Type="http://schemas.openxmlformats.org/officeDocument/2006/relationships/hyperlink" Target="mailto:renataram@gmail.com" TargetMode="External"/><Relationship Id="rId162" Type="http://schemas.openxmlformats.org/officeDocument/2006/relationships/hyperlink" Target="mailto:mauro0288@hotmail.com" TargetMode="External"/><Relationship Id="rId183" Type="http://schemas.openxmlformats.org/officeDocument/2006/relationships/hyperlink" Target="mailto:adriantrujillotorres@yahoo.es" TargetMode="External"/><Relationship Id="rId213" Type="http://schemas.openxmlformats.org/officeDocument/2006/relationships/hyperlink" Target="mailto:lilifleita@hotmail.com" TargetMode="External"/><Relationship Id="rId218" Type="http://schemas.openxmlformats.org/officeDocument/2006/relationships/hyperlink" Target="mailto:torycanta@gmail.com" TargetMode="External"/><Relationship Id="rId234" Type="http://schemas.openxmlformats.org/officeDocument/2006/relationships/hyperlink" Target="mailto:jafierro@yahoo.com" TargetMode="External"/><Relationship Id="rId239" Type="http://schemas.openxmlformats.org/officeDocument/2006/relationships/hyperlink" Target="mailto:danielandresgomez@hotmail.com" TargetMode="External"/><Relationship Id="rId2" Type="http://schemas.openxmlformats.org/officeDocument/2006/relationships/hyperlink" Target="mailto:juguiviso@gmail.com" TargetMode="External"/><Relationship Id="rId29" Type="http://schemas.openxmlformats.org/officeDocument/2006/relationships/hyperlink" Target="mailto:camilodw@gmail.com" TargetMode="External"/><Relationship Id="rId250" Type="http://schemas.openxmlformats.org/officeDocument/2006/relationships/hyperlink" Target="mailto:cesarax903@gmail.com" TargetMode="External"/><Relationship Id="rId255" Type="http://schemas.openxmlformats.org/officeDocument/2006/relationships/hyperlink" Target="mailto:felixramont@hotmaiil.com" TargetMode="External"/><Relationship Id="rId24" Type="http://schemas.openxmlformats.org/officeDocument/2006/relationships/hyperlink" Target="mailto:carlosandrestpt@gmail.com" TargetMode="External"/><Relationship Id="rId40" Type="http://schemas.openxmlformats.org/officeDocument/2006/relationships/hyperlink" Target="mailto:omaralfonsod@yahoo.com" TargetMode="External"/><Relationship Id="rId45" Type="http://schemas.openxmlformats.org/officeDocument/2006/relationships/hyperlink" Target="mailto:kadosh137@hotmail.com" TargetMode="External"/><Relationship Id="rId66" Type="http://schemas.openxmlformats.org/officeDocument/2006/relationships/hyperlink" Target="mailto:bandolallanera@hotmail.com" TargetMode="External"/><Relationship Id="rId87" Type="http://schemas.openxmlformats.org/officeDocument/2006/relationships/hyperlink" Target="mailto:saxdiego@hotmail.com" TargetMode="External"/><Relationship Id="rId110" Type="http://schemas.openxmlformats.org/officeDocument/2006/relationships/hyperlink" Target="mailto:agonjhon@yahoo.com" TargetMode="External"/><Relationship Id="rId115" Type="http://schemas.openxmlformats.org/officeDocument/2006/relationships/hyperlink" Target="mailto:luiselroquero@gmail.com" TargetMode="External"/><Relationship Id="rId131" Type="http://schemas.openxmlformats.org/officeDocument/2006/relationships/hyperlink" Target="mailto:caroschon@hotmail.com" TargetMode="External"/><Relationship Id="rId136" Type="http://schemas.openxmlformats.org/officeDocument/2006/relationships/hyperlink" Target="mailto:hojatasc@yahoo.com" TargetMode="External"/><Relationship Id="rId157" Type="http://schemas.openxmlformats.org/officeDocument/2006/relationships/hyperlink" Target="mailto:michaelheredia01@yahoo.es" TargetMode="External"/><Relationship Id="rId178" Type="http://schemas.openxmlformats.org/officeDocument/2006/relationships/hyperlink" Target="mailto:intiyuray@gmail.com" TargetMode="External"/><Relationship Id="rId61" Type="http://schemas.openxmlformats.org/officeDocument/2006/relationships/hyperlink" Target="mailto:giovannireyes@gmail.com" TargetMode="External"/><Relationship Id="rId82" Type="http://schemas.openxmlformats.org/officeDocument/2006/relationships/hyperlink" Target="mailto:mquirogasalazar@gmail.com" TargetMode="External"/><Relationship Id="rId152" Type="http://schemas.openxmlformats.org/officeDocument/2006/relationships/hyperlink" Target="mailto:senseimao@yahoo.es" TargetMode="External"/><Relationship Id="rId173" Type="http://schemas.openxmlformats.org/officeDocument/2006/relationships/hyperlink" Target="mailto:diegobahamons@gmail.com" TargetMode="External"/><Relationship Id="rId194" Type="http://schemas.openxmlformats.org/officeDocument/2006/relationships/hyperlink" Target="mailto:mai_cad@hotmail.com" TargetMode="External"/><Relationship Id="rId199" Type="http://schemas.openxmlformats.org/officeDocument/2006/relationships/hyperlink" Target="mailto:jsebasm88@gmail.com" TargetMode="External"/><Relationship Id="rId203" Type="http://schemas.openxmlformats.org/officeDocument/2006/relationships/hyperlink" Target="mailto:xisagu@hotmail.com" TargetMode="External"/><Relationship Id="rId208" Type="http://schemas.openxmlformats.org/officeDocument/2006/relationships/hyperlink" Target="mailto:caarcos1@hotmail.com" TargetMode="External"/><Relationship Id="rId229" Type="http://schemas.openxmlformats.org/officeDocument/2006/relationships/hyperlink" Target="mailto:raultorresa@gmail.com" TargetMode="External"/><Relationship Id="rId19" Type="http://schemas.openxmlformats.org/officeDocument/2006/relationships/hyperlink" Target="mailto:paopacho02@hotmail.com" TargetMode="External"/><Relationship Id="rId224" Type="http://schemas.openxmlformats.org/officeDocument/2006/relationships/hyperlink" Target="mailto:jazztavo123@hotmail.com" TargetMode="External"/><Relationship Id="rId240" Type="http://schemas.openxmlformats.org/officeDocument/2006/relationships/hyperlink" Target="mailto:angband_72@hotmail.com" TargetMode="External"/><Relationship Id="rId245" Type="http://schemas.openxmlformats.org/officeDocument/2006/relationships/hyperlink" Target="mailto:jerssontrumpet@hotmail.com" TargetMode="External"/><Relationship Id="rId14" Type="http://schemas.openxmlformats.org/officeDocument/2006/relationships/hyperlink" Target="mailto:mariajosealviarc@gmail.com" TargetMode="External"/><Relationship Id="rId30" Type="http://schemas.openxmlformats.org/officeDocument/2006/relationships/hyperlink" Target="mailto:miguelalexcas@hotmail.com" TargetMode="External"/><Relationship Id="rId35" Type="http://schemas.openxmlformats.org/officeDocument/2006/relationships/hyperlink" Target="mailto:lucatrombon@yahoo.com" TargetMode="External"/><Relationship Id="rId56" Type="http://schemas.openxmlformats.org/officeDocument/2006/relationships/hyperlink" Target="mailto:julymusic13@yahoo.com" TargetMode="External"/><Relationship Id="rId77" Type="http://schemas.openxmlformats.org/officeDocument/2006/relationships/hyperlink" Target="mailto:camaleon260182@yahoo.es" TargetMode="External"/><Relationship Id="rId100" Type="http://schemas.openxmlformats.org/officeDocument/2006/relationships/hyperlink" Target="mailto:jhonjjpv@hotmail.com" TargetMode="External"/><Relationship Id="rId105" Type="http://schemas.openxmlformats.org/officeDocument/2006/relationships/hyperlink" Target="mailto:pianoyeyo@hotmail.com" TargetMode="External"/><Relationship Id="rId126" Type="http://schemas.openxmlformats.org/officeDocument/2006/relationships/hyperlink" Target="mailto:juanchokva@gmail.com" TargetMode="External"/><Relationship Id="rId147" Type="http://schemas.openxmlformats.org/officeDocument/2006/relationships/hyperlink" Target="mailto:claupat0829@hotmail.com" TargetMode="External"/><Relationship Id="rId168" Type="http://schemas.openxmlformats.org/officeDocument/2006/relationships/hyperlink" Target="tel:3187955646" TargetMode="External"/><Relationship Id="rId8" Type="http://schemas.openxmlformats.org/officeDocument/2006/relationships/hyperlink" Target="mailto:carlos16cortes@gmail.com" TargetMode="External"/><Relationship Id="rId51" Type="http://schemas.openxmlformats.org/officeDocument/2006/relationships/hyperlink" Target="mailto:andrealosada@hotmail.com" TargetMode="External"/><Relationship Id="rId72" Type="http://schemas.openxmlformats.org/officeDocument/2006/relationships/hyperlink" Target="mailto:monikrocha@yahoo.com" TargetMode="External"/><Relationship Id="rId93" Type="http://schemas.openxmlformats.org/officeDocument/2006/relationships/hyperlink" Target="mailto:rocioguatavita@yahoo.co.in" TargetMode="External"/><Relationship Id="rId98" Type="http://schemas.openxmlformats.org/officeDocument/2006/relationships/hyperlink" Target="mailto:soanbone_s@hotmail.com" TargetMode="External"/><Relationship Id="rId121" Type="http://schemas.openxmlformats.org/officeDocument/2006/relationships/hyperlink" Target="mailto:lacharangamayor@hotmail.com" TargetMode="External"/><Relationship Id="rId142" Type="http://schemas.openxmlformats.org/officeDocument/2006/relationships/hyperlink" Target="mailto:sandranatsanchez@gmail.com" TargetMode="External"/><Relationship Id="rId163" Type="http://schemas.openxmlformats.org/officeDocument/2006/relationships/hyperlink" Target="mailto:yulyjulieth@gmail.com" TargetMode="External"/><Relationship Id="rId184" Type="http://schemas.openxmlformats.org/officeDocument/2006/relationships/hyperlink" Target="mailto:juanpab2003@hotmail.com" TargetMode="External"/><Relationship Id="rId189" Type="http://schemas.openxmlformats.org/officeDocument/2006/relationships/hyperlink" Target="mailto:edisontrp@hotmail.com" TargetMode="External"/><Relationship Id="rId219" Type="http://schemas.openxmlformats.org/officeDocument/2006/relationships/hyperlink" Target="mailto:viejohello@gmail.com" TargetMode="External"/><Relationship Id="rId3" Type="http://schemas.openxmlformats.org/officeDocument/2006/relationships/hyperlink" Target="mailto:repercutivo@gmail.com" TargetMode="External"/><Relationship Id="rId214" Type="http://schemas.openxmlformats.org/officeDocument/2006/relationships/hyperlink" Target="mailto:madreselvacastrop@gmail.com" TargetMode="External"/><Relationship Id="rId230" Type="http://schemas.openxmlformats.org/officeDocument/2006/relationships/hyperlink" Target="mailto:ciavilamus@yahoo.com" TargetMode="External"/><Relationship Id="rId235" Type="http://schemas.openxmlformats.org/officeDocument/2006/relationships/hyperlink" Target="mailto:georgebasscleft@hotmail.com" TargetMode="External"/><Relationship Id="rId251" Type="http://schemas.openxmlformats.org/officeDocument/2006/relationships/hyperlink" Target="mailto:axra03@hotmail.com" TargetMode="External"/><Relationship Id="rId256" Type="http://schemas.openxmlformats.org/officeDocument/2006/relationships/hyperlink" Target="mailto:yermis@gmail.com" TargetMode="External"/><Relationship Id="rId25" Type="http://schemas.openxmlformats.org/officeDocument/2006/relationships/hyperlink" Target="mailto:saxmando01@hotmail.com" TargetMode="External"/><Relationship Id="rId46" Type="http://schemas.openxmlformats.org/officeDocument/2006/relationships/hyperlink" Target="mailto:james.cyber007@gmail.com" TargetMode="External"/><Relationship Id="rId67" Type="http://schemas.openxmlformats.org/officeDocument/2006/relationships/hyperlink" Target="mailto:quinteroreyesastrid@gmail.com" TargetMode="External"/><Relationship Id="rId116" Type="http://schemas.openxmlformats.org/officeDocument/2006/relationships/hyperlink" Target="mailto:gmrgmusic@gmail.com" TargetMode="External"/><Relationship Id="rId137" Type="http://schemas.openxmlformats.org/officeDocument/2006/relationships/hyperlink" Target="mailto:gordonmusic@hotmail.com" TargetMode="External"/><Relationship Id="rId158" Type="http://schemas.openxmlformats.org/officeDocument/2006/relationships/hyperlink" Target="mailto:alfredo.ramirez2005@gmail.com" TargetMode="External"/><Relationship Id="rId20" Type="http://schemas.openxmlformats.org/officeDocument/2006/relationships/hyperlink" Target="mailto:angelito1521@hotmail.com" TargetMode="External"/><Relationship Id="rId41" Type="http://schemas.openxmlformats.org/officeDocument/2006/relationships/hyperlink" Target="mailto:carlosgguzmanm@hotmail.com" TargetMode="External"/><Relationship Id="rId62" Type="http://schemas.openxmlformats.org/officeDocument/2006/relationships/hyperlink" Target="mailto:laura_lambuley@yahoo.com" TargetMode="External"/><Relationship Id="rId83" Type="http://schemas.openxmlformats.org/officeDocument/2006/relationships/hyperlink" Target="mailto:juaneulogio@gmail.com/juaneulogiomesa@hotmail.com" TargetMode="External"/><Relationship Id="rId88" Type="http://schemas.openxmlformats.org/officeDocument/2006/relationships/hyperlink" Target="mailto:maony11@yahoo.com" TargetMode="External"/><Relationship Id="rId111" Type="http://schemas.openxmlformats.org/officeDocument/2006/relationships/hyperlink" Target="mailto:veropabon@yahoo.com" TargetMode="External"/><Relationship Id="rId132" Type="http://schemas.openxmlformats.org/officeDocument/2006/relationships/hyperlink" Target="mailto:dayasamo@hotmail.com" TargetMode="External"/><Relationship Id="rId153" Type="http://schemas.openxmlformats.org/officeDocument/2006/relationships/hyperlink" Target="mailto:eduardorioscompositor@gmail.com" TargetMode="External"/><Relationship Id="rId174" Type="http://schemas.openxmlformats.org/officeDocument/2006/relationships/hyperlink" Target="mailto:academiafacatativa@yahoo.com" TargetMode="External"/><Relationship Id="rId179" Type="http://schemas.openxmlformats.org/officeDocument/2006/relationships/hyperlink" Target="mailto:edwincarlos@hotmail.com" TargetMode="External"/><Relationship Id="rId195" Type="http://schemas.openxmlformats.org/officeDocument/2006/relationships/hyperlink" Target="mailto:raliuga86@hotmail.com" TargetMode="External"/><Relationship Id="rId209" Type="http://schemas.openxmlformats.org/officeDocument/2006/relationships/hyperlink" Target="mailto:raulchelo@gmail.com" TargetMode="External"/><Relationship Id="rId190" Type="http://schemas.openxmlformats.org/officeDocument/2006/relationships/hyperlink" Target="mailto:andresb48@gmail.com" TargetMode="External"/><Relationship Id="rId204" Type="http://schemas.openxmlformats.org/officeDocument/2006/relationships/hyperlink" Target="mailto:pablotauta@gmail.com" TargetMode="External"/><Relationship Id="rId220" Type="http://schemas.openxmlformats.org/officeDocument/2006/relationships/hyperlink" Target="mailto:angelica-rod@hotmail.com" TargetMode="External"/><Relationship Id="rId225" Type="http://schemas.openxmlformats.org/officeDocument/2006/relationships/hyperlink" Target="mailto:andreschamat@hotmail.com" TargetMode="External"/><Relationship Id="rId241" Type="http://schemas.openxmlformats.org/officeDocument/2006/relationships/hyperlink" Target="mailto:maqroll85@hotmail.com" TargetMode="External"/><Relationship Id="rId246" Type="http://schemas.openxmlformats.org/officeDocument/2006/relationships/hyperlink" Target="mailto:johnjguitarra@hotmail.com" TargetMode="External"/><Relationship Id="rId15" Type="http://schemas.openxmlformats.org/officeDocument/2006/relationships/hyperlink" Target="mailto:javieru18@hotmail.com" TargetMode="External"/><Relationship Id="rId36" Type="http://schemas.openxmlformats.org/officeDocument/2006/relationships/hyperlink" Target="mailto:davidleonardomontes@yahoo.com" TargetMode="External"/><Relationship Id="rId57" Type="http://schemas.openxmlformats.org/officeDocument/2006/relationships/hyperlink" Target="mailto:hilton2007@telecom.com.co" TargetMode="External"/><Relationship Id="rId106" Type="http://schemas.openxmlformats.org/officeDocument/2006/relationships/hyperlink" Target="mailto:cfmahe@gmail.com" TargetMode="External"/><Relationship Id="rId127" Type="http://schemas.openxmlformats.org/officeDocument/2006/relationships/hyperlink" Target="mailto:bianfaht@gmail.com" TargetMode="External"/><Relationship Id="rId10" Type="http://schemas.openxmlformats.org/officeDocument/2006/relationships/hyperlink" Target="mailto:andresmusik@yahoo.es" TargetMode="External"/><Relationship Id="rId31" Type="http://schemas.openxmlformats.org/officeDocument/2006/relationships/hyperlink" Target="mailto:marioarevaloguitarra@gmail.com" TargetMode="External"/><Relationship Id="rId52" Type="http://schemas.openxmlformats.org/officeDocument/2006/relationships/hyperlink" Target="mailto:jaider1406@hotmail.com" TargetMode="External"/><Relationship Id="rId73" Type="http://schemas.openxmlformats.org/officeDocument/2006/relationships/hyperlink" Target="mailto:leocaspin@yahooo.com" TargetMode="External"/><Relationship Id="rId78" Type="http://schemas.openxmlformats.org/officeDocument/2006/relationships/hyperlink" Target="mailto:mabriyo@hotmail.com" TargetMode="External"/><Relationship Id="rId94" Type="http://schemas.openxmlformats.org/officeDocument/2006/relationships/hyperlink" Target="mailto:dianaolaromero@yahoo.com" TargetMode="External"/><Relationship Id="rId99" Type="http://schemas.openxmlformats.org/officeDocument/2006/relationships/hyperlink" Target="mailto:javogour@hotmail.com" TargetMode="External"/><Relationship Id="rId101" Type="http://schemas.openxmlformats.org/officeDocument/2006/relationships/hyperlink" Target="mailto:julianguacaneme@gmail.com" TargetMode="External"/><Relationship Id="rId122" Type="http://schemas.openxmlformats.org/officeDocument/2006/relationships/hyperlink" Target="mailto:jugaforo@gmail.com" TargetMode="External"/><Relationship Id="rId143" Type="http://schemas.openxmlformats.org/officeDocument/2006/relationships/hyperlink" Target="mailto:mapiguitar@gmail.com" TargetMode="External"/><Relationship Id="rId148" Type="http://schemas.openxmlformats.org/officeDocument/2006/relationships/hyperlink" Target="mailto:kilele84@hotmail.com" TargetMode="External"/><Relationship Id="rId164" Type="http://schemas.openxmlformats.org/officeDocument/2006/relationships/hyperlink" Target="mailto:yyinaa@gmail.com" TargetMode="External"/><Relationship Id="rId169" Type="http://schemas.openxmlformats.org/officeDocument/2006/relationships/hyperlink" Target="mailto:juancastillo2005@hotmail.com" TargetMode="External"/><Relationship Id="rId185" Type="http://schemas.openxmlformats.org/officeDocument/2006/relationships/hyperlink" Target="mailto:marito1229@hotmail.com" TargetMode="External"/><Relationship Id="rId4" Type="http://schemas.openxmlformats.org/officeDocument/2006/relationships/hyperlink" Target="javascript:_e(%7b%7d,%20'cvml',%20'flautaguitarra@hotmail.com');" TargetMode="External"/><Relationship Id="rId9" Type="http://schemas.openxmlformats.org/officeDocument/2006/relationships/hyperlink" Target="mailto:frydrums@hotmail.com" TargetMode="External"/><Relationship Id="rId180" Type="http://schemas.openxmlformats.org/officeDocument/2006/relationships/hyperlink" Target="mailto:fredyalejandro09@gmail.com" TargetMode="External"/><Relationship Id="rId210" Type="http://schemas.openxmlformats.org/officeDocument/2006/relationships/hyperlink" Target="mailto:danielestebanvargas@hotmail.com" TargetMode="External"/><Relationship Id="rId215" Type="http://schemas.openxmlformats.org/officeDocument/2006/relationships/hyperlink" Target="mailto:lea_pg@hotmail.com" TargetMode="External"/><Relationship Id="rId236" Type="http://schemas.openxmlformats.org/officeDocument/2006/relationships/hyperlink" Target="mailto:caballerowilliam@hotmail.com" TargetMode="External"/><Relationship Id="rId257" Type="http://schemas.openxmlformats.org/officeDocument/2006/relationships/printerSettings" Target="../printerSettings/printerSettings2.bin"/><Relationship Id="rId26" Type="http://schemas.openxmlformats.org/officeDocument/2006/relationships/hyperlink" Target="mailto:anairo182@hotmail.com" TargetMode="External"/><Relationship Id="rId231" Type="http://schemas.openxmlformats.org/officeDocument/2006/relationships/hyperlink" Target="mailto:johnfredymora@hotmail.com" TargetMode="External"/><Relationship Id="rId252" Type="http://schemas.openxmlformats.org/officeDocument/2006/relationships/hyperlink" Target="mailto:sofielenas@hotmail.com" TargetMode="External"/><Relationship Id="rId47" Type="http://schemas.openxmlformats.org/officeDocument/2006/relationships/hyperlink" Target="mailto:dalasaro45@hotmail.com" TargetMode="External"/><Relationship Id="rId68" Type="http://schemas.openxmlformats.org/officeDocument/2006/relationships/hyperlink" Target="mailto:rudago2002@yahoo.es" TargetMode="External"/><Relationship Id="rId89" Type="http://schemas.openxmlformats.org/officeDocument/2006/relationships/hyperlink" Target="mailto:lalfor@yahoo.com" TargetMode="External"/><Relationship Id="rId112" Type="http://schemas.openxmlformats.org/officeDocument/2006/relationships/hyperlink" Target="mailto:chemaperin002@yahoo.com" TargetMode="External"/><Relationship Id="rId133" Type="http://schemas.openxmlformats.org/officeDocument/2006/relationships/hyperlink" Target="mailto:rafigna@hotmail.com" TargetMode="External"/><Relationship Id="rId154" Type="http://schemas.openxmlformats.org/officeDocument/2006/relationships/hyperlink" Target="mailto:andreycomposer@gmail.com" TargetMode="External"/><Relationship Id="rId175" Type="http://schemas.openxmlformats.org/officeDocument/2006/relationships/hyperlink" Target="mailto:robertmusicoasab@hotmail.com" TargetMode="External"/><Relationship Id="rId196" Type="http://schemas.openxmlformats.org/officeDocument/2006/relationships/hyperlink" Target="mailto:johnlealguerra@hotmail.com" TargetMode="External"/><Relationship Id="rId200" Type="http://schemas.openxmlformats.org/officeDocument/2006/relationships/hyperlink" Target="mailto:clemomerida@hotmail.com" TargetMode="External"/><Relationship Id="rId16" Type="http://schemas.openxmlformats.org/officeDocument/2006/relationships/hyperlink" Target="mailto:aladicla@hotmail.com" TargetMode="External"/><Relationship Id="rId221" Type="http://schemas.openxmlformats.org/officeDocument/2006/relationships/hyperlink" Target="mailto:gabytarra@gmail.com" TargetMode="External"/><Relationship Id="rId242" Type="http://schemas.openxmlformats.org/officeDocument/2006/relationships/hyperlink" Target="mailto:kikasumi@gmail.com" TargetMode="External"/><Relationship Id="rId37" Type="http://schemas.openxmlformats.org/officeDocument/2006/relationships/hyperlink" Target="mailto:ulloacanta@yahoo.es" TargetMode="External"/><Relationship Id="rId58" Type="http://schemas.openxmlformats.org/officeDocument/2006/relationships/hyperlink" Target="mailto:betoquias@hotmail.com" TargetMode="External"/><Relationship Id="rId79" Type="http://schemas.openxmlformats.org/officeDocument/2006/relationships/hyperlink" Target="mailto:lelares85@hotmail.com" TargetMode="External"/><Relationship Id="rId102" Type="http://schemas.openxmlformats.org/officeDocument/2006/relationships/hyperlink" Target="mailto:lucheito@yahoo.es" TargetMode="External"/><Relationship Id="rId123" Type="http://schemas.openxmlformats.org/officeDocument/2006/relationships/hyperlink" Target="mailto:molanogerman@hotmail.com" TargetMode="External"/><Relationship Id="rId144" Type="http://schemas.openxmlformats.org/officeDocument/2006/relationships/hyperlink" Target="mailto:riversax@hotmail.com" TargetMode="External"/><Relationship Id="rId90" Type="http://schemas.openxmlformats.org/officeDocument/2006/relationships/hyperlink" Target="mailto:gonzaloardila1@yahoo.com" TargetMode="External"/><Relationship Id="rId165" Type="http://schemas.openxmlformats.org/officeDocument/2006/relationships/hyperlink" Target="mailto:esaucarabali@hotmail.com" TargetMode="External"/><Relationship Id="rId186" Type="http://schemas.openxmlformats.org/officeDocument/2006/relationships/hyperlink" Target="mailto:musiefexis@gmail.com" TargetMode="External"/><Relationship Id="rId211" Type="http://schemas.openxmlformats.org/officeDocument/2006/relationships/hyperlink" Target="mailto:daniel.l.suarez@hotmail.com" TargetMode="External"/><Relationship Id="rId232" Type="http://schemas.openxmlformats.org/officeDocument/2006/relationships/hyperlink" Target="mailto:unaflautatraviesa@gmail.com" TargetMode="External"/><Relationship Id="rId253" Type="http://schemas.openxmlformats.org/officeDocument/2006/relationships/hyperlink" Target="mailto:clariracabu@hotmail.com" TargetMode="External"/><Relationship Id="rId27" Type="http://schemas.openxmlformats.org/officeDocument/2006/relationships/hyperlink" Target="mailto:mari16cobain@msn.com" TargetMode="External"/><Relationship Id="rId48" Type="http://schemas.openxmlformats.org/officeDocument/2006/relationships/hyperlink" Target="mailto:louiscomposer@hotmail.com" TargetMode="External"/><Relationship Id="rId69" Type="http://schemas.openxmlformats.org/officeDocument/2006/relationships/hyperlink" Target="mailto:maritza.ayure@gmail.com" TargetMode="External"/><Relationship Id="rId113" Type="http://schemas.openxmlformats.org/officeDocument/2006/relationships/hyperlink" Target="mailto:arturo_poveda@yahoo.com" TargetMode="External"/><Relationship Id="rId134" Type="http://schemas.openxmlformats.org/officeDocument/2006/relationships/hyperlink" Target="mailto:irene.guerra@hotmail.com" TargetMode="External"/><Relationship Id="rId80" Type="http://schemas.openxmlformats.org/officeDocument/2006/relationships/hyperlink" Target="mailto:lalfor@yahoo.com" TargetMode="External"/><Relationship Id="rId155" Type="http://schemas.openxmlformats.org/officeDocument/2006/relationships/hyperlink" Target="mailto:alejandrobarraganr@gmail.com" TargetMode="External"/><Relationship Id="rId176" Type="http://schemas.openxmlformats.org/officeDocument/2006/relationships/hyperlink" Target="mailto:baltazargato@gmail.com" TargetMode="External"/><Relationship Id="rId197" Type="http://schemas.openxmlformats.org/officeDocument/2006/relationships/hyperlink" Target="mailto:jotarules1@gmail.com" TargetMode="External"/><Relationship Id="rId201" Type="http://schemas.openxmlformats.org/officeDocument/2006/relationships/hyperlink" Target="mailto:mayeclick@hotmail.com" TargetMode="External"/><Relationship Id="rId222" Type="http://schemas.openxmlformats.org/officeDocument/2006/relationships/hyperlink" Target="mailto:f.corredor88@gmail.com" TargetMode="External"/><Relationship Id="rId243" Type="http://schemas.openxmlformats.org/officeDocument/2006/relationships/hyperlink" Target="mailto:julianjazzbass@gmail.com" TargetMode="External"/><Relationship Id="rId17" Type="http://schemas.openxmlformats.org/officeDocument/2006/relationships/hyperlink" Target="mailto:sicamu451@yahoo.com" TargetMode="External"/><Relationship Id="rId38" Type="http://schemas.openxmlformats.org/officeDocument/2006/relationships/hyperlink" Target="mailto:rafavallejojazz@gmail.com" TargetMode="External"/><Relationship Id="rId59" Type="http://schemas.openxmlformats.org/officeDocument/2006/relationships/hyperlink" Target="mailto:oscardariobass@gmail.com" TargetMode="External"/><Relationship Id="rId103" Type="http://schemas.openxmlformats.org/officeDocument/2006/relationships/hyperlink" Target="mailto:davidsdp@hotmail.com" TargetMode="External"/><Relationship Id="rId124" Type="http://schemas.openxmlformats.org/officeDocument/2006/relationships/hyperlink" Target="mailto:hojax88@yahoo.com" TargetMode="Externa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5.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customProperty" Target="../customProperty2.bin"/><Relationship Id="rId7"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6.bin"/><Relationship Id="rId6" Type="http://schemas.openxmlformats.org/officeDocument/2006/relationships/customProperty" Target="../customProperty5.bin"/><Relationship Id="rId5" Type="http://schemas.openxmlformats.org/officeDocument/2006/relationships/customProperty" Target="../customProperty4.bin"/><Relationship Id="rId10" Type="http://schemas.openxmlformats.org/officeDocument/2006/relationships/image" Target="../media/image1.emf"/><Relationship Id="rId4" Type="http://schemas.openxmlformats.org/officeDocument/2006/relationships/customProperty" Target="../customProperty3.bin"/><Relationship Id="rId9" Type="http://schemas.openxmlformats.org/officeDocument/2006/relationships/control" Target="../activeX/activeX1.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customProperty" Target="../customProperty7.bin"/><Relationship Id="rId7" Type="http://schemas.openxmlformats.org/officeDocument/2006/relationships/drawing" Target="../drawings/drawing2.xml"/><Relationship Id="rId2" Type="http://schemas.openxmlformats.org/officeDocument/2006/relationships/customProperty" Target="../customProperty6.bin"/><Relationship Id="rId1" Type="http://schemas.openxmlformats.org/officeDocument/2006/relationships/printerSettings" Target="../printerSettings/printerSettings7.bin"/><Relationship Id="rId6" Type="http://schemas.openxmlformats.org/officeDocument/2006/relationships/customProperty" Target="../customProperty10.bin"/><Relationship Id="rId5" Type="http://schemas.openxmlformats.org/officeDocument/2006/relationships/customProperty" Target="../customProperty9.bin"/><Relationship Id="rId10" Type="http://schemas.openxmlformats.org/officeDocument/2006/relationships/image" Target="../media/image1.emf"/><Relationship Id="rId4" Type="http://schemas.openxmlformats.org/officeDocument/2006/relationships/customProperty" Target="../customProperty8.bin"/><Relationship Id="rId9" Type="http://schemas.openxmlformats.org/officeDocument/2006/relationships/control" Target="../activeX/activeX2.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customProperty" Target="../customProperty12.bin"/><Relationship Id="rId7" Type="http://schemas.openxmlformats.org/officeDocument/2006/relationships/drawing" Target="../drawings/drawing3.xml"/><Relationship Id="rId2" Type="http://schemas.openxmlformats.org/officeDocument/2006/relationships/customProperty" Target="../customProperty11.bin"/><Relationship Id="rId1" Type="http://schemas.openxmlformats.org/officeDocument/2006/relationships/printerSettings" Target="../printerSettings/printerSettings8.bin"/><Relationship Id="rId6" Type="http://schemas.openxmlformats.org/officeDocument/2006/relationships/customProperty" Target="../customProperty15.bin"/><Relationship Id="rId5" Type="http://schemas.openxmlformats.org/officeDocument/2006/relationships/customProperty" Target="../customProperty14.bin"/><Relationship Id="rId10" Type="http://schemas.openxmlformats.org/officeDocument/2006/relationships/image" Target="../media/image1.emf"/><Relationship Id="rId4" Type="http://schemas.openxmlformats.org/officeDocument/2006/relationships/customProperty" Target="../customProperty13.bin"/><Relationship Id="rId9" Type="http://schemas.openxmlformats.org/officeDocument/2006/relationships/control" Target="../activeX/activeX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46"/>
  <sheetViews>
    <sheetView tabSelected="1" topLeftCell="B1" zoomScale="85" zoomScaleNormal="85" workbookViewId="0">
      <selection activeCell="AW1" sqref="AW1:AZ65536"/>
    </sheetView>
  </sheetViews>
  <sheetFormatPr baseColWidth="10" defaultColWidth="9.140625" defaultRowHeight="12.75" x14ac:dyDescent="0.2"/>
  <cols>
    <col min="1" max="1" width="18.28515625" style="180" hidden="1" customWidth="1"/>
    <col min="2" max="2" width="16.7109375" style="180" customWidth="1"/>
    <col min="3" max="3" width="19.85546875" style="180" hidden="1" customWidth="1"/>
    <col min="4" max="5" width="15.140625" style="180" hidden="1" customWidth="1"/>
    <col min="6" max="9" width="14.140625" style="180" hidden="1" customWidth="1"/>
    <col min="10" max="10" width="17.42578125" style="180" hidden="1" customWidth="1"/>
    <col min="11" max="12" width="25.5703125" style="180" hidden="1" customWidth="1"/>
    <col min="13" max="13" width="26.5703125" style="180" hidden="1" customWidth="1"/>
    <col min="14" max="14" width="21.42578125" style="180" bestFit="1" customWidth="1"/>
    <col min="15" max="15" width="18.7109375" style="180" bestFit="1" customWidth="1"/>
    <col min="16" max="16" width="26.42578125" style="180" customWidth="1"/>
    <col min="17" max="17" width="17" style="180" customWidth="1"/>
    <col min="18" max="18" width="24.42578125" style="180" customWidth="1"/>
    <col min="19" max="19" width="17" style="180" customWidth="1"/>
    <col min="20" max="20" width="15.28515625" style="180" hidden="1" customWidth="1"/>
    <col min="21" max="21" width="21.140625" style="180" hidden="1" customWidth="1"/>
    <col min="22" max="22" width="17.7109375" style="180" hidden="1" customWidth="1"/>
    <col min="23" max="23" width="47.5703125" style="180" hidden="1" customWidth="1"/>
    <col min="24" max="28" width="15.28515625" style="180" hidden="1" customWidth="1"/>
    <col min="29" max="29" width="19.28515625" style="180" customWidth="1"/>
    <col min="30" max="30" width="41" style="180" hidden="1" customWidth="1"/>
    <col min="31" max="31" width="40.5703125" style="180" hidden="1" customWidth="1"/>
    <col min="32" max="33" width="15.28515625" style="180" hidden="1" customWidth="1"/>
    <col min="34" max="34" width="17.5703125" style="180" hidden="1" customWidth="1"/>
    <col min="35" max="35" width="15.28515625" style="180" hidden="1" customWidth="1"/>
    <col min="36" max="36" width="18.5703125" style="180" hidden="1" customWidth="1"/>
    <col min="37" max="37" width="27.140625" style="180" customWidth="1"/>
    <col min="38" max="38" width="39.140625" style="180" customWidth="1"/>
    <col min="39" max="39" width="29.140625" style="180" customWidth="1"/>
    <col min="40" max="40" width="18" style="180" customWidth="1"/>
    <col min="41" max="41" width="30.140625" style="180" customWidth="1"/>
    <col min="42" max="42" width="21" style="180" customWidth="1"/>
    <col min="43" max="43" width="15.28515625" style="180" customWidth="1"/>
    <col min="44" max="44" width="17.85546875" style="180" customWidth="1"/>
    <col min="45" max="45" width="29.42578125" style="180" customWidth="1"/>
    <col min="46" max="46" width="29.5703125" style="180" customWidth="1"/>
    <col min="47" max="47" width="46.5703125" style="180" customWidth="1"/>
    <col min="48" max="48" width="52.140625" style="180" customWidth="1"/>
    <col min="49" max="49" width="25.28515625" style="180" hidden="1" customWidth="1"/>
    <col min="50" max="52" width="15.28515625" style="180" hidden="1" customWidth="1"/>
    <col min="53" max="53" width="22.7109375" style="180" customWidth="1"/>
    <col min="54" max="54" width="86.42578125" style="180" customWidth="1"/>
    <col min="55" max="55" width="15.28515625" style="180" customWidth="1"/>
    <col min="56" max="56" width="18.85546875" style="180" customWidth="1"/>
    <col min="57" max="57" width="86.42578125" style="180" customWidth="1"/>
    <col min="58" max="66" width="15.28515625" style="180" customWidth="1"/>
    <col min="67" max="256" width="9.140625" style="180"/>
    <col min="257" max="257" width="0" style="180" hidden="1" customWidth="1"/>
    <col min="258" max="258" width="16.7109375" style="180" customWidth="1"/>
    <col min="259" max="269" width="0" style="180" hidden="1" customWidth="1"/>
    <col min="270" max="270" width="21.42578125" style="180" bestFit="1" customWidth="1"/>
    <col min="271" max="271" width="18.7109375" style="180" bestFit="1" customWidth="1"/>
    <col min="272" max="272" width="26.42578125" style="180" customWidth="1"/>
    <col min="273" max="273" width="17" style="180" customWidth="1"/>
    <col min="274" max="274" width="24.42578125" style="180" customWidth="1"/>
    <col min="275" max="275" width="17" style="180" customWidth="1"/>
    <col min="276" max="284" width="0" style="180" hidden="1" customWidth="1"/>
    <col min="285" max="285" width="19.28515625" style="180" customWidth="1"/>
    <col min="286" max="292" width="0" style="180" hidden="1" customWidth="1"/>
    <col min="293" max="293" width="27.140625" style="180" customWidth="1"/>
    <col min="294" max="294" width="39.140625" style="180" customWidth="1"/>
    <col min="295" max="295" width="29.140625" style="180" customWidth="1"/>
    <col min="296" max="296" width="18" style="180" customWidth="1"/>
    <col min="297" max="297" width="30.140625" style="180" customWidth="1"/>
    <col min="298" max="298" width="21" style="180" customWidth="1"/>
    <col min="299" max="299" width="15.28515625" style="180" customWidth="1"/>
    <col min="300" max="300" width="17.85546875" style="180" customWidth="1"/>
    <col min="301" max="301" width="29.42578125" style="180" customWidth="1"/>
    <col min="302" max="302" width="29.5703125" style="180" customWidth="1"/>
    <col min="303" max="303" width="46.5703125" style="180" customWidth="1"/>
    <col min="304" max="304" width="52.140625" style="180" customWidth="1"/>
    <col min="305" max="308" width="0" style="180" hidden="1" customWidth="1"/>
    <col min="309" max="309" width="22.7109375" style="180" customWidth="1"/>
    <col min="310" max="310" width="86.42578125" style="180" customWidth="1"/>
    <col min="311" max="311" width="15.28515625" style="180" customWidth="1"/>
    <col min="312" max="312" width="18.85546875" style="180" customWidth="1"/>
    <col min="313" max="313" width="86.42578125" style="180" customWidth="1"/>
    <col min="314" max="322" width="15.28515625" style="180" customWidth="1"/>
    <col min="323" max="512" width="9.140625" style="180"/>
    <col min="513" max="513" width="0" style="180" hidden="1" customWidth="1"/>
    <col min="514" max="514" width="16.7109375" style="180" customWidth="1"/>
    <col min="515" max="525" width="0" style="180" hidden="1" customWidth="1"/>
    <col min="526" max="526" width="21.42578125" style="180" bestFit="1" customWidth="1"/>
    <col min="527" max="527" width="18.7109375" style="180" bestFit="1" customWidth="1"/>
    <col min="528" max="528" width="26.42578125" style="180" customWidth="1"/>
    <col min="529" max="529" width="17" style="180" customWidth="1"/>
    <col min="530" max="530" width="24.42578125" style="180" customWidth="1"/>
    <col min="531" max="531" width="17" style="180" customWidth="1"/>
    <col min="532" max="540" width="0" style="180" hidden="1" customWidth="1"/>
    <col min="541" max="541" width="19.28515625" style="180" customWidth="1"/>
    <col min="542" max="548" width="0" style="180" hidden="1" customWidth="1"/>
    <col min="549" max="549" width="27.140625" style="180" customWidth="1"/>
    <col min="550" max="550" width="39.140625" style="180" customWidth="1"/>
    <col min="551" max="551" width="29.140625" style="180" customWidth="1"/>
    <col min="552" max="552" width="18" style="180" customWidth="1"/>
    <col min="553" max="553" width="30.140625" style="180" customWidth="1"/>
    <col min="554" max="554" width="21" style="180" customWidth="1"/>
    <col min="555" max="555" width="15.28515625" style="180" customWidth="1"/>
    <col min="556" max="556" width="17.85546875" style="180" customWidth="1"/>
    <col min="557" max="557" width="29.42578125" style="180" customWidth="1"/>
    <col min="558" max="558" width="29.5703125" style="180" customWidth="1"/>
    <col min="559" max="559" width="46.5703125" style="180" customWidth="1"/>
    <col min="560" max="560" width="52.140625" style="180" customWidth="1"/>
    <col min="561" max="564" width="0" style="180" hidden="1" customWidth="1"/>
    <col min="565" max="565" width="22.7109375" style="180" customWidth="1"/>
    <col min="566" max="566" width="86.42578125" style="180" customWidth="1"/>
    <col min="567" max="567" width="15.28515625" style="180" customWidth="1"/>
    <col min="568" max="568" width="18.85546875" style="180" customWidth="1"/>
    <col min="569" max="569" width="86.42578125" style="180" customWidth="1"/>
    <col min="570" max="578" width="15.28515625" style="180" customWidth="1"/>
    <col min="579" max="768" width="9.140625" style="180"/>
    <col min="769" max="769" width="0" style="180" hidden="1" customWidth="1"/>
    <col min="770" max="770" width="16.7109375" style="180" customWidth="1"/>
    <col min="771" max="781" width="0" style="180" hidden="1" customWidth="1"/>
    <col min="782" max="782" width="21.42578125" style="180" bestFit="1" customWidth="1"/>
    <col min="783" max="783" width="18.7109375" style="180" bestFit="1" customWidth="1"/>
    <col min="784" max="784" width="26.42578125" style="180" customWidth="1"/>
    <col min="785" max="785" width="17" style="180" customWidth="1"/>
    <col min="786" max="786" width="24.42578125" style="180" customWidth="1"/>
    <col min="787" max="787" width="17" style="180" customWidth="1"/>
    <col min="788" max="796" width="0" style="180" hidden="1" customWidth="1"/>
    <col min="797" max="797" width="19.28515625" style="180" customWidth="1"/>
    <col min="798" max="804" width="0" style="180" hidden="1" customWidth="1"/>
    <col min="805" max="805" width="27.140625" style="180" customWidth="1"/>
    <col min="806" max="806" width="39.140625" style="180" customWidth="1"/>
    <col min="807" max="807" width="29.140625" style="180" customWidth="1"/>
    <col min="808" max="808" width="18" style="180" customWidth="1"/>
    <col min="809" max="809" width="30.140625" style="180" customWidth="1"/>
    <col min="810" max="810" width="21" style="180" customWidth="1"/>
    <col min="811" max="811" width="15.28515625" style="180" customWidth="1"/>
    <col min="812" max="812" width="17.85546875" style="180" customWidth="1"/>
    <col min="813" max="813" width="29.42578125" style="180" customWidth="1"/>
    <col min="814" max="814" width="29.5703125" style="180" customWidth="1"/>
    <col min="815" max="815" width="46.5703125" style="180" customWidth="1"/>
    <col min="816" max="816" width="52.140625" style="180" customWidth="1"/>
    <col min="817" max="820" width="0" style="180" hidden="1" customWidth="1"/>
    <col min="821" max="821" width="22.7109375" style="180" customWidth="1"/>
    <col min="822" max="822" width="86.42578125" style="180" customWidth="1"/>
    <col min="823" max="823" width="15.28515625" style="180" customWidth="1"/>
    <col min="824" max="824" width="18.85546875" style="180" customWidth="1"/>
    <col min="825" max="825" width="86.42578125" style="180" customWidth="1"/>
    <col min="826" max="834" width="15.28515625" style="180" customWidth="1"/>
    <col min="835" max="1024" width="9.140625" style="180"/>
    <col min="1025" max="1025" width="0" style="180" hidden="1" customWidth="1"/>
    <col min="1026" max="1026" width="16.7109375" style="180" customWidth="1"/>
    <col min="1027" max="1037" width="0" style="180" hidden="1" customWidth="1"/>
    <col min="1038" max="1038" width="21.42578125" style="180" bestFit="1" customWidth="1"/>
    <col min="1039" max="1039" width="18.7109375" style="180" bestFit="1" customWidth="1"/>
    <col min="1040" max="1040" width="26.42578125" style="180" customWidth="1"/>
    <col min="1041" max="1041" width="17" style="180" customWidth="1"/>
    <col min="1042" max="1042" width="24.42578125" style="180" customWidth="1"/>
    <col min="1043" max="1043" width="17" style="180" customWidth="1"/>
    <col min="1044" max="1052" width="0" style="180" hidden="1" customWidth="1"/>
    <col min="1053" max="1053" width="19.28515625" style="180" customWidth="1"/>
    <col min="1054" max="1060" width="0" style="180" hidden="1" customWidth="1"/>
    <col min="1061" max="1061" width="27.140625" style="180" customWidth="1"/>
    <col min="1062" max="1062" width="39.140625" style="180" customWidth="1"/>
    <col min="1063" max="1063" width="29.140625" style="180" customWidth="1"/>
    <col min="1064" max="1064" width="18" style="180" customWidth="1"/>
    <col min="1065" max="1065" width="30.140625" style="180" customWidth="1"/>
    <col min="1066" max="1066" width="21" style="180" customWidth="1"/>
    <col min="1067" max="1067" width="15.28515625" style="180" customWidth="1"/>
    <col min="1068" max="1068" width="17.85546875" style="180" customWidth="1"/>
    <col min="1069" max="1069" width="29.42578125" style="180" customWidth="1"/>
    <col min="1070" max="1070" width="29.5703125" style="180" customWidth="1"/>
    <col min="1071" max="1071" width="46.5703125" style="180" customWidth="1"/>
    <col min="1072" max="1072" width="52.140625" style="180" customWidth="1"/>
    <col min="1073" max="1076" width="0" style="180" hidden="1" customWidth="1"/>
    <col min="1077" max="1077" width="22.7109375" style="180" customWidth="1"/>
    <col min="1078" max="1078" width="86.42578125" style="180" customWidth="1"/>
    <col min="1079" max="1079" width="15.28515625" style="180" customWidth="1"/>
    <col min="1080" max="1080" width="18.85546875" style="180" customWidth="1"/>
    <col min="1081" max="1081" width="86.42578125" style="180" customWidth="1"/>
    <col min="1082" max="1090" width="15.28515625" style="180" customWidth="1"/>
    <col min="1091" max="1280" width="9.140625" style="180"/>
    <col min="1281" max="1281" width="0" style="180" hidden="1" customWidth="1"/>
    <col min="1282" max="1282" width="16.7109375" style="180" customWidth="1"/>
    <col min="1283" max="1293" width="0" style="180" hidden="1" customWidth="1"/>
    <col min="1294" max="1294" width="21.42578125" style="180" bestFit="1" customWidth="1"/>
    <col min="1295" max="1295" width="18.7109375" style="180" bestFit="1" customWidth="1"/>
    <col min="1296" max="1296" width="26.42578125" style="180" customWidth="1"/>
    <col min="1297" max="1297" width="17" style="180" customWidth="1"/>
    <col min="1298" max="1298" width="24.42578125" style="180" customWidth="1"/>
    <col min="1299" max="1299" width="17" style="180" customWidth="1"/>
    <col min="1300" max="1308" width="0" style="180" hidden="1" customWidth="1"/>
    <col min="1309" max="1309" width="19.28515625" style="180" customWidth="1"/>
    <col min="1310" max="1316" width="0" style="180" hidden="1" customWidth="1"/>
    <col min="1317" max="1317" width="27.140625" style="180" customWidth="1"/>
    <col min="1318" max="1318" width="39.140625" style="180" customWidth="1"/>
    <col min="1319" max="1319" width="29.140625" style="180" customWidth="1"/>
    <col min="1320" max="1320" width="18" style="180" customWidth="1"/>
    <col min="1321" max="1321" width="30.140625" style="180" customWidth="1"/>
    <col min="1322" max="1322" width="21" style="180" customWidth="1"/>
    <col min="1323" max="1323" width="15.28515625" style="180" customWidth="1"/>
    <col min="1324" max="1324" width="17.85546875" style="180" customWidth="1"/>
    <col min="1325" max="1325" width="29.42578125" style="180" customWidth="1"/>
    <col min="1326" max="1326" width="29.5703125" style="180" customWidth="1"/>
    <col min="1327" max="1327" width="46.5703125" style="180" customWidth="1"/>
    <col min="1328" max="1328" width="52.140625" style="180" customWidth="1"/>
    <col min="1329" max="1332" width="0" style="180" hidden="1" customWidth="1"/>
    <col min="1333" max="1333" width="22.7109375" style="180" customWidth="1"/>
    <col min="1334" max="1334" width="86.42578125" style="180" customWidth="1"/>
    <col min="1335" max="1335" width="15.28515625" style="180" customWidth="1"/>
    <col min="1336" max="1336" width="18.85546875" style="180" customWidth="1"/>
    <col min="1337" max="1337" width="86.42578125" style="180" customWidth="1"/>
    <col min="1338" max="1346" width="15.28515625" style="180" customWidth="1"/>
    <col min="1347" max="1536" width="9.140625" style="180"/>
    <col min="1537" max="1537" width="0" style="180" hidden="1" customWidth="1"/>
    <col min="1538" max="1538" width="16.7109375" style="180" customWidth="1"/>
    <col min="1539" max="1549" width="0" style="180" hidden="1" customWidth="1"/>
    <col min="1550" max="1550" width="21.42578125" style="180" bestFit="1" customWidth="1"/>
    <col min="1551" max="1551" width="18.7109375" style="180" bestFit="1" customWidth="1"/>
    <col min="1552" max="1552" width="26.42578125" style="180" customWidth="1"/>
    <col min="1553" max="1553" width="17" style="180" customWidth="1"/>
    <col min="1554" max="1554" width="24.42578125" style="180" customWidth="1"/>
    <col min="1555" max="1555" width="17" style="180" customWidth="1"/>
    <col min="1556" max="1564" width="0" style="180" hidden="1" customWidth="1"/>
    <col min="1565" max="1565" width="19.28515625" style="180" customWidth="1"/>
    <col min="1566" max="1572" width="0" style="180" hidden="1" customWidth="1"/>
    <col min="1573" max="1573" width="27.140625" style="180" customWidth="1"/>
    <col min="1574" max="1574" width="39.140625" style="180" customWidth="1"/>
    <col min="1575" max="1575" width="29.140625" style="180" customWidth="1"/>
    <col min="1576" max="1576" width="18" style="180" customWidth="1"/>
    <col min="1577" max="1577" width="30.140625" style="180" customWidth="1"/>
    <col min="1578" max="1578" width="21" style="180" customWidth="1"/>
    <col min="1579" max="1579" width="15.28515625" style="180" customWidth="1"/>
    <col min="1580" max="1580" width="17.85546875" style="180" customWidth="1"/>
    <col min="1581" max="1581" width="29.42578125" style="180" customWidth="1"/>
    <col min="1582" max="1582" width="29.5703125" style="180" customWidth="1"/>
    <col min="1583" max="1583" width="46.5703125" style="180" customWidth="1"/>
    <col min="1584" max="1584" width="52.140625" style="180" customWidth="1"/>
    <col min="1585" max="1588" width="0" style="180" hidden="1" customWidth="1"/>
    <col min="1589" max="1589" width="22.7109375" style="180" customWidth="1"/>
    <col min="1590" max="1590" width="86.42578125" style="180" customWidth="1"/>
    <col min="1591" max="1591" width="15.28515625" style="180" customWidth="1"/>
    <col min="1592" max="1592" width="18.85546875" style="180" customWidth="1"/>
    <col min="1593" max="1593" width="86.42578125" style="180" customWidth="1"/>
    <col min="1594" max="1602" width="15.28515625" style="180" customWidth="1"/>
    <col min="1603" max="1792" width="9.140625" style="180"/>
    <col min="1793" max="1793" width="0" style="180" hidden="1" customWidth="1"/>
    <col min="1794" max="1794" width="16.7109375" style="180" customWidth="1"/>
    <col min="1795" max="1805" width="0" style="180" hidden="1" customWidth="1"/>
    <col min="1806" max="1806" width="21.42578125" style="180" bestFit="1" customWidth="1"/>
    <col min="1807" max="1807" width="18.7109375" style="180" bestFit="1" customWidth="1"/>
    <col min="1808" max="1808" width="26.42578125" style="180" customWidth="1"/>
    <col min="1809" max="1809" width="17" style="180" customWidth="1"/>
    <col min="1810" max="1810" width="24.42578125" style="180" customWidth="1"/>
    <col min="1811" max="1811" width="17" style="180" customWidth="1"/>
    <col min="1812" max="1820" width="0" style="180" hidden="1" customWidth="1"/>
    <col min="1821" max="1821" width="19.28515625" style="180" customWidth="1"/>
    <col min="1822" max="1828" width="0" style="180" hidden="1" customWidth="1"/>
    <col min="1829" max="1829" width="27.140625" style="180" customWidth="1"/>
    <col min="1830" max="1830" width="39.140625" style="180" customWidth="1"/>
    <col min="1831" max="1831" width="29.140625" style="180" customWidth="1"/>
    <col min="1832" max="1832" width="18" style="180" customWidth="1"/>
    <col min="1833" max="1833" width="30.140625" style="180" customWidth="1"/>
    <col min="1834" max="1834" width="21" style="180" customWidth="1"/>
    <col min="1835" max="1835" width="15.28515625" style="180" customWidth="1"/>
    <col min="1836" max="1836" width="17.85546875" style="180" customWidth="1"/>
    <col min="1837" max="1837" width="29.42578125" style="180" customWidth="1"/>
    <col min="1838" max="1838" width="29.5703125" style="180" customWidth="1"/>
    <col min="1839" max="1839" width="46.5703125" style="180" customWidth="1"/>
    <col min="1840" max="1840" width="52.140625" style="180" customWidth="1"/>
    <col min="1841" max="1844" width="0" style="180" hidden="1" customWidth="1"/>
    <col min="1845" max="1845" width="22.7109375" style="180" customWidth="1"/>
    <col min="1846" max="1846" width="86.42578125" style="180" customWidth="1"/>
    <col min="1847" max="1847" width="15.28515625" style="180" customWidth="1"/>
    <col min="1848" max="1848" width="18.85546875" style="180" customWidth="1"/>
    <col min="1849" max="1849" width="86.42578125" style="180" customWidth="1"/>
    <col min="1850" max="1858" width="15.28515625" style="180" customWidth="1"/>
    <col min="1859" max="2048" width="9.140625" style="180"/>
    <col min="2049" max="2049" width="0" style="180" hidden="1" customWidth="1"/>
    <col min="2050" max="2050" width="16.7109375" style="180" customWidth="1"/>
    <col min="2051" max="2061" width="0" style="180" hidden="1" customWidth="1"/>
    <col min="2062" max="2062" width="21.42578125" style="180" bestFit="1" customWidth="1"/>
    <col min="2063" max="2063" width="18.7109375" style="180" bestFit="1" customWidth="1"/>
    <col min="2064" max="2064" width="26.42578125" style="180" customWidth="1"/>
    <col min="2065" max="2065" width="17" style="180" customWidth="1"/>
    <col min="2066" max="2066" width="24.42578125" style="180" customWidth="1"/>
    <col min="2067" max="2067" width="17" style="180" customWidth="1"/>
    <col min="2068" max="2076" width="0" style="180" hidden="1" customWidth="1"/>
    <col min="2077" max="2077" width="19.28515625" style="180" customWidth="1"/>
    <col min="2078" max="2084" width="0" style="180" hidden="1" customWidth="1"/>
    <col min="2085" max="2085" width="27.140625" style="180" customWidth="1"/>
    <col min="2086" max="2086" width="39.140625" style="180" customWidth="1"/>
    <col min="2087" max="2087" width="29.140625" style="180" customWidth="1"/>
    <col min="2088" max="2088" width="18" style="180" customWidth="1"/>
    <col min="2089" max="2089" width="30.140625" style="180" customWidth="1"/>
    <col min="2090" max="2090" width="21" style="180" customWidth="1"/>
    <col min="2091" max="2091" width="15.28515625" style="180" customWidth="1"/>
    <col min="2092" max="2092" width="17.85546875" style="180" customWidth="1"/>
    <col min="2093" max="2093" width="29.42578125" style="180" customWidth="1"/>
    <col min="2094" max="2094" width="29.5703125" style="180" customWidth="1"/>
    <col min="2095" max="2095" width="46.5703125" style="180" customWidth="1"/>
    <col min="2096" max="2096" width="52.140625" style="180" customWidth="1"/>
    <col min="2097" max="2100" width="0" style="180" hidden="1" customWidth="1"/>
    <col min="2101" max="2101" width="22.7109375" style="180" customWidth="1"/>
    <col min="2102" max="2102" width="86.42578125" style="180" customWidth="1"/>
    <col min="2103" max="2103" width="15.28515625" style="180" customWidth="1"/>
    <col min="2104" max="2104" width="18.85546875" style="180" customWidth="1"/>
    <col min="2105" max="2105" width="86.42578125" style="180" customWidth="1"/>
    <col min="2106" max="2114" width="15.28515625" style="180" customWidth="1"/>
    <col min="2115" max="2304" width="9.140625" style="180"/>
    <col min="2305" max="2305" width="0" style="180" hidden="1" customWidth="1"/>
    <col min="2306" max="2306" width="16.7109375" style="180" customWidth="1"/>
    <col min="2307" max="2317" width="0" style="180" hidden="1" customWidth="1"/>
    <col min="2318" max="2318" width="21.42578125" style="180" bestFit="1" customWidth="1"/>
    <col min="2319" max="2319" width="18.7109375" style="180" bestFit="1" customWidth="1"/>
    <col min="2320" max="2320" width="26.42578125" style="180" customWidth="1"/>
    <col min="2321" max="2321" width="17" style="180" customWidth="1"/>
    <col min="2322" max="2322" width="24.42578125" style="180" customWidth="1"/>
    <col min="2323" max="2323" width="17" style="180" customWidth="1"/>
    <col min="2324" max="2332" width="0" style="180" hidden="1" customWidth="1"/>
    <col min="2333" max="2333" width="19.28515625" style="180" customWidth="1"/>
    <col min="2334" max="2340" width="0" style="180" hidden="1" customWidth="1"/>
    <col min="2341" max="2341" width="27.140625" style="180" customWidth="1"/>
    <col min="2342" max="2342" width="39.140625" style="180" customWidth="1"/>
    <col min="2343" max="2343" width="29.140625" style="180" customWidth="1"/>
    <col min="2344" max="2344" width="18" style="180" customWidth="1"/>
    <col min="2345" max="2345" width="30.140625" style="180" customWidth="1"/>
    <col min="2346" max="2346" width="21" style="180" customWidth="1"/>
    <col min="2347" max="2347" width="15.28515625" style="180" customWidth="1"/>
    <col min="2348" max="2348" width="17.85546875" style="180" customWidth="1"/>
    <col min="2349" max="2349" width="29.42578125" style="180" customWidth="1"/>
    <col min="2350" max="2350" width="29.5703125" style="180" customWidth="1"/>
    <col min="2351" max="2351" width="46.5703125" style="180" customWidth="1"/>
    <col min="2352" max="2352" width="52.140625" style="180" customWidth="1"/>
    <col min="2353" max="2356" width="0" style="180" hidden="1" customWidth="1"/>
    <col min="2357" max="2357" width="22.7109375" style="180" customWidth="1"/>
    <col min="2358" max="2358" width="86.42578125" style="180" customWidth="1"/>
    <col min="2359" max="2359" width="15.28515625" style="180" customWidth="1"/>
    <col min="2360" max="2360" width="18.85546875" style="180" customWidth="1"/>
    <col min="2361" max="2361" width="86.42578125" style="180" customWidth="1"/>
    <col min="2362" max="2370" width="15.28515625" style="180" customWidth="1"/>
    <col min="2371" max="2560" width="9.140625" style="180"/>
    <col min="2561" max="2561" width="0" style="180" hidden="1" customWidth="1"/>
    <col min="2562" max="2562" width="16.7109375" style="180" customWidth="1"/>
    <col min="2563" max="2573" width="0" style="180" hidden="1" customWidth="1"/>
    <col min="2574" max="2574" width="21.42578125" style="180" bestFit="1" customWidth="1"/>
    <col min="2575" max="2575" width="18.7109375" style="180" bestFit="1" customWidth="1"/>
    <col min="2576" max="2576" width="26.42578125" style="180" customWidth="1"/>
    <col min="2577" max="2577" width="17" style="180" customWidth="1"/>
    <col min="2578" max="2578" width="24.42578125" style="180" customWidth="1"/>
    <col min="2579" max="2579" width="17" style="180" customWidth="1"/>
    <col min="2580" max="2588" width="0" style="180" hidden="1" customWidth="1"/>
    <col min="2589" max="2589" width="19.28515625" style="180" customWidth="1"/>
    <col min="2590" max="2596" width="0" style="180" hidden="1" customWidth="1"/>
    <col min="2597" max="2597" width="27.140625" style="180" customWidth="1"/>
    <col min="2598" max="2598" width="39.140625" style="180" customWidth="1"/>
    <col min="2599" max="2599" width="29.140625" style="180" customWidth="1"/>
    <col min="2600" max="2600" width="18" style="180" customWidth="1"/>
    <col min="2601" max="2601" width="30.140625" style="180" customWidth="1"/>
    <col min="2602" max="2602" width="21" style="180" customWidth="1"/>
    <col min="2603" max="2603" width="15.28515625" style="180" customWidth="1"/>
    <col min="2604" max="2604" width="17.85546875" style="180" customWidth="1"/>
    <col min="2605" max="2605" width="29.42578125" style="180" customWidth="1"/>
    <col min="2606" max="2606" width="29.5703125" style="180" customWidth="1"/>
    <col min="2607" max="2607" width="46.5703125" style="180" customWidth="1"/>
    <col min="2608" max="2608" width="52.140625" style="180" customWidth="1"/>
    <col min="2609" max="2612" width="0" style="180" hidden="1" customWidth="1"/>
    <col min="2613" max="2613" width="22.7109375" style="180" customWidth="1"/>
    <col min="2614" max="2614" width="86.42578125" style="180" customWidth="1"/>
    <col min="2615" max="2615" width="15.28515625" style="180" customWidth="1"/>
    <col min="2616" max="2616" width="18.85546875" style="180" customWidth="1"/>
    <col min="2617" max="2617" width="86.42578125" style="180" customWidth="1"/>
    <col min="2618" max="2626" width="15.28515625" style="180" customWidth="1"/>
    <col min="2627" max="2816" width="9.140625" style="180"/>
    <col min="2817" max="2817" width="0" style="180" hidden="1" customWidth="1"/>
    <col min="2818" max="2818" width="16.7109375" style="180" customWidth="1"/>
    <col min="2819" max="2829" width="0" style="180" hidden="1" customWidth="1"/>
    <col min="2830" max="2830" width="21.42578125" style="180" bestFit="1" customWidth="1"/>
    <col min="2831" max="2831" width="18.7109375" style="180" bestFit="1" customWidth="1"/>
    <col min="2832" max="2832" width="26.42578125" style="180" customWidth="1"/>
    <col min="2833" max="2833" width="17" style="180" customWidth="1"/>
    <col min="2834" max="2834" width="24.42578125" style="180" customWidth="1"/>
    <col min="2835" max="2835" width="17" style="180" customWidth="1"/>
    <col min="2836" max="2844" width="0" style="180" hidden="1" customWidth="1"/>
    <col min="2845" max="2845" width="19.28515625" style="180" customWidth="1"/>
    <col min="2846" max="2852" width="0" style="180" hidden="1" customWidth="1"/>
    <col min="2853" max="2853" width="27.140625" style="180" customWidth="1"/>
    <col min="2854" max="2854" width="39.140625" style="180" customWidth="1"/>
    <col min="2855" max="2855" width="29.140625" style="180" customWidth="1"/>
    <col min="2856" max="2856" width="18" style="180" customWidth="1"/>
    <col min="2857" max="2857" width="30.140625" style="180" customWidth="1"/>
    <col min="2858" max="2858" width="21" style="180" customWidth="1"/>
    <col min="2859" max="2859" width="15.28515625" style="180" customWidth="1"/>
    <col min="2860" max="2860" width="17.85546875" style="180" customWidth="1"/>
    <col min="2861" max="2861" width="29.42578125" style="180" customWidth="1"/>
    <col min="2862" max="2862" width="29.5703125" style="180" customWidth="1"/>
    <col min="2863" max="2863" width="46.5703125" style="180" customWidth="1"/>
    <col min="2864" max="2864" width="52.140625" style="180" customWidth="1"/>
    <col min="2865" max="2868" width="0" style="180" hidden="1" customWidth="1"/>
    <col min="2869" max="2869" width="22.7109375" style="180" customWidth="1"/>
    <col min="2870" max="2870" width="86.42578125" style="180" customWidth="1"/>
    <col min="2871" max="2871" width="15.28515625" style="180" customWidth="1"/>
    <col min="2872" max="2872" width="18.85546875" style="180" customWidth="1"/>
    <col min="2873" max="2873" width="86.42578125" style="180" customWidth="1"/>
    <col min="2874" max="2882" width="15.28515625" style="180" customWidth="1"/>
    <col min="2883" max="3072" width="9.140625" style="180"/>
    <col min="3073" max="3073" width="0" style="180" hidden="1" customWidth="1"/>
    <col min="3074" max="3074" width="16.7109375" style="180" customWidth="1"/>
    <col min="3075" max="3085" width="0" style="180" hidden="1" customWidth="1"/>
    <col min="3086" max="3086" width="21.42578125" style="180" bestFit="1" customWidth="1"/>
    <col min="3087" max="3087" width="18.7109375" style="180" bestFit="1" customWidth="1"/>
    <col min="3088" max="3088" width="26.42578125" style="180" customWidth="1"/>
    <col min="3089" max="3089" width="17" style="180" customWidth="1"/>
    <col min="3090" max="3090" width="24.42578125" style="180" customWidth="1"/>
    <col min="3091" max="3091" width="17" style="180" customWidth="1"/>
    <col min="3092" max="3100" width="0" style="180" hidden="1" customWidth="1"/>
    <col min="3101" max="3101" width="19.28515625" style="180" customWidth="1"/>
    <col min="3102" max="3108" width="0" style="180" hidden="1" customWidth="1"/>
    <col min="3109" max="3109" width="27.140625" style="180" customWidth="1"/>
    <col min="3110" max="3110" width="39.140625" style="180" customWidth="1"/>
    <col min="3111" max="3111" width="29.140625" style="180" customWidth="1"/>
    <col min="3112" max="3112" width="18" style="180" customWidth="1"/>
    <col min="3113" max="3113" width="30.140625" style="180" customWidth="1"/>
    <col min="3114" max="3114" width="21" style="180" customWidth="1"/>
    <col min="3115" max="3115" width="15.28515625" style="180" customWidth="1"/>
    <col min="3116" max="3116" width="17.85546875" style="180" customWidth="1"/>
    <col min="3117" max="3117" width="29.42578125" style="180" customWidth="1"/>
    <col min="3118" max="3118" width="29.5703125" style="180" customWidth="1"/>
    <col min="3119" max="3119" width="46.5703125" style="180" customWidth="1"/>
    <col min="3120" max="3120" width="52.140625" style="180" customWidth="1"/>
    <col min="3121" max="3124" width="0" style="180" hidden="1" customWidth="1"/>
    <col min="3125" max="3125" width="22.7109375" style="180" customWidth="1"/>
    <col min="3126" max="3126" width="86.42578125" style="180" customWidth="1"/>
    <col min="3127" max="3127" width="15.28515625" style="180" customWidth="1"/>
    <col min="3128" max="3128" width="18.85546875" style="180" customWidth="1"/>
    <col min="3129" max="3129" width="86.42578125" style="180" customWidth="1"/>
    <col min="3130" max="3138" width="15.28515625" style="180" customWidth="1"/>
    <col min="3139" max="3328" width="9.140625" style="180"/>
    <col min="3329" max="3329" width="0" style="180" hidden="1" customWidth="1"/>
    <col min="3330" max="3330" width="16.7109375" style="180" customWidth="1"/>
    <col min="3331" max="3341" width="0" style="180" hidden="1" customWidth="1"/>
    <col min="3342" max="3342" width="21.42578125" style="180" bestFit="1" customWidth="1"/>
    <col min="3343" max="3343" width="18.7109375" style="180" bestFit="1" customWidth="1"/>
    <col min="3344" max="3344" width="26.42578125" style="180" customWidth="1"/>
    <col min="3345" max="3345" width="17" style="180" customWidth="1"/>
    <col min="3346" max="3346" width="24.42578125" style="180" customWidth="1"/>
    <col min="3347" max="3347" width="17" style="180" customWidth="1"/>
    <col min="3348" max="3356" width="0" style="180" hidden="1" customWidth="1"/>
    <col min="3357" max="3357" width="19.28515625" style="180" customWidth="1"/>
    <col min="3358" max="3364" width="0" style="180" hidden="1" customWidth="1"/>
    <col min="3365" max="3365" width="27.140625" style="180" customWidth="1"/>
    <col min="3366" max="3366" width="39.140625" style="180" customWidth="1"/>
    <col min="3367" max="3367" width="29.140625" style="180" customWidth="1"/>
    <col min="3368" max="3368" width="18" style="180" customWidth="1"/>
    <col min="3369" max="3369" width="30.140625" style="180" customWidth="1"/>
    <col min="3370" max="3370" width="21" style="180" customWidth="1"/>
    <col min="3371" max="3371" width="15.28515625" style="180" customWidth="1"/>
    <col min="3372" max="3372" width="17.85546875" style="180" customWidth="1"/>
    <col min="3373" max="3373" width="29.42578125" style="180" customWidth="1"/>
    <col min="3374" max="3374" width="29.5703125" style="180" customWidth="1"/>
    <col min="3375" max="3375" width="46.5703125" style="180" customWidth="1"/>
    <col min="3376" max="3376" width="52.140625" style="180" customWidth="1"/>
    <col min="3377" max="3380" width="0" style="180" hidden="1" customWidth="1"/>
    <col min="3381" max="3381" width="22.7109375" style="180" customWidth="1"/>
    <col min="3382" max="3382" width="86.42578125" style="180" customWidth="1"/>
    <col min="3383" max="3383" width="15.28515625" style="180" customWidth="1"/>
    <col min="3384" max="3384" width="18.85546875" style="180" customWidth="1"/>
    <col min="3385" max="3385" width="86.42578125" style="180" customWidth="1"/>
    <col min="3386" max="3394" width="15.28515625" style="180" customWidth="1"/>
    <col min="3395" max="3584" width="9.140625" style="180"/>
    <col min="3585" max="3585" width="0" style="180" hidden="1" customWidth="1"/>
    <col min="3586" max="3586" width="16.7109375" style="180" customWidth="1"/>
    <col min="3587" max="3597" width="0" style="180" hidden="1" customWidth="1"/>
    <col min="3598" max="3598" width="21.42578125" style="180" bestFit="1" customWidth="1"/>
    <col min="3599" max="3599" width="18.7109375" style="180" bestFit="1" customWidth="1"/>
    <col min="3600" max="3600" width="26.42578125" style="180" customWidth="1"/>
    <col min="3601" max="3601" width="17" style="180" customWidth="1"/>
    <col min="3602" max="3602" width="24.42578125" style="180" customWidth="1"/>
    <col min="3603" max="3603" width="17" style="180" customWidth="1"/>
    <col min="3604" max="3612" width="0" style="180" hidden="1" customWidth="1"/>
    <col min="3613" max="3613" width="19.28515625" style="180" customWidth="1"/>
    <col min="3614" max="3620" width="0" style="180" hidden="1" customWidth="1"/>
    <col min="3621" max="3621" width="27.140625" style="180" customWidth="1"/>
    <col min="3622" max="3622" width="39.140625" style="180" customWidth="1"/>
    <col min="3623" max="3623" width="29.140625" style="180" customWidth="1"/>
    <col min="3624" max="3624" width="18" style="180" customWidth="1"/>
    <col min="3625" max="3625" width="30.140625" style="180" customWidth="1"/>
    <col min="3626" max="3626" width="21" style="180" customWidth="1"/>
    <col min="3627" max="3627" width="15.28515625" style="180" customWidth="1"/>
    <col min="3628" max="3628" width="17.85546875" style="180" customWidth="1"/>
    <col min="3629" max="3629" width="29.42578125" style="180" customWidth="1"/>
    <col min="3630" max="3630" width="29.5703125" style="180" customWidth="1"/>
    <col min="3631" max="3631" width="46.5703125" style="180" customWidth="1"/>
    <col min="3632" max="3632" width="52.140625" style="180" customWidth="1"/>
    <col min="3633" max="3636" width="0" style="180" hidden="1" customWidth="1"/>
    <col min="3637" max="3637" width="22.7109375" style="180" customWidth="1"/>
    <col min="3638" max="3638" width="86.42578125" style="180" customWidth="1"/>
    <col min="3639" max="3639" width="15.28515625" style="180" customWidth="1"/>
    <col min="3640" max="3640" width="18.85546875" style="180" customWidth="1"/>
    <col min="3641" max="3641" width="86.42578125" style="180" customWidth="1"/>
    <col min="3642" max="3650" width="15.28515625" style="180" customWidth="1"/>
    <col min="3651" max="3840" width="9.140625" style="180"/>
    <col min="3841" max="3841" width="0" style="180" hidden="1" customWidth="1"/>
    <col min="3842" max="3842" width="16.7109375" style="180" customWidth="1"/>
    <col min="3843" max="3853" width="0" style="180" hidden="1" customWidth="1"/>
    <col min="3854" max="3854" width="21.42578125" style="180" bestFit="1" customWidth="1"/>
    <col min="3855" max="3855" width="18.7109375" style="180" bestFit="1" customWidth="1"/>
    <col min="3856" max="3856" width="26.42578125" style="180" customWidth="1"/>
    <col min="3857" max="3857" width="17" style="180" customWidth="1"/>
    <col min="3858" max="3858" width="24.42578125" style="180" customWidth="1"/>
    <col min="3859" max="3859" width="17" style="180" customWidth="1"/>
    <col min="3860" max="3868" width="0" style="180" hidden="1" customWidth="1"/>
    <col min="3869" max="3869" width="19.28515625" style="180" customWidth="1"/>
    <col min="3870" max="3876" width="0" style="180" hidden="1" customWidth="1"/>
    <col min="3877" max="3877" width="27.140625" style="180" customWidth="1"/>
    <col min="3878" max="3878" width="39.140625" style="180" customWidth="1"/>
    <col min="3879" max="3879" width="29.140625" style="180" customWidth="1"/>
    <col min="3880" max="3880" width="18" style="180" customWidth="1"/>
    <col min="3881" max="3881" width="30.140625" style="180" customWidth="1"/>
    <col min="3882" max="3882" width="21" style="180" customWidth="1"/>
    <col min="3883" max="3883" width="15.28515625" style="180" customWidth="1"/>
    <col min="3884" max="3884" width="17.85546875" style="180" customWidth="1"/>
    <col min="3885" max="3885" width="29.42578125" style="180" customWidth="1"/>
    <col min="3886" max="3886" width="29.5703125" style="180" customWidth="1"/>
    <col min="3887" max="3887" width="46.5703125" style="180" customWidth="1"/>
    <col min="3888" max="3888" width="52.140625" style="180" customWidth="1"/>
    <col min="3889" max="3892" width="0" style="180" hidden="1" customWidth="1"/>
    <col min="3893" max="3893" width="22.7109375" style="180" customWidth="1"/>
    <col min="3894" max="3894" width="86.42578125" style="180" customWidth="1"/>
    <col min="3895" max="3895" width="15.28515625" style="180" customWidth="1"/>
    <col min="3896" max="3896" width="18.85546875" style="180" customWidth="1"/>
    <col min="3897" max="3897" width="86.42578125" style="180" customWidth="1"/>
    <col min="3898" max="3906" width="15.28515625" style="180" customWidth="1"/>
    <col min="3907" max="4096" width="9.140625" style="180"/>
    <col min="4097" max="4097" width="0" style="180" hidden="1" customWidth="1"/>
    <col min="4098" max="4098" width="16.7109375" style="180" customWidth="1"/>
    <col min="4099" max="4109" width="0" style="180" hidden="1" customWidth="1"/>
    <col min="4110" max="4110" width="21.42578125" style="180" bestFit="1" customWidth="1"/>
    <col min="4111" max="4111" width="18.7109375" style="180" bestFit="1" customWidth="1"/>
    <col min="4112" max="4112" width="26.42578125" style="180" customWidth="1"/>
    <col min="4113" max="4113" width="17" style="180" customWidth="1"/>
    <col min="4114" max="4114" width="24.42578125" style="180" customWidth="1"/>
    <col min="4115" max="4115" width="17" style="180" customWidth="1"/>
    <col min="4116" max="4124" width="0" style="180" hidden="1" customWidth="1"/>
    <col min="4125" max="4125" width="19.28515625" style="180" customWidth="1"/>
    <col min="4126" max="4132" width="0" style="180" hidden="1" customWidth="1"/>
    <col min="4133" max="4133" width="27.140625" style="180" customWidth="1"/>
    <col min="4134" max="4134" width="39.140625" style="180" customWidth="1"/>
    <col min="4135" max="4135" width="29.140625" style="180" customWidth="1"/>
    <col min="4136" max="4136" width="18" style="180" customWidth="1"/>
    <col min="4137" max="4137" width="30.140625" style="180" customWidth="1"/>
    <col min="4138" max="4138" width="21" style="180" customWidth="1"/>
    <col min="4139" max="4139" width="15.28515625" style="180" customWidth="1"/>
    <col min="4140" max="4140" width="17.85546875" style="180" customWidth="1"/>
    <col min="4141" max="4141" width="29.42578125" style="180" customWidth="1"/>
    <col min="4142" max="4142" width="29.5703125" style="180" customWidth="1"/>
    <col min="4143" max="4143" width="46.5703125" style="180" customWidth="1"/>
    <col min="4144" max="4144" width="52.140625" style="180" customWidth="1"/>
    <col min="4145" max="4148" width="0" style="180" hidden="1" customWidth="1"/>
    <col min="4149" max="4149" width="22.7109375" style="180" customWidth="1"/>
    <col min="4150" max="4150" width="86.42578125" style="180" customWidth="1"/>
    <col min="4151" max="4151" width="15.28515625" style="180" customWidth="1"/>
    <col min="4152" max="4152" width="18.85546875" style="180" customWidth="1"/>
    <col min="4153" max="4153" width="86.42578125" style="180" customWidth="1"/>
    <col min="4154" max="4162" width="15.28515625" style="180" customWidth="1"/>
    <col min="4163" max="4352" width="9.140625" style="180"/>
    <col min="4353" max="4353" width="0" style="180" hidden="1" customWidth="1"/>
    <col min="4354" max="4354" width="16.7109375" style="180" customWidth="1"/>
    <col min="4355" max="4365" width="0" style="180" hidden="1" customWidth="1"/>
    <col min="4366" max="4366" width="21.42578125" style="180" bestFit="1" customWidth="1"/>
    <col min="4367" max="4367" width="18.7109375" style="180" bestFit="1" customWidth="1"/>
    <col min="4368" max="4368" width="26.42578125" style="180" customWidth="1"/>
    <col min="4369" max="4369" width="17" style="180" customWidth="1"/>
    <col min="4370" max="4370" width="24.42578125" style="180" customWidth="1"/>
    <col min="4371" max="4371" width="17" style="180" customWidth="1"/>
    <col min="4372" max="4380" width="0" style="180" hidden="1" customWidth="1"/>
    <col min="4381" max="4381" width="19.28515625" style="180" customWidth="1"/>
    <col min="4382" max="4388" width="0" style="180" hidden="1" customWidth="1"/>
    <col min="4389" max="4389" width="27.140625" style="180" customWidth="1"/>
    <col min="4390" max="4390" width="39.140625" style="180" customWidth="1"/>
    <col min="4391" max="4391" width="29.140625" style="180" customWidth="1"/>
    <col min="4392" max="4392" width="18" style="180" customWidth="1"/>
    <col min="4393" max="4393" width="30.140625" style="180" customWidth="1"/>
    <col min="4394" max="4394" width="21" style="180" customWidth="1"/>
    <col min="4395" max="4395" width="15.28515625" style="180" customWidth="1"/>
    <col min="4396" max="4396" width="17.85546875" style="180" customWidth="1"/>
    <col min="4397" max="4397" width="29.42578125" style="180" customWidth="1"/>
    <col min="4398" max="4398" width="29.5703125" style="180" customWidth="1"/>
    <col min="4399" max="4399" width="46.5703125" style="180" customWidth="1"/>
    <col min="4400" max="4400" width="52.140625" style="180" customWidth="1"/>
    <col min="4401" max="4404" width="0" style="180" hidden="1" customWidth="1"/>
    <col min="4405" max="4405" width="22.7109375" style="180" customWidth="1"/>
    <col min="4406" max="4406" width="86.42578125" style="180" customWidth="1"/>
    <col min="4407" max="4407" width="15.28515625" style="180" customWidth="1"/>
    <col min="4408" max="4408" width="18.85546875" style="180" customWidth="1"/>
    <col min="4409" max="4409" width="86.42578125" style="180" customWidth="1"/>
    <col min="4410" max="4418" width="15.28515625" style="180" customWidth="1"/>
    <col min="4419" max="4608" width="9.140625" style="180"/>
    <col min="4609" max="4609" width="0" style="180" hidden="1" customWidth="1"/>
    <col min="4610" max="4610" width="16.7109375" style="180" customWidth="1"/>
    <col min="4611" max="4621" width="0" style="180" hidden="1" customWidth="1"/>
    <col min="4622" max="4622" width="21.42578125" style="180" bestFit="1" customWidth="1"/>
    <col min="4623" max="4623" width="18.7109375" style="180" bestFit="1" customWidth="1"/>
    <col min="4624" max="4624" width="26.42578125" style="180" customWidth="1"/>
    <col min="4625" max="4625" width="17" style="180" customWidth="1"/>
    <col min="4626" max="4626" width="24.42578125" style="180" customWidth="1"/>
    <col min="4627" max="4627" width="17" style="180" customWidth="1"/>
    <col min="4628" max="4636" width="0" style="180" hidden="1" customWidth="1"/>
    <col min="4637" max="4637" width="19.28515625" style="180" customWidth="1"/>
    <col min="4638" max="4644" width="0" style="180" hidden="1" customWidth="1"/>
    <col min="4645" max="4645" width="27.140625" style="180" customWidth="1"/>
    <col min="4646" max="4646" width="39.140625" style="180" customWidth="1"/>
    <col min="4647" max="4647" width="29.140625" style="180" customWidth="1"/>
    <col min="4648" max="4648" width="18" style="180" customWidth="1"/>
    <col min="4649" max="4649" width="30.140625" style="180" customWidth="1"/>
    <col min="4650" max="4650" width="21" style="180" customWidth="1"/>
    <col min="4651" max="4651" width="15.28515625" style="180" customWidth="1"/>
    <col min="4652" max="4652" width="17.85546875" style="180" customWidth="1"/>
    <col min="4653" max="4653" width="29.42578125" style="180" customWidth="1"/>
    <col min="4654" max="4654" width="29.5703125" style="180" customWidth="1"/>
    <col min="4655" max="4655" width="46.5703125" style="180" customWidth="1"/>
    <col min="4656" max="4656" width="52.140625" style="180" customWidth="1"/>
    <col min="4657" max="4660" width="0" style="180" hidden="1" customWidth="1"/>
    <col min="4661" max="4661" width="22.7109375" style="180" customWidth="1"/>
    <col min="4662" max="4662" width="86.42578125" style="180" customWidth="1"/>
    <col min="4663" max="4663" width="15.28515625" style="180" customWidth="1"/>
    <col min="4664" max="4664" width="18.85546875" style="180" customWidth="1"/>
    <col min="4665" max="4665" width="86.42578125" style="180" customWidth="1"/>
    <col min="4666" max="4674" width="15.28515625" style="180" customWidth="1"/>
    <col min="4675" max="4864" width="9.140625" style="180"/>
    <col min="4865" max="4865" width="0" style="180" hidden="1" customWidth="1"/>
    <col min="4866" max="4866" width="16.7109375" style="180" customWidth="1"/>
    <col min="4867" max="4877" width="0" style="180" hidden="1" customWidth="1"/>
    <col min="4878" max="4878" width="21.42578125" style="180" bestFit="1" customWidth="1"/>
    <col min="4879" max="4879" width="18.7109375" style="180" bestFit="1" customWidth="1"/>
    <col min="4880" max="4880" width="26.42578125" style="180" customWidth="1"/>
    <col min="4881" max="4881" width="17" style="180" customWidth="1"/>
    <col min="4882" max="4882" width="24.42578125" style="180" customWidth="1"/>
    <col min="4883" max="4883" width="17" style="180" customWidth="1"/>
    <col min="4884" max="4892" width="0" style="180" hidden="1" customWidth="1"/>
    <col min="4893" max="4893" width="19.28515625" style="180" customWidth="1"/>
    <col min="4894" max="4900" width="0" style="180" hidden="1" customWidth="1"/>
    <col min="4901" max="4901" width="27.140625" style="180" customWidth="1"/>
    <col min="4902" max="4902" width="39.140625" style="180" customWidth="1"/>
    <col min="4903" max="4903" width="29.140625" style="180" customWidth="1"/>
    <col min="4904" max="4904" width="18" style="180" customWidth="1"/>
    <col min="4905" max="4905" width="30.140625" style="180" customWidth="1"/>
    <col min="4906" max="4906" width="21" style="180" customWidth="1"/>
    <col min="4907" max="4907" width="15.28515625" style="180" customWidth="1"/>
    <col min="4908" max="4908" width="17.85546875" style="180" customWidth="1"/>
    <col min="4909" max="4909" width="29.42578125" style="180" customWidth="1"/>
    <col min="4910" max="4910" width="29.5703125" style="180" customWidth="1"/>
    <col min="4911" max="4911" width="46.5703125" style="180" customWidth="1"/>
    <col min="4912" max="4912" width="52.140625" style="180" customWidth="1"/>
    <col min="4913" max="4916" width="0" style="180" hidden="1" customWidth="1"/>
    <col min="4917" max="4917" width="22.7109375" style="180" customWidth="1"/>
    <col min="4918" max="4918" width="86.42578125" style="180" customWidth="1"/>
    <col min="4919" max="4919" width="15.28515625" style="180" customWidth="1"/>
    <col min="4920" max="4920" width="18.85546875" style="180" customWidth="1"/>
    <col min="4921" max="4921" width="86.42578125" style="180" customWidth="1"/>
    <col min="4922" max="4930" width="15.28515625" style="180" customWidth="1"/>
    <col min="4931" max="5120" width="9.140625" style="180"/>
    <col min="5121" max="5121" width="0" style="180" hidden="1" customWidth="1"/>
    <col min="5122" max="5122" width="16.7109375" style="180" customWidth="1"/>
    <col min="5123" max="5133" width="0" style="180" hidden="1" customWidth="1"/>
    <col min="5134" max="5134" width="21.42578125" style="180" bestFit="1" customWidth="1"/>
    <col min="5135" max="5135" width="18.7109375" style="180" bestFit="1" customWidth="1"/>
    <col min="5136" max="5136" width="26.42578125" style="180" customWidth="1"/>
    <col min="5137" max="5137" width="17" style="180" customWidth="1"/>
    <col min="5138" max="5138" width="24.42578125" style="180" customWidth="1"/>
    <col min="5139" max="5139" width="17" style="180" customWidth="1"/>
    <col min="5140" max="5148" width="0" style="180" hidden="1" customWidth="1"/>
    <col min="5149" max="5149" width="19.28515625" style="180" customWidth="1"/>
    <col min="5150" max="5156" width="0" style="180" hidden="1" customWidth="1"/>
    <col min="5157" max="5157" width="27.140625" style="180" customWidth="1"/>
    <col min="5158" max="5158" width="39.140625" style="180" customWidth="1"/>
    <col min="5159" max="5159" width="29.140625" style="180" customWidth="1"/>
    <col min="5160" max="5160" width="18" style="180" customWidth="1"/>
    <col min="5161" max="5161" width="30.140625" style="180" customWidth="1"/>
    <col min="5162" max="5162" width="21" style="180" customWidth="1"/>
    <col min="5163" max="5163" width="15.28515625" style="180" customWidth="1"/>
    <col min="5164" max="5164" width="17.85546875" style="180" customWidth="1"/>
    <col min="5165" max="5165" width="29.42578125" style="180" customWidth="1"/>
    <col min="5166" max="5166" width="29.5703125" style="180" customWidth="1"/>
    <col min="5167" max="5167" width="46.5703125" style="180" customWidth="1"/>
    <col min="5168" max="5168" width="52.140625" style="180" customWidth="1"/>
    <col min="5169" max="5172" width="0" style="180" hidden="1" customWidth="1"/>
    <col min="5173" max="5173" width="22.7109375" style="180" customWidth="1"/>
    <col min="5174" max="5174" width="86.42578125" style="180" customWidth="1"/>
    <col min="5175" max="5175" width="15.28515625" style="180" customWidth="1"/>
    <col min="5176" max="5176" width="18.85546875" style="180" customWidth="1"/>
    <col min="5177" max="5177" width="86.42578125" style="180" customWidth="1"/>
    <col min="5178" max="5186" width="15.28515625" style="180" customWidth="1"/>
    <col min="5187" max="5376" width="9.140625" style="180"/>
    <col min="5377" max="5377" width="0" style="180" hidden="1" customWidth="1"/>
    <col min="5378" max="5378" width="16.7109375" style="180" customWidth="1"/>
    <col min="5379" max="5389" width="0" style="180" hidden="1" customWidth="1"/>
    <col min="5390" max="5390" width="21.42578125" style="180" bestFit="1" customWidth="1"/>
    <col min="5391" max="5391" width="18.7109375" style="180" bestFit="1" customWidth="1"/>
    <col min="5392" max="5392" width="26.42578125" style="180" customWidth="1"/>
    <col min="5393" max="5393" width="17" style="180" customWidth="1"/>
    <col min="5394" max="5394" width="24.42578125" style="180" customWidth="1"/>
    <col min="5395" max="5395" width="17" style="180" customWidth="1"/>
    <col min="5396" max="5404" width="0" style="180" hidden="1" customWidth="1"/>
    <col min="5405" max="5405" width="19.28515625" style="180" customWidth="1"/>
    <col min="5406" max="5412" width="0" style="180" hidden="1" customWidth="1"/>
    <col min="5413" max="5413" width="27.140625" style="180" customWidth="1"/>
    <col min="5414" max="5414" width="39.140625" style="180" customWidth="1"/>
    <col min="5415" max="5415" width="29.140625" style="180" customWidth="1"/>
    <col min="5416" max="5416" width="18" style="180" customWidth="1"/>
    <col min="5417" max="5417" width="30.140625" style="180" customWidth="1"/>
    <col min="5418" max="5418" width="21" style="180" customWidth="1"/>
    <col min="5419" max="5419" width="15.28515625" style="180" customWidth="1"/>
    <col min="5420" max="5420" width="17.85546875" style="180" customWidth="1"/>
    <col min="5421" max="5421" width="29.42578125" style="180" customWidth="1"/>
    <col min="5422" max="5422" width="29.5703125" style="180" customWidth="1"/>
    <col min="5423" max="5423" width="46.5703125" style="180" customWidth="1"/>
    <col min="5424" max="5424" width="52.140625" style="180" customWidth="1"/>
    <col min="5425" max="5428" width="0" style="180" hidden="1" customWidth="1"/>
    <col min="5429" max="5429" width="22.7109375" style="180" customWidth="1"/>
    <col min="5430" max="5430" width="86.42578125" style="180" customWidth="1"/>
    <col min="5431" max="5431" width="15.28515625" style="180" customWidth="1"/>
    <col min="5432" max="5432" width="18.85546875" style="180" customWidth="1"/>
    <col min="5433" max="5433" width="86.42578125" style="180" customWidth="1"/>
    <col min="5434" max="5442" width="15.28515625" style="180" customWidth="1"/>
    <col min="5443" max="5632" width="9.140625" style="180"/>
    <col min="5633" max="5633" width="0" style="180" hidden="1" customWidth="1"/>
    <col min="5634" max="5634" width="16.7109375" style="180" customWidth="1"/>
    <col min="5635" max="5645" width="0" style="180" hidden="1" customWidth="1"/>
    <col min="5646" max="5646" width="21.42578125" style="180" bestFit="1" customWidth="1"/>
    <col min="5647" max="5647" width="18.7109375" style="180" bestFit="1" customWidth="1"/>
    <col min="5648" max="5648" width="26.42578125" style="180" customWidth="1"/>
    <col min="5649" max="5649" width="17" style="180" customWidth="1"/>
    <col min="5650" max="5650" width="24.42578125" style="180" customWidth="1"/>
    <col min="5651" max="5651" width="17" style="180" customWidth="1"/>
    <col min="5652" max="5660" width="0" style="180" hidden="1" customWidth="1"/>
    <col min="5661" max="5661" width="19.28515625" style="180" customWidth="1"/>
    <col min="5662" max="5668" width="0" style="180" hidden="1" customWidth="1"/>
    <col min="5669" max="5669" width="27.140625" style="180" customWidth="1"/>
    <col min="5670" max="5670" width="39.140625" style="180" customWidth="1"/>
    <col min="5671" max="5671" width="29.140625" style="180" customWidth="1"/>
    <col min="5672" max="5672" width="18" style="180" customWidth="1"/>
    <col min="5673" max="5673" width="30.140625" style="180" customWidth="1"/>
    <col min="5674" max="5674" width="21" style="180" customWidth="1"/>
    <col min="5675" max="5675" width="15.28515625" style="180" customWidth="1"/>
    <col min="5676" max="5676" width="17.85546875" style="180" customWidth="1"/>
    <col min="5677" max="5677" width="29.42578125" style="180" customWidth="1"/>
    <col min="5678" max="5678" width="29.5703125" style="180" customWidth="1"/>
    <col min="5679" max="5679" width="46.5703125" style="180" customWidth="1"/>
    <col min="5680" max="5680" width="52.140625" style="180" customWidth="1"/>
    <col min="5681" max="5684" width="0" style="180" hidden="1" customWidth="1"/>
    <col min="5685" max="5685" width="22.7109375" style="180" customWidth="1"/>
    <col min="5686" max="5686" width="86.42578125" style="180" customWidth="1"/>
    <col min="5687" max="5687" width="15.28515625" style="180" customWidth="1"/>
    <col min="5688" max="5688" width="18.85546875" style="180" customWidth="1"/>
    <col min="5689" max="5689" width="86.42578125" style="180" customWidth="1"/>
    <col min="5690" max="5698" width="15.28515625" style="180" customWidth="1"/>
    <col min="5699" max="5888" width="9.140625" style="180"/>
    <col min="5889" max="5889" width="0" style="180" hidden="1" customWidth="1"/>
    <col min="5890" max="5890" width="16.7109375" style="180" customWidth="1"/>
    <col min="5891" max="5901" width="0" style="180" hidden="1" customWidth="1"/>
    <col min="5902" max="5902" width="21.42578125" style="180" bestFit="1" customWidth="1"/>
    <col min="5903" max="5903" width="18.7109375" style="180" bestFit="1" customWidth="1"/>
    <col min="5904" max="5904" width="26.42578125" style="180" customWidth="1"/>
    <col min="5905" max="5905" width="17" style="180" customWidth="1"/>
    <col min="5906" max="5906" width="24.42578125" style="180" customWidth="1"/>
    <col min="5907" max="5907" width="17" style="180" customWidth="1"/>
    <col min="5908" max="5916" width="0" style="180" hidden="1" customWidth="1"/>
    <col min="5917" max="5917" width="19.28515625" style="180" customWidth="1"/>
    <col min="5918" max="5924" width="0" style="180" hidden="1" customWidth="1"/>
    <col min="5925" max="5925" width="27.140625" style="180" customWidth="1"/>
    <col min="5926" max="5926" width="39.140625" style="180" customWidth="1"/>
    <col min="5927" max="5927" width="29.140625" style="180" customWidth="1"/>
    <col min="5928" max="5928" width="18" style="180" customWidth="1"/>
    <col min="5929" max="5929" width="30.140625" style="180" customWidth="1"/>
    <col min="5930" max="5930" width="21" style="180" customWidth="1"/>
    <col min="5931" max="5931" width="15.28515625" style="180" customWidth="1"/>
    <col min="5932" max="5932" width="17.85546875" style="180" customWidth="1"/>
    <col min="5933" max="5933" width="29.42578125" style="180" customWidth="1"/>
    <col min="5934" max="5934" width="29.5703125" style="180" customWidth="1"/>
    <col min="5935" max="5935" width="46.5703125" style="180" customWidth="1"/>
    <col min="5936" max="5936" width="52.140625" style="180" customWidth="1"/>
    <col min="5937" max="5940" width="0" style="180" hidden="1" customWidth="1"/>
    <col min="5941" max="5941" width="22.7109375" style="180" customWidth="1"/>
    <col min="5942" max="5942" width="86.42578125" style="180" customWidth="1"/>
    <col min="5943" max="5943" width="15.28515625" style="180" customWidth="1"/>
    <col min="5944" max="5944" width="18.85546875" style="180" customWidth="1"/>
    <col min="5945" max="5945" width="86.42578125" style="180" customWidth="1"/>
    <col min="5946" max="5954" width="15.28515625" style="180" customWidth="1"/>
    <col min="5955" max="6144" width="9.140625" style="180"/>
    <col min="6145" max="6145" width="0" style="180" hidden="1" customWidth="1"/>
    <col min="6146" max="6146" width="16.7109375" style="180" customWidth="1"/>
    <col min="6147" max="6157" width="0" style="180" hidden="1" customWidth="1"/>
    <col min="6158" max="6158" width="21.42578125" style="180" bestFit="1" customWidth="1"/>
    <col min="6159" max="6159" width="18.7109375" style="180" bestFit="1" customWidth="1"/>
    <col min="6160" max="6160" width="26.42578125" style="180" customWidth="1"/>
    <col min="6161" max="6161" width="17" style="180" customWidth="1"/>
    <col min="6162" max="6162" width="24.42578125" style="180" customWidth="1"/>
    <col min="6163" max="6163" width="17" style="180" customWidth="1"/>
    <col min="6164" max="6172" width="0" style="180" hidden="1" customWidth="1"/>
    <col min="6173" max="6173" width="19.28515625" style="180" customWidth="1"/>
    <col min="6174" max="6180" width="0" style="180" hidden="1" customWidth="1"/>
    <col min="6181" max="6181" width="27.140625" style="180" customWidth="1"/>
    <col min="6182" max="6182" width="39.140625" style="180" customWidth="1"/>
    <col min="6183" max="6183" width="29.140625" style="180" customWidth="1"/>
    <col min="6184" max="6184" width="18" style="180" customWidth="1"/>
    <col min="6185" max="6185" width="30.140625" style="180" customWidth="1"/>
    <col min="6186" max="6186" width="21" style="180" customWidth="1"/>
    <col min="6187" max="6187" width="15.28515625" style="180" customWidth="1"/>
    <col min="6188" max="6188" width="17.85546875" style="180" customWidth="1"/>
    <col min="6189" max="6189" width="29.42578125" style="180" customWidth="1"/>
    <col min="6190" max="6190" width="29.5703125" style="180" customWidth="1"/>
    <col min="6191" max="6191" width="46.5703125" style="180" customWidth="1"/>
    <col min="6192" max="6192" width="52.140625" style="180" customWidth="1"/>
    <col min="6193" max="6196" width="0" style="180" hidden="1" customWidth="1"/>
    <col min="6197" max="6197" width="22.7109375" style="180" customWidth="1"/>
    <col min="6198" max="6198" width="86.42578125" style="180" customWidth="1"/>
    <col min="6199" max="6199" width="15.28515625" style="180" customWidth="1"/>
    <col min="6200" max="6200" width="18.85546875" style="180" customWidth="1"/>
    <col min="6201" max="6201" width="86.42578125" style="180" customWidth="1"/>
    <col min="6202" max="6210" width="15.28515625" style="180" customWidth="1"/>
    <col min="6211" max="6400" width="9.140625" style="180"/>
    <col min="6401" max="6401" width="0" style="180" hidden="1" customWidth="1"/>
    <col min="6402" max="6402" width="16.7109375" style="180" customWidth="1"/>
    <col min="6403" max="6413" width="0" style="180" hidden="1" customWidth="1"/>
    <col min="6414" max="6414" width="21.42578125" style="180" bestFit="1" customWidth="1"/>
    <col min="6415" max="6415" width="18.7109375" style="180" bestFit="1" customWidth="1"/>
    <col min="6416" max="6416" width="26.42578125" style="180" customWidth="1"/>
    <col min="6417" max="6417" width="17" style="180" customWidth="1"/>
    <col min="6418" max="6418" width="24.42578125" style="180" customWidth="1"/>
    <col min="6419" max="6419" width="17" style="180" customWidth="1"/>
    <col min="6420" max="6428" width="0" style="180" hidden="1" customWidth="1"/>
    <col min="6429" max="6429" width="19.28515625" style="180" customWidth="1"/>
    <col min="6430" max="6436" width="0" style="180" hidden="1" customWidth="1"/>
    <col min="6437" max="6437" width="27.140625" style="180" customWidth="1"/>
    <col min="6438" max="6438" width="39.140625" style="180" customWidth="1"/>
    <col min="6439" max="6439" width="29.140625" style="180" customWidth="1"/>
    <col min="6440" max="6440" width="18" style="180" customWidth="1"/>
    <col min="6441" max="6441" width="30.140625" style="180" customWidth="1"/>
    <col min="6442" max="6442" width="21" style="180" customWidth="1"/>
    <col min="6443" max="6443" width="15.28515625" style="180" customWidth="1"/>
    <col min="6444" max="6444" width="17.85546875" style="180" customWidth="1"/>
    <col min="6445" max="6445" width="29.42578125" style="180" customWidth="1"/>
    <col min="6446" max="6446" width="29.5703125" style="180" customWidth="1"/>
    <col min="6447" max="6447" width="46.5703125" style="180" customWidth="1"/>
    <col min="6448" max="6448" width="52.140625" style="180" customWidth="1"/>
    <col min="6449" max="6452" width="0" style="180" hidden="1" customWidth="1"/>
    <col min="6453" max="6453" width="22.7109375" style="180" customWidth="1"/>
    <col min="6454" max="6454" width="86.42578125" style="180" customWidth="1"/>
    <col min="6455" max="6455" width="15.28515625" style="180" customWidth="1"/>
    <col min="6456" max="6456" width="18.85546875" style="180" customWidth="1"/>
    <col min="6457" max="6457" width="86.42578125" style="180" customWidth="1"/>
    <col min="6458" max="6466" width="15.28515625" style="180" customWidth="1"/>
    <col min="6467" max="6656" width="9.140625" style="180"/>
    <col min="6657" max="6657" width="0" style="180" hidden="1" customWidth="1"/>
    <col min="6658" max="6658" width="16.7109375" style="180" customWidth="1"/>
    <col min="6659" max="6669" width="0" style="180" hidden="1" customWidth="1"/>
    <col min="6670" max="6670" width="21.42578125" style="180" bestFit="1" customWidth="1"/>
    <col min="6671" max="6671" width="18.7109375" style="180" bestFit="1" customWidth="1"/>
    <col min="6672" max="6672" width="26.42578125" style="180" customWidth="1"/>
    <col min="6673" max="6673" width="17" style="180" customWidth="1"/>
    <col min="6674" max="6674" width="24.42578125" style="180" customWidth="1"/>
    <col min="6675" max="6675" width="17" style="180" customWidth="1"/>
    <col min="6676" max="6684" width="0" style="180" hidden="1" customWidth="1"/>
    <col min="6685" max="6685" width="19.28515625" style="180" customWidth="1"/>
    <col min="6686" max="6692" width="0" style="180" hidden="1" customWidth="1"/>
    <col min="6693" max="6693" width="27.140625" style="180" customWidth="1"/>
    <col min="6694" max="6694" width="39.140625" style="180" customWidth="1"/>
    <col min="6695" max="6695" width="29.140625" style="180" customWidth="1"/>
    <col min="6696" max="6696" width="18" style="180" customWidth="1"/>
    <col min="6697" max="6697" width="30.140625" style="180" customWidth="1"/>
    <col min="6698" max="6698" width="21" style="180" customWidth="1"/>
    <col min="6699" max="6699" width="15.28515625" style="180" customWidth="1"/>
    <col min="6700" max="6700" width="17.85546875" style="180" customWidth="1"/>
    <col min="6701" max="6701" width="29.42578125" style="180" customWidth="1"/>
    <col min="6702" max="6702" width="29.5703125" style="180" customWidth="1"/>
    <col min="6703" max="6703" width="46.5703125" style="180" customWidth="1"/>
    <col min="6704" max="6704" width="52.140625" style="180" customWidth="1"/>
    <col min="6705" max="6708" width="0" style="180" hidden="1" customWidth="1"/>
    <col min="6709" max="6709" width="22.7109375" style="180" customWidth="1"/>
    <col min="6710" max="6710" width="86.42578125" style="180" customWidth="1"/>
    <col min="6711" max="6711" width="15.28515625" style="180" customWidth="1"/>
    <col min="6712" max="6712" width="18.85546875" style="180" customWidth="1"/>
    <col min="6713" max="6713" width="86.42578125" style="180" customWidth="1"/>
    <col min="6714" max="6722" width="15.28515625" style="180" customWidth="1"/>
    <col min="6723" max="6912" width="9.140625" style="180"/>
    <col min="6913" max="6913" width="0" style="180" hidden="1" customWidth="1"/>
    <col min="6914" max="6914" width="16.7109375" style="180" customWidth="1"/>
    <col min="6915" max="6925" width="0" style="180" hidden="1" customWidth="1"/>
    <col min="6926" max="6926" width="21.42578125" style="180" bestFit="1" customWidth="1"/>
    <col min="6927" max="6927" width="18.7109375" style="180" bestFit="1" customWidth="1"/>
    <col min="6928" max="6928" width="26.42578125" style="180" customWidth="1"/>
    <col min="6929" max="6929" width="17" style="180" customWidth="1"/>
    <col min="6930" max="6930" width="24.42578125" style="180" customWidth="1"/>
    <col min="6931" max="6931" width="17" style="180" customWidth="1"/>
    <col min="6932" max="6940" width="0" style="180" hidden="1" customWidth="1"/>
    <col min="6941" max="6941" width="19.28515625" style="180" customWidth="1"/>
    <col min="6942" max="6948" width="0" style="180" hidden="1" customWidth="1"/>
    <col min="6949" max="6949" width="27.140625" style="180" customWidth="1"/>
    <col min="6950" max="6950" width="39.140625" style="180" customWidth="1"/>
    <col min="6951" max="6951" width="29.140625" style="180" customWidth="1"/>
    <col min="6952" max="6952" width="18" style="180" customWidth="1"/>
    <col min="6953" max="6953" width="30.140625" style="180" customWidth="1"/>
    <col min="6954" max="6954" width="21" style="180" customWidth="1"/>
    <col min="6955" max="6955" width="15.28515625" style="180" customWidth="1"/>
    <col min="6956" max="6956" width="17.85546875" style="180" customWidth="1"/>
    <col min="6957" max="6957" width="29.42578125" style="180" customWidth="1"/>
    <col min="6958" max="6958" width="29.5703125" style="180" customWidth="1"/>
    <col min="6959" max="6959" width="46.5703125" style="180" customWidth="1"/>
    <col min="6960" max="6960" width="52.140625" style="180" customWidth="1"/>
    <col min="6961" max="6964" width="0" style="180" hidden="1" customWidth="1"/>
    <col min="6965" max="6965" width="22.7109375" style="180" customWidth="1"/>
    <col min="6966" max="6966" width="86.42578125" style="180" customWidth="1"/>
    <col min="6967" max="6967" width="15.28515625" style="180" customWidth="1"/>
    <col min="6968" max="6968" width="18.85546875" style="180" customWidth="1"/>
    <col min="6969" max="6969" width="86.42578125" style="180" customWidth="1"/>
    <col min="6970" max="6978" width="15.28515625" style="180" customWidth="1"/>
    <col min="6979" max="7168" width="9.140625" style="180"/>
    <col min="7169" max="7169" width="0" style="180" hidden="1" customWidth="1"/>
    <col min="7170" max="7170" width="16.7109375" style="180" customWidth="1"/>
    <col min="7171" max="7181" width="0" style="180" hidden="1" customWidth="1"/>
    <col min="7182" max="7182" width="21.42578125" style="180" bestFit="1" customWidth="1"/>
    <col min="7183" max="7183" width="18.7109375" style="180" bestFit="1" customWidth="1"/>
    <col min="7184" max="7184" width="26.42578125" style="180" customWidth="1"/>
    <col min="7185" max="7185" width="17" style="180" customWidth="1"/>
    <col min="7186" max="7186" width="24.42578125" style="180" customWidth="1"/>
    <col min="7187" max="7187" width="17" style="180" customWidth="1"/>
    <col min="7188" max="7196" width="0" style="180" hidden="1" customWidth="1"/>
    <col min="7197" max="7197" width="19.28515625" style="180" customWidth="1"/>
    <col min="7198" max="7204" width="0" style="180" hidden="1" customWidth="1"/>
    <col min="7205" max="7205" width="27.140625" style="180" customWidth="1"/>
    <col min="7206" max="7206" width="39.140625" style="180" customWidth="1"/>
    <col min="7207" max="7207" width="29.140625" style="180" customWidth="1"/>
    <col min="7208" max="7208" width="18" style="180" customWidth="1"/>
    <col min="7209" max="7209" width="30.140625" style="180" customWidth="1"/>
    <col min="7210" max="7210" width="21" style="180" customWidth="1"/>
    <col min="7211" max="7211" width="15.28515625" style="180" customWidth="1"/>
    <col min="7212" max="7212" width="17.85546875" style="180" customWidth="1"/>
    <col min="7213" max="7213" width="29.42578125" style="180" customWidth="1"/>
    <col min="7214" max="7214" width="29.5703125" style="180" customWidth="1"/>
    <col min="7215" max="7215" width="46.5703125" style="180" customWidth="1"/>
    <col min="7216" max="7216" width="52.140625" style="180" customWidth="1"/>
    <col min="7217" max="7220" width="0" style="180" hidden="1" customWidth="1"/>
    <col min="7221" max="7221" width="22.7109375" style="180" customWidth="1"/>
    <col min="7222" max="7222" width="86.42578125" style="180" customWidth="1"/>
    <col min="7223" max="7223" width="15.28515625" style="180" customWidth="1"/>
    <col min="7224" max="7224" width="18.85546875" style="180" customWidth="1"/>
    <col min="7225" max="7225" width="86.42578125" style="180" customWidth="1"/>
    <col min="7226" max="7234" width="15.28515625" style="180" customWidth="1"/>
    <col min="7235" max="7424" width="9.140625" style="180"/>
    <col min="7425" max="7425" width="0" style="180" hidden="1" customWidth="1"/>
    <col min="7426" max="7426" width="16.7109375" style="180" customWidth="1"/>
    <col min="7427" max="7437" width="0" style="180" hidden="1" customWidth="1"/>
    <col min="7438" max="7438" width="21.42578125" style="180" bestFit="1" customWidth="1"/>
    <col min="7439" max="7439" width="18.7109375" style="180" bestFit="1" customWidth="1"/>
    <col min="7440" max="7440" width="26.42578125" style="180" customWidth="1"/>
    <col min="7441" max="7441" width="17" style="180" customWidth="1"/>
    <col min="7442" max="7442" width="24.42578125" style="180" customWidth="1"/>
    <col min="7443" max="7443" width="17" style="180" customWidth="1"/>
    <col min="7444" max="7452" width="0" style="180" hidden="1" customWidth="1"/>
    <col min="7453" max="7453" width="19.28515625" style="180" customWidth="1"/>
    <col min="7454" max="7460" width="0" style="180" hidden="1" customWidth="1"/>
    <col min="7461" max="7461" width="27.140625" style="180" customWidth="1"/>
    <col min="7462" max="7462" width="39.140625" style="180" customWidth="1"/>
    <col min="7463" max="7463" width="29.140625" style="180" customWidth="1"/>
    <col min="7464" max="7464" width="18" style="180" customWidth="1"/>
    <col min="7465" max="7465" width="30.140625" style="180" customWidth="1"/>
    <col min="7466" max="7466" width="21" style="180" customWidth="1"/>
    <col min="7467" max="7467" width="15.28515625" style="180" customWidth="1"/>
    <col min="7468" max="7468" width="17.85546875" style="180" customWidth="1"/>
    <col min="7469" max="7469" width="29.42578125" style="180" customWidth="1"/>
    <col min="7470" max="7470" width="29.5703125" style="180" customWidth="1"/>
    <col min="7471" max="7471" width="46.5703125" style="180" customWidth="1"/>
    <col min="7472" max="7472" width="52.140625" style="180" customWidth="1"/>
    <col min="7473" max="7476" width="0" style="180" hidden="1" customWidth="1"/>
    <col min="7477" max="7477" width="22.7109375" style="180" customWidth="1"/>
    <col min="7478" max="7478" width="86.42578125" style="180" customWidth="1"/>
    <col min="7479" max="7479" width="15.28515625" style="180" customWidth="1"/>
    <col min="7480" max="7480" width="18.85546875" style="180" customWidth="1"/>
    <col min="7481" max="7481" width="86.42578125" style="180" customWidth="1"/>
    <col min="7482" max="7490" width="15.28515625" style="180" customWidth="1"/>
    <col min="7491" max="7680" width="9.140625" style="180"/>
    <col min="7681" max="7681" width="0" style="180" hidden="1" customWidth="1"/>
    <col min="7682" max="7682" width="16.7109375" style="180" customWidth="1"/>
    <col min="7683" max="7693" width="0" style="180" hidden="1" customWidth="1"/>
    <col min="7694" max="7694" width="21.42578125" style="180" bestFit="1" customWidth="1"/>
    <col min="7695" max="7695" width="18.7109375" style="180" bestFit="1" customWidth="1"/>
    <col min="7696" max="7696" width="26.42578125" style="180" customWidth="1"/>
    <col min="7697" max="7697" width="17" style="180" customWidth="1"/>
    <col min="7698" max="7698" width="24.42578125" style="180" customWidth="1"/>
    <col min="7699" max="7699" width="17" style="180" customWidth="1"/>
    <col min="7700" max="7708" width="0" style="180" hidden="1" customWidth="1"/>
    <col min="7709" max="7709" width="19.28515625" style="180" customWidth="1"/>
    <col min="7710" max="7716" width="0" style="180" hidden="1" customWidth="1"/>
    <col min="7717" max="7717" width="27.140625" style="180" customWidth="1"/>
    <col min="7718" max="7718" width="39.140625" style="180" customWidth="1"/>
    <col min="7719" max="7719" width="29.140625" style="180" customWidth="1"/>
    <col min="7720" max="7720" width="18" style="180" customWidth="1"/>
    <col min="7721" max="7721" width="30.140625" style="180" customWidth="1"/>
    <col min="7722" max="7722" width="21" style="180" customWidth="1"/>
    <col min="7723" max="7723" width="15.28515625" style="180" customWidth="1"/>
    <col min="7724" max="7724" width="17.85546875" style="180" customWidth="1"/>
    <col min="7725" max="7725" width="29.42578125" style="180" customWidth="1"/>
    <col min="7726" max="7726" width="29.5703125" style="180" customWidth="1"/>
    <col min="7727" max="7727" width="46.5703125" style="180" customWidth="1"/>
    <col min="7728" max="7728" width="52.140625" style="180" customWidth="1"/>
    <col min="7729" max="7732" width="0" style="180" hidden="1" customWidth="1"/>
    <col min="7733" max="7733" width="22.7109375" style="180" customWidth="1"/>
    <col min="7734" max="7734" width="86.42578125" style="180" customWidth="1"/>
    <col min="7735" max="7735" width="15.28515625" style="180" customWidth="1"/>
    <col min="7736" max="7736" width="18.85546875" style="180" customWidth="1"/>
    <col min="7737" max="7737" width="86.42578125" style="180" customWidth="1"/>
    <col min="7738" max="7746" width="15.28515625" style="180" customWidth="1"/>
    <col min="7747" max="7936" width="9.140625" style="180"/>
    <col min="7937" max="7937" width="0" style="180" hidden="1" customWidth="1"/>
    <col min="7938" max="7938" width="16.7109375" style="180" customWidth="1"/>
    <col min="7939" max="7949" width="0" style="180" hidden="1" customWidth="1"/>
    <col min="7950" max="7950" width="21.42578125" style="180" bestFit="1" customWidth="1"/>
    <col min="7951" max="7951" width="18.7109375" style="180" bestFit="1" customWidth="1"/>
    <col min="7952" max="7952" width="26.42578125" style="180" customWidth="1"/>
    <col min="7953" max="7953" width="17" style="180" customWidth="1"/>
    <col min="7954" max="7954" width="24.42578125" style="180" customWidth="1"/>
    <col min="7955" max="7955" width="17" style="180" customWidth="1"/>
    <col min="7956" max="7964" width="0" style="180" hidden="1" customWidth="1"/>
    <col min="7965" max="7965" width="19.28515625" style="180" customWidth="1"/>
    <col min="7966" max="7972" width="0" style="180" hidden="1" customWidth="1"/>
    <col min="7973" max="7973" width="27.140625" style="180" customWidth="1"/>
    <col min="7974" max="7974" width="39.140625" style="180" customWidth="1"/>
    <col min="7975" max="7975" width="29.140625" style="180" customWidth="1"/>
    <col min="7976" max="7976" width="18" style="180" customWidth="1"/>
    <col min="7977" max="7977" width="30.140625" style="180" customWidth="1"/>
    <col min="7978" max="7978" width="21" style="180" customWidth="1"/>
    <col min="7979" max="7979" width="15.28515625" style="180" customWidth="1"/>
    <col min="7980" max="7980" width="17.85546875" style="180" customWidth="1"/>
    <col min="7981" max="7981" width="29.42578125" style="180" customWidth="1"/>
    <col min="7982" max="7982" width="29.5703125" style="180" customWidth="1"/>
    <col min="7983" max="7983" width="46.5703125" style="180" customWidth="1"/>
    <col min="7984" max="7984" width="52.140625" style="180" customWidth="1"/>
    <col min="7985" max="7988" width="0" style="180" hidden="1" customWidth="1"/>
    <col min="7989" max="7989" width="22.7109375" style="180" customWidth="1"/>
    <col min="7990" max="7990" width="86.42578125" style="180" customWidth="1"/>
    <col min="7991" max="7991" width="15.28515625" style="180" customWidth="1"/>
    <col min="7992" max="7992" width="18.85546875" style="180" customWidth="1"/>
    <col min="7993" max="7993" width="86.42578125" style="180" customWidth="1"/>
    <col min="7994" max="8002" width="15.28515625" style="180" customWidth="1"/>
    <col min="8003" max="8192" width="9.140625" style="180"/>
    <col min="8193" max="8193" width="0" style="180" hidden="1" customWidth="1"/>
    <col min="8194" max="8194" width="16.7109375" style="180" customWidth="1"/>
    <col min="8195" max="8205" width="0" style="180" hidden="1" customWidth="1"/>
    <col min="8206" max="8206" width="21.42578125" style="180" bestFit="1" customWidth="1"/>
    <col min="8207" max="8207" width="18.7109375" style="180" bestFit="1" customWidth="1"/>
    <col min="8208" max="8208" width="26.42578125" style="180" customWidth="1"/>
    <col min="8209" max="8209" width="17" style="180" customWidth="1"/>
    <col min="8210" max="8210" width="24.42578125" style="180" customWidth="1"/>
    <col min="8211" max="8211" width="17" style="180" customWidth="1"/>
    <col min="8212" max="8220" width="0" style="180" hidden="1" customWidth="1"/>
    <col min="8221" max="8221" width="19.28515625" style="180" customWidth="1"/>
    <col min="8222" max="8228" width="0" style="180" hidden="1" customWidth="1"/>
    <col min="8229" max="8229" width="27.140625" style="180" customWidth="1"/>
    <col min="8230" max="8230" width="39.140625" style="180" customWidth="1"/>
    <col min="8231" max="8231" width="29.140625" style="180" customWidth="1"/>
    <col min="8232" max="8232" width="18" style="180" customWidth="1"/>
    <col min="8233" max="8233" width="30.140625" style="180" customWidth="1"/>
    <col min="8234" max="8234" width="21" style="180" customWidth="1"/>
    <col min="8235" max="8235" width="15.28515625" style="180" customWidth="1"/>
    <col min="8236" max="8236" width="17.85546875" style="180" customWidth="1"/>
    <col min="8237" max="8237" width="29.42578125" style="180" customWidth="1"/>
    <col min="8238" max="8238" width="29.5703125" style="180" customWidth="1"/>
    <col min="8239" max="8239" width="46.5703125" style="180" customWidth="1"/>
    <col min="8240" max="8240" width="52.140625" style="180" customWidth="1"/>
    <col min="8241" max="8244" width="0" style="180" hidden="1" customWidth="1"/>
    <col min="8245" max="8245" width="22.7109375" style="180" customWidth="1"/>
    <col min="8246" max="8246" width="86.42578125" style="180" customWidth="1"/>
    <col min="8247" max="8247" width="15.28515625" style="180" customWidth="1"/>
    <col min="8248" max="8248" width="18.85546875" style="180" customWidth="1"/>
    <col min="8249" max="8249" width="86.42578125" style="180" customWidth="1"/>
    <col min="8250" max="8258" width="15.28515625" style="180" customWidth="1"/>
    <col min="8259" max="8448" width="9.140625" style="180"/>
    <col min="8449" max="8449" width="0" style="180" hidden="1" customWidth="1"/>
    <col min="8450" max="8450" width="16.7109375" style="180" customWidth="1"/>
    <col min="8451" max="8461" width="0" style="180" hidden="1" customWidth="1"/>
    <col min="8462" max="8462" width="21.42578125" style="180" bestFit="1" customWidth="1"/>
    <col min="8463" max="8463" width="18.7109375" style="180" bestFit="1" customWidth="1"/>
    <col min="8464" max="8464" width="26.42578125" style="180" customWidth="1"/>
    <col min="8465" max="8465" width="17" style="180" customWidth="1"/>
    <col min="8466" max="8466" width="24.42578125" style="180" customWidth="1"/>
    <col min="8467" max="8467" width="17" style="180" customWidth="1"/>
    <col min="8468" max="8476" width="0" style="180" hidden="1" customWidth="1"/>
    <col min="8477" max="8477" width="19.28515625" style="180" customWidth="1"/>
    <col min="8478" max="8484" width="0" style="180" hidden="1" customWidth="1"/>
    <col min="8485" max="8485" width="27.140625" style="180" customWidth="1"/>
    <col min="8486" max="8486" width="39.140625" style="180" customWidth="1"/>
    <col min="8487" max="8487" width="29.140625" style="180" customWidth="1"/>
    <col min="8488" max="8488" width="18" style="180" customWidth="1"/>
    <col min="8489" max="8489" width="30.140625" style="180" customWidth="1"/>
    <col min="8490" max="8490" width="21" style="180" customWidth="1"/>
    <col min="8491" max="8491" width="15.28515625" style="180" customWidth="1"/>
    <col min="8492" max="8492" width="17.85546875" style="180" customWidth="1"/>
    <col min="8493" max="8493" width="29.42578125" style="180" customWidth="1"/>
    <col min="8494" max="8494" width="29.5703125" style="180" customWidth="1"/>
    <col min="8495" max="8495" width="46.5703125" style="180" customWidth="1"/>
    <col min="8496" max="8496" width="52.140625" style="180" customWidth="1"/>
    <col min="8497" max="8500" width="0" style="180" hidden="1" customWidth="1"/>
    <col min="8501" max="8501" width="22.7109375" style="180" customWidth="1"/>
    <col min="8502" max="8502" width="86.42578125" style="180" customWidth="1"/>
    <col min="8503" max="8503" width="15.28515625" style="180" customWidth="1"/>
    <col min="8504" max="8504" width="18.85546875" style="180" customWidth="1"/>
    <col min="8505" max="8505" width="86.42578125" style="180" customWidth="1"/>
    <col min="8506" max="8514" width="15.28515625" style="180" customWidth="1"/>
    <col min="8515" max="8704" width="9.140625" style="180"/>
    <col min="8705" max="8705" width="0" style="180" hidden="1" customWidth="1"/>
    <col min="8706" max="8706" width="16.7109375" style="180" customWidth="1"/>
    <col min="8707" max="8717" width="0" style="180" hidden="1" customWidth="1"/>
    <col min="8718" max="8718" width="21.42578125" style="180" bestFit="1" customWidth="1"/>
    <col min="8719" max="8719" width="18.7109375" style="180" bestFit="1" customWidth="1"/>
    <col min="8720" max="8720" width="26.42578125" style="180" customWidth="1"/>
    <col min="8721" max="8721" width="17" style="180" customWidth="1"/>
    <col min="8722" max="8722" width="24.42578125" style="180" customWidth="1"/>
    <col min="8723" max="8723" width="17" style="180" customWidth="1"/>
    <col min="8724" max="8732" width="0" style="180" hidden="1" customWidth="1"/>
    <col min="8733" max="8733" width="19.28515625" style="180" customWidth="1"/>
    <col min="8734" max="8740" width="0" style="180" hidden="1" customWidth="1"/>
    <col min="8741" max="8741" width="27.140625" style="180" customWidth="1"/>
    <col min="8742" max="8742" width="39.140625" style="180" customWidth="1"/>
    <col min="8743" max="8743" width="29.140625" style="180" customWidth="1"/>
    <col min="8744" max="8744" width="18" style="180" customWidth="1"/>
    <col min="8745" max="8745" width="30.140625" style="180" customWidth="1"/>
    <col min="8746" max="8746" width="21" style="180" customWidth="1"/>
    <col min="8747" max="8747" width="15.28515625" style="180" customWidth="1"/>
    <col min="8748" max="8748" width="17.85546875" style="180" customWidth="1"/>
    <col min="8749" max="8749" width="29.42578125" style="180" customWidth="1"/>
    <col min="8750" max="8750" width="29.5703125" style="180" customWidth="1"/>
    <col min="8751" max="8751" width="46.5703125" style="180" customWidth="1"/>
    <col min="8752" max="8752" width="52.140625" style="180" customWidth="1"/>
    <col min="8753" max="8756" width="0" style="180" hidden="1" customWidth="1"/>
    <col min="8757" max="8757" width="22.7109375" style="180" customWidth="1"/>
    <col min="8758" max="8758" width="86.42578125" style="180" customWidth="1"/>
    <col min="8759" max="8759" width="15.28515625" style="180" customWidth="1"/>
    <col min="8760" max="8760" width="18.85546875" style="180" customWidth="1"/>
    <col min="8761" max="8761" width="86.42578125" style="180" customWidth="1"/>
    <col min="8762" max="8770" width="15.28515625" style="180" customWidth="1"/>
    <col min="8771" max="8960" width="9.140625" style="180"/>
    <col min="8961" max="8961" width="0" style="180" hidden="1" customWidth="1"/>
    <col min="8962" max="8962" width="16.7109375" style="180" customWidth="1"/>
    <col min="8963" max="8973" width="0" style="180" hidden="1" customWidth="1"/>
    <col min="8974" max="8974" width="21.42578125" style="180" bestFit="1" customWidth="1"/>
    <col min="8975" max="8975" width="18.7109375" style="180" bestFit="1" customWidth="1"/>
    <col min="8976" max="8976" width="26.42578125" style="180" customWidth="1"/>
    <col min="8977" max="8977" width="17" style="180" customWidth="1"/>
    <col min="8978" max="8978" width="24.42578125" style="180" customWidth="1"/>
    <col min="8979" max="8979" width="17" style="180" customWidth="1"/>
    <col min="8980" max="8988" width="0" style="180" hidden="1" customWidth="1"/>
    <col min="8989" max="8989" width="19.28515625" style="180" customWidth="1"/>
    <col min="8990" max="8996" width="0" style="180" hidden="1" customWidth="1"/>
    <col min="8997" max="8997" width="27.140625" style="180" customWidth="1"/>
    <col min="8998" max="8998" width="39.140625" style="180" customWidth="1"/>
    <col min="8999" max="8999" width="29.140625" style="180" customWidth="1"/>
    <col min="9000" max="9000" width="18" style="180" customWidth="1"/>
    <col min="9001" max="9001" width="30.140625" style="180" customWidth="1"/>
    <col min="9002" max="9002" width="21" style="180" customWidth="1"/>
    <col min="9003" max="9003" width="15.28515625" style="180" customWidth="1"/>
    <col min="9004" max="9004" width="17.85546875" style="180" customWidth="1"/>
    <col min="9005" max="9005" width="29.42578125" style="180" customWidth="1"/>
    <col min="9006" max="9006" width="29.5703125" style="180" customWidth="1"/>
    <col min="9007" max="9007" width="46.5703125" style="180" customWidth="1"/>
    <col min="9008" max="9008" width="52.140625" style="180" customWidth="1"/>
    <col min="9009" max="9012" width="0" style="180" hidden="1" customWidth="1"/>
    <col min="9013" max="9013" width="22.7109375" style="180" customWidth="1"/>
    <col min="9014" max="9014" width="86.42578125" style="180" customWidth="1"/>
    <col min="9015" max="9015" width="15.28515625" style="180" customWidth="1"/>
    <col min="9016" max="9016" width="18.85546875" style="180" customWidth="1"/>
    <col min="9017" max="9017" width="86.42578125" style="180" customWidth="1"/>
    <col min="9018" max="9026" width="15.28515625" style="180" customWidth="1"/>
    <col min="9027" max="9216" width="9.140625" style="180"/>
    <col min="9217" max="9217" width="0" style="180" hidden="1" customWidth="1"/>
    <col min="9218" max="9218" width="16.7109375" style="180" customWidth="1"/>
    <col min="9219" max="9229" width="0" style="180" hidden="1" customWidth="1"/>
    <col min="9230" max="9230" width="21.42578125" style="180" bestFit="1" customWidth="1"/>
    <col min="9231" max="9231" width="18.7109375" style="180" bestFit="1" customWidth="1"/>
    <col min="9232" max="9232" width="26.42578125" style="180" customWidth="1"/>
    <col min="9233" max="9233" width="17" style="180" customWidth="1"/>
    <col min="9234" max="9234" width="24.42578125" style="180" customWidth="1"/>
    <col min="9235" max="9235" width="17" style="180" customWidth="1"/>
    <col min="9236" max="9244" width="0" style="180" hidden="1" customWidth="1"/>
    <col min="9245" max="9245" width="19.28515625" style="180" customWidth="1"/>
    <col min="9246" max="9252" width="0" style="180" hidden="1" customWidth="1"/>
    <col min="9253" max="9253" width="27.140625" style="180" customWidth="1"/>
    <col min="9254" max="9254" width="39.140625" style="180" customWidth="1"/>
    <col min="9255" max="9255" width="29.140625" style="180" customWidth="1"/>
    <col min="9256" max="9256" width="18" style="180" customWidth="1"/>
    <col min="9257" max="9257" width="30.140625" style="180" customWidth="1"/>
    <col min="9258" max="9258" width="21" style="180" customWidth="1"/>
    <col min="9259" max="9259" width="15.28515625" style="180" customWidth="1"/>
    <col min="9260" max="9260" width="17.85546875" style="180" customWidth="1"/>
    <col min="9261" max="9261" width="29.42578125" style="180" customWidth="1"/>
    <col min="9262" max="9262" width="29.5703125" style="180" customWidth="1"/>
    <col min="9263" max="9263" width="46.5703125" style="180" customWidth="1"/>
    <col min="9264" max="9264" width="52.140625" style="180" customWidth="1"/>
    <col min="9265" max="9268" width="0" style="180" hidden="1" customWidth="1"/>
    <col min="9269" max="9269" width="22.7109375" style="180" customWidth="1"/>
    <col min="9270" max="9270" width="86.42578125" style="180" customWidth="1"/>
    <col min="9271" max="9271" width="15.28515625" style="180" customWidth="1"/>
    <col min="9272" max="9272" width="18.85546875" style="180" customWidth="1"/>
    <col min="9273" max="9273" width="86.42578125" style="180" customWidth="1"/>
    <col min="9274" max="9282" width="15.28515625" style="180" customWidth="1"/>
    <col min="9283" max="9472" width="9.140625" style="180"/>
    <col min="9473" max="9473" width="0" style="180" hidden="1" customWidth="1"/>
    <col min="9474" max="9474" width="16.7109375" style="180" customWidth="1"/>
    <col min="9475" max="9485" width="0" style="180" hidden="1" customWidth="1"/>
    <col min="9486" max="9486" width="21.42578125" style="180" bestFit="1" customWidth="1"/>
    <col min="9487" max="9487" width="18.7109375" style="180" bestFit="1" customWidth="1"/>
    <col min="9488" max="9488" width="26.42578125" style="180" customWidth="1"/>
    <col min="9489" max="9489" width="17" style="180" customWidth="1"/>
    <col min="9490" max="9490" width="24.42578125" style="180" customWidth="1"/>
    <col min="9491" max="9491" width="17" style="180" customWidth="1"/>
    <col min="9492" max="9500" width="0" style="180" hidden="1" customWidth="1"/>
    <col min="9501" max="9501" width="19.28515625" style="180" customWidth="1"/>
    <col min="9502" max="9508" width="0" style="180" hidden="1" customWidth="1"/>
    <col min="9509" max="9509" width="27.140625" style="180" customWidth="1"/>
    <col min="9510" max="9510" width="39.140625" style="180" customWidth="1"/>
    <col min="9511" max="9511" width="29.140625" style="180" customWidth="1"/>
    <col min="9512" max="9512" width="18" style="180" customWidth="1"/>
    <col min="9513" max="9513" width="30.140625" style="180" customWidth="1"/>
    <col min="9514" max="9514" width="21" style="180" customWidth="1"/>
    <col min="9515" max="9515" width="15.28515625" style="180" customWidth="1"/>
    <col min="9516" max="9516" width="17.85546875" style="180" customWidth="1"/>
    <col min="9517" max="9517" width="29.42578125" style="180" customWidth="1"/>
    <col min="9518" max="9518" width="29.5703125" style="180" customWidth="1"/>
    <col min="9519" max="9519" width="46.5703125" style="180" customWidth="1"/>
    <col min="9520" max="9520" width="52.140625" style="180" customWidth="1"/>
    <col min="9521" max="9524" width="0" style="180" hidden="1" customWidth="1"/>
    <col min="9525" max="9525" width="22.7109375" style="180" customWidth="1"/>
    <col min="9526" max="9526" width="86.42578125" style="180" customWidth="1"/>
    <col min="9527" max="9527" width="15.28515625" style="180" customWidth="1"/>
    <col min="9528" max="9528" width="18.85546875" style="180" customWidth="1"/>
    <col min="9529" max="9529" width="86.42578125" style="180" customWidth="1"/>
    <col min="9530" max="9538" width="15.28515625" style="180" customWidth="1"/>
    <col min="9539" max="9728" width="9.140625" style="180"/>
    <col min="9729" max="9729" width="0" style="180" hidden="1" customWidth="1"/>
    <col min="9730" max="9730" width="16.7109375" style="180" customWidth="1"/>
    <col min="9731" max="9741" width="0" style="180" hidden="1" customWidth="1"/>
    <col min="9742" max="9742" width="21.42578125" style="180" bestFit="1" customWidth="1"/>
    <col min="9743" max="9743" width="18.7109375" style="180" bestFit="1" customWidth="1"/>
    <col min="9744" max="9744" width="26.42578125" style="180" customWidth="1"/>
    <col min="9745" max="9745" width="17" style="180" customWidth="1"/>
    <col min="9746" max="9746" width="24.42578125" style="180" customWidth="1"/>
    <col min="9747" max="9747" width="17" style="180" customWidth="1"/>
    <col min="9748" max="9756" width="0" style="180" hidden="1" customWidth="1"/>
    <col min="9757" max="9757" width="19.28515625" style="180" customWidth="1"/>
    <col min="9758" max="9764" width="0" style="180" hidden="1" customWidth="1"/>
    <col min="9765" max="9765" width="27.140625" style="180" customWidth="1"/>
    <col min="9766" max="9766" width="39.140625" style="180" customWidth="1"/>
    <col min="9767" max="9767" width="29.140625" style="180" customWidth="1"/>
    <col min="9768" max="9768" width="18" style="180" customWidth="1"/>
    <col min="9769" max="9769" width="30.140625" style="180" customWidth="1"/>
    <col min="9770" max="9770" width="21" style="180" customWidth="1"/>
    <col min="9771" max="9771" width="15.28515625" style="180" customWidth="1"/>
    <col min="9772" max="9772" width="17.85546875" style="180" customWidth="1"/>
    <col min="9773" max="9773" width="29.42578125" style="180" customWidth="1"/>
    <col min="9774" max="9774" width="29.5703125" style="180" customWidth="1"/>
    <col min="9775" max="9775" width="46.5703125" style="180" customWidth="1"/>
    <col min="9776" max="9776" width="52.140625" style="180" customWidth="1"/>
    <col min="9777" max="9780" width="0" style="180" hidden="1" customWidth="1"/>
    <col min="9781" max="9781" width="22.7109375" style="180" customWidth="1"/>
    <col min="9782" max="9782" width="86.42578125" style="180" customWidth="1"/>
    <col min="9783" max="9783" width="15.28515625" style="180" customWidth="1"/>
    <col min="9784" max="9784" width="18.85546875" style="180" customWidth="1"/>
    <col min="9785" max="9785" width="86.42578125" style="180" customWidth="1"/>
    <col min="9786" max="9794" width="15.28515625" style="180" customWidth="1"/>
    <col min="9795" max="9984" width="9.140625" style="180"/>
    <col min="9985" max="9985" width="0" style="180" hidden="1" customWidth="1"/>
    <col min="9986" max="9986" width="16.7109375" style="180" customWidth="1"/>
    <col min="9987" max="9997" width="0" style="180" hidden="1" customWidth="1"/>
    <col min="9998" max="9998" width="21.42578125" style="180" bestFit="1" customWidth="1"/>
    <col min="9999" max="9999" width="18.7109375" style="180" bestFit="1" customWidth="1"/>
    <col min="10000" max="10000" width="26.42578125" style="180" customWidth="1"/>
    <col min="10001" max="10001" width="17" style="180" customWidth="1"/>
    <col min="10002" max="10002" width="24.42578125" style="180" customWidth="1"/>
    <col min="10003" max="10003" width="17" style="180" customWidth="1"/>
    <col min="10004" max="10012" width="0" style="180" hidden="1" customWidth="1"/>
    <col min="10013" max="10013" width="19.28515625" style="180" customWidth="1"/>
    <col min="10014" max="10020" width="0" style="180" hidden="1" customWidth="1"/>
    <col min="10021" max="10021" width="27.140625" style="180" customWidth="1"/>
    <col min="10022" max="10022" width="39.140625" style="180" customWidth="1"/>
    <col min="10023" max="10023" width="29.140625" style="180" customWidth="1"/>
    <col min="10024" max="10024" width="18" style="180" customWidth="1"/>
    <col min="10025" max="10025" width="30.140625" style="180" customWidth="1"/>
    <col min="10026" max="10026" width="21" style="180" customWidth="1"/>
    <col min="10027" max="10027" width="15.28515625" style="180" customWidth="1"/>
    <col min="10028" max="10028" width="17.85546875" style="180" customWidth="1"/>
    <col min="10029" max="10029" width="29.42578125" style="180" customWidth="1"/>
    <col min="10030" max="10030" width="29.5703125" style="180" customWidth="1"/>
    <col min="10031" max="10031" width="46.5703125" style="180" customWidth="1"/>
    <col min="10032" max="10032" width="52.140625" style="180" customWidth="1"/>
    <col min="10033" max="10036" width="0" style="180" hidden="1" customWidth="1"/>
    <col min="10037" max="10037" width="22.7109375" style="180" customWidth="1"/>
    <col min="10038" max="10038" width="86.42578125" style="180" customWidth="1"/>
    <col min="10039" max="10039" width="15.28515625" style="180" customWidth="1"/>
    <col min="10040" max="10040" width="18.85546875" style="180" customWidth="1"/>
    <col min="10041" max="10041" width="86.42578125" style="180" customWidth="1"/>
    <col min="10042" max="10050" width="15.28515625" style="180" customWidth="1"/>
    <col min="10051" max="10240" width="9.140625" style="180"/>
    <col min="10241" max="10241" width="0" style="180" hidden="1" customWidth="1"/>
    <col min="10242" max="10242" width="16.7109375" style="180" customWidth="1"/>
    <col min="10243" max="10253" width="0" style="180" hidden="1" customWidth="1"/>
    <col min="10254" max="10254" width="21.42578125" style="180" bestFit="1" customWidth="1"/>
    <col min="10255" max="10255" width="18.7109375" style="180" bestFit="1" customWidth="1"/>
    <col min="10256" max="10256" width="26.42578125" style="180" customWidth="1"/>
    <col min="10257" max="10257" width="17" style="180" customWidth="1"/>
    <col min="10258" max="10258" width="24.42578125" style="180" customWidth="1"/>
    <col min="10259" max="10259" width="17" style="180" customWidth="1"/>
    <col min="10260" max="10268" width="0" style="180" hidden="1" customWidth="1"/>
    <col min="10269" max="10269" width="19.28515625" style="180" customWidth="1"/>
    <col min="10270" max="10276" width="0" style="180" hidden="1" customWidth="1"/>
    <col min="10277" max="10277" width="27.140625" style="180" customWidth="1"/>
    <col min="10278" max="10278" width="39.140625" style="180" customWidth="1"/>
    <col min="10279" max="10279" width="29.140625" style="180" customWidth="1"/>
    <col min="10280" max="10280" width="18" style="180" customWidth="1"/>
    <col min="10281" max="10281" width="30.140625" style="180" customWidth="1"/>
    <col min="10282" max="10282" width="21" style="180" customWidth="1"/>
    <col min="10283" max="10283" width="15.28515625" style="180" customWidth="1"/>
    <col min="10284" max="10284" width="17.85546875" style="180" customWidth="1"/>
    <col min="10285" max="10285" width="29.42578125" style="180" customWidth="1"/>
    <col min="10286" max="10286" width="29.5703125" style="180" customWidth="1"/>
    <col min="10287" max="10287" width="46.5703125" style="180" customWidth="1"/>
    <col min="10288" max="10288" width="52.140625" style="180" customWidth="1"/>
    <col min="10289" max="10292" width="0" style="180" hidden="1" customWidth="1"/>
    <col min="10293" max="10293" width="22.7109375" style="180" customWidth="1"/>
    <col min="10294" max="10294" width="86.42578125" style="180" customWidth="1"/>
    <col min="10295" max="10295" width="15.28515625" style="180" customWidth="1"/>
    <col min="10296" max="10296" width="18.85546875" style="180" customWidth="1"/>
    <col min="10297" max="10297" width="86.42578125" style="180" customWidth="1"/>
    <col min="10298" max="10306" width="15.28515625" style="180" customWidth="1"/>
    <col min="10307" max="10496" width="9.140625" style="180"/>
    <col min="10497" max="10497" width="0" style="180" hidden="1" customWidth="1"/>
    <col min="10498" max="10498" width="16.7109375" style="180" customWidth="1"/>
    <col min="10499" max="10509" width="0" style="180" hidden="1" customWidth="1"/>
    <col min="10510" max="10510" width="21.42578125" style="180" bestFit="1" customWidth="1"/>
    <col min="10511" max="10511" width="18.7109375" style="180" bestFit="1" customWidth="1"/>
    <col min="10512" max="10512" width="26.42578125" style="180" customWidth="1"/>
    <col min="10513" max="10513" width="17" style="180" customWidth="1"/>
    <col min="10514" max="10514" width="24.42578125" style="180" customWidth="1"/>
    <col min="10515" max="10515" width="17" style="180" customWidth="1"/>
    <col min="10516" max="10524" width="0" style="180" hidden="1" customWidth="1"/>
    <col min="10525" max="10525" width="19.28515625" style="180" customWidth="1"/>
    <col min="10526" max="10532" width="0" style="180" hidden="1" customWidth="1"/>
    <col min="10533" max="10533" width="27.140625" style="180" customWidth="1"/>
    <col min="10534" max="10534" width="39.140625" style="180" customWidth="1"/>
    <col min="10535" max="10535" width="29.140625" style="180" customWidth="1"/>
    <col min="10536" max="10536" width="18" style="180" customWidth="1"/>
    <col min="10537" max="10537" width="30.140625" style="180" customWidth="1"/>
    <col min="10538" max="10538" width="21" style="180" customWidth="1"/>
    <col min="10539" max="10539" width="15.28515625" style="180" customWidth="1"/>
    <col min="10540" max="10540" width="17.85546875" style="180" customWidth="1"/>
    <col min="10541" max="10541" width="29.42578125" style="180" customWidth="1"/>
    <col min="10542" max="10542" width="29.5703125" style="180" customWidth="1"/>
    <col min="10543" max="10543" width="46.5703125" style="180" customWidth="1"/>
    <col min="10544" max="10544" width="52.140625" style="180" customWidth="1"/>
    <col min="10545" max="10548" width="0" style="180" hidden="1" customWidth="1"/>
    <col min="10549" max="10549" width="22.7109375" style="180" customWidth="1"/>
    <col min="10550" max="10550" width="86.42578125" style="180" customWidth="1"/>
    <col min="10551" max="10551" width="15.28515625" style="180" customWidth="1"/>
    <col min="10552" max="10552" width="18.85546875" style="180" customWidth="1"/>
    <col min="10553" max="10553" width="86.42578125" style="180" customWidth="1"/>
    <col min="10554" max="10562" width="15.28515625" style="180" customWidth="1"/>
    <col min="10563" max="10752" width="9.140625" style="180"/>
    <col min="10753" max="10753" width="0" style="180" hidden="1" customWidth="1"/>
    <col min="10754" max="10754" width="16.7109375" style="180" customWidth="1"/>
    <col min="10755" max="10765" width="0" style="180" hidden="1" customWidth="1"/>
    <col min="10766" max="10766" width="21.42578125" style="180" bestFit="1" customWidth="1"/>
    <col min="10767" max="10767" width="18.7109375" style="180" bestFit="1" customWidth="1"/>
    <col min="10768" max="10768" width="26.42578125" style="180" customWidth="1"/>
    <col min="10769" max="10769" width="17" style="180" customWidth="1"/>
    <col min="10770" max="10770" width="24.42578125" style="180" customWidth="1"/>
    <col min="10771" max="10771" width="17" style="180" customWidth="1"/>
    <col min="10772" max="10780" width="0" style="180" hidden="1" customWidth="1"/>
    <col min="10781" max="10781" width="19.28515625" style="180" customWidth="1"/>
    <col min="10782" max="10788" width="0" style="180" hidden="1" customWidth="1"/>
    <col min="10789" max="10789" width="27.140625" style="180" customWidth="1"/>
    <col min="10790" max="10790" width="39.140625" style="180" customWidth="1"/>
    <col min="10791" max="10791" width="29.140625" style="180" customWidth="1"/>
    <col min="10792" max="10792" width="18" style="180" customWidth="1"/>
    <col min="10793" max="10793" width="30.140625" style="180" customWidth="1"/>
    <col min="10794" max="10794" width="21" style="180" customWidth="1"/>
    <col min="10795" max="10795" width="15.28515625" style="180" customWidth="1"/>
    <col min="10796" max="10796" width="17.85546875" style="180" customWidth="1"/>
    <col min="10797" max="10797" width="29.42578125" style="180" customWidth="1"/>
    <col min="10798" max="10798" width="29.5703125" style="180" customWidth="1"/>
    <col min="10799" max="10799" width="46.5703125" style="180" customWidth="1"/>
    <col min="10800" max="10800" width="52.140625" style="180" customWidth="1"/>
    <col min="10801" max="10804" width="0" style="180" hidden="1" customWidth="1"/>
    <col min="10805" max="10805" width="22.7109375" style="180" customWidth="1"/>
    <col min="10806" max="10806" width="86.42578125" style="180" customWidth="1"/>
    <col min="10807" max="10807" width="15.28515625" style="180" customWidth="1"/>
    <col min="10808" max="10808" width="18.85546875" style="180" customWidth="1"/>
    <col min="10809" max="10809" width="86.42578125" style="180" customWidth="1"/>
    <col min="10810" max="10818" width="15.28515625" style="180" customWidth="1"/>
    <col min="10819" max="11008" width="9.140625" style="180"/>
    <col min="11009" max="11009" width="0" style="180" hidden="1" customWidth="1"/>
    <col min="11010" max="11010" width="16.7109375" style="180" customWidth="1"/>
    <col min="11011" max="11021" width="0" style="180" hidden="1" customWidth="1"/>
    <col min="11022" max="11022" width="21.42578125" style="180" bestFit="1" customWidth="1"/>
    <col min="11023" max="11023" width="18.7109375" style="180" bestFit="1" customWidth="1"/>
    <col min="11024" max="11024" width="26.42578125" style="180" customWidth="1"/>
    <col min="11025" max="11025" width="17" style="180" customWidth="1"/>
    <col min="11026" max="11026" width="24.42578125" style="180" customWidth="1"/>
    <col min="11027" max="11027" width="17" style="180" customWidth="1"/>
    <col min="11028" max="11036" width="0" style="180" hidden="1" customWidth="1"/>
    <col min="11037" max="11037" width="19.28515625" style="180" customWidth="1"/>
    <col min="11038" max="11044" width="0" style="180" hidden="1" customWidth="1"/>
    <col min="11045" max="11045" width="27.140625" style="180" customWidth="1"/>
    <col min="11046" max="11046" width="39.140625" style="180" customWidth="1"/>
    <col min="11047" max="11047" width="29.140625" style="180" customWidth="1"/>
    <col min="11048" max="11048" width="18" style="180" customWidth="1"/>
    <col min="11049" max="11049" width="30.140625" style="180" customWidth="1"/>
    <col min="11050" max="11050" width="21" style="180" customWidth="1"/>
    <col min="11051" max="11051" width="15.28515625" style="180" customWidth="1"/>
    <col min="11052" max="11052" width="17.85546875" style="180" customWidth="1"/>
    <col min="11053" max="11053" width="29.42578125" style="180" customWidth="1"/>
    <col min="11054" max="11054" width="29.5703125" style="180" customWidth="1"/>
    <col min="11055" max="11055" width="46.5703125" style="180" customWidth="1"/>
    <col min="11056" max="11056" width="52.140625" style="180" customWidth="1"/>
    <col min="11057" max="11060" width="0" style="180" hidden="1" customWidth="1"/>
    <col min="11061" max="11061" width="22.7109375" style="180" customWidth="1"/>
    <col min="11062" max="11062" width="86.42578125" style="180" customWidth="1"/>
    <col min="11063" max="11063" width="15.28515625" style="180" customWidth="1"/>
    <col min="11064" max="11064" width="18.85546875" style="180" customWidth="1"/>
    <col min="11065" max="11065" width="86.42578125" style="180" customWidth="1"/>
    <col min="11066" max="11074" width="15.28515625" style="180" customWidth="1"/>
    <col min="11075" max="11264" width="9.140625" style="180"/>
    <col min="11265" max="11265" width="0" style="180" hidden="1" customWidth="1"/>
    <col min="11266" max="11266" width="16.7109375" style="180" customWidth="1"/>
    <col min="11267" max="11277" width="0" style="180" hidden="1" customWidth="1"/>
    <col min="11278" max="11278" width="21.42578125" style="180" bestFit="1" customWidth="1"/>
    <col min="11279" max="11279" width="18.7109375" style="180" bestFit="1" customWidth="1"/>
    <col min="11280" max="11280" width="26.42578125" style="180" customWidth="1"/>
    <col min="11281" max="11281" width="17" style="180" customWidth="1"/>
    <col min="11282" max="11282" width="24.42578125" style="180" customWidth="1"/>
    <col min="11283" max="11283" width="17" style="180" customWidth="1"/>
    <col min="11284" max="11292" width="0" style="180" hidden="1" customWidth="1"/>
    <col min="11293" max="11293" width="19.28515625" style="180" customWidth="1"/>
    <col min="11294" max="11300" width="0" style="180" hidden="1" customWidth="1"/>
    <col min="11301" max="11301" width="27.140625" style="180" customWidth="1"/>
    <col min="11302" max="11302" width="39.140625" style="180" customWidth="1"/>
    <col min="11303" max="11303" width="29.140625" style="180" customWidth="1"/>
    <col min="11304" max="11304" width="18" style="180" customWidth="1"/>
    <col min="11305" max="11305" width="30.140625" style="180" customWidth="1"/>
    <col min="11306" max="11306" width="21" style="180" customWidth="1"/>
    <col min="11307" max="11307" width="15.28515625" style="180" customWidth="1"/>
    <col min="11308" max="11308" width="17.85546875" style="180" customWidth="1"/>
    <col min="11309" max="11309" width="29.42578125" style="180" customWidth="1"/>
    <col min="11310" max="11310" width="29.5703125" style="180" customWidth="1"/>
    <col min="11311" max="11311" width="46.5703125" style="180" customWidth="1"/>
    <col min="11312" max="11312" width="52.140625" style="180" customWidth="1"/>
    <col min="11313" max="11316" width="0" style="180" hidden="1" customWidth="1"/>
    <col min="11317" max="11317" width="22.7109375" style="180" customWidth="1"/>
    <col min="11318" max="11318" width="86.42578125" style="180" customWidth="1"/>
    <col min="11319" max="11319" width="15.28515625" style="180" customWidth="1"/>
    <col min="11320" max="11320" width="18.85546875" style="180" customWidth="1"/>
    <col min="11321" max="11321" width="86.42578125" style="180" customWidth="1"/>
    <col min="11322" max="11330" width="15.28515625" style="180" customWidth="1"/>
    <col min="11331" max="11520" width="9.140625" style="180"/>
    <col min="11521" max="11521" width="0" style="180" hidden="1" customWidth="1"/>
    <col min="11522" max="11522" width="16.7109375" style="180" customWidth="1"/>
    <col min="11523" max="11533" width="0" style="180" hidden="1" customWidth="1"/>
    <col min="11534" max="11534" width="21.42578125" style="180" bestFit="1" customWidth="1"/>
    <col min="11535" max="11535" width="18.7109375" style="180" bestFit="1" customWidth="1"/>
    <col min="11536" max="11536" width="26.42578125" style="180" customWidth="1"/>
    <col min="11537" max="11537" width="17" style="180" customWidth="1"/>
    <col min="11538" max="11538" width="24.42578125" style="180" customWidth="1"/>
    <col min="11539" max="11539" width="17" style="180" customWidth="1"/>
    <col min="11540" max="11548" width="0" style="180" hidden="1" customWidth="1"/>
    <col min="11549" max="11549" width="19.28515625" style="180" customWidth="1"/>
    <col min="11550" max="11556" width="0" style="180" hidden="1" customWidth="1"/>
    <col min="11557" max="11557" width="27.140625" style="180" customWidth="1"/>
    <col min="11558" max="11558" width="39.140625" style="180" customWidth="1"/>
    <col min="11559" max="11559" width="29.140625" style="180" customWidth="1"/>
    <col min="11560" max="11560" width="18" style="180" customWidth="1"/>
    <col min="11561" max="11561" width="30.140625" style="180" customWidth="1"/>
    <col min="11562" max="11562" width="21" style="180" customWidth="1"/>
    <col min="11563" max="11563" width="15.28515625" style="180" customWidth="1"/>
    <col min="11564" max="11564" width="17.85546875" style="180" customWidth="1"/>
    <col min="11565" max="11565" width="29.42578125" style="180" customWidth="1"/>
    <col min="11566" max="11566" width="29.5703125" style="180" customWidth="1"/>
    <col min="11567" max="11567" width="46.5703125" style="180" customWidth="1"/>
    <col min="11568" max="11568" width="52.140625" style="180" customWidth="1"/>
    <col min="11569" max="11572" width="0" style="180" hidden="1" customWidth="1"/>
    <col min="11573" max="11573" width="22.7109375" style="180" customWidth="1"/>
    <col min="11574" max="11574" width="86.42578125" style="180" customWidth="1"/>
    <col min="11575" max="11575" width="15.28515625" style="180" customWidth="1"/>
    <col min="11576" max="11576" width="18.85546875" style="180" customWidth="1"/>
    <col min="11577" max="11577" width="86.42578125" style="180" customWidth="1"/>
    <col min="11578" max="11586" width="15.28515625" style="180" customWidth="1"/>
    <col min="11587" max="11776" width="9.140625" style="180"/>
    <col min="11777" max="11777" width="0" style="180" hidden="1" customWidth="1"/>
    <col min="11778" max="11778" width="16.7109375" style="180" customWidth="1"/>
    <col min="11779" max="11789" width="0" style="180" hidden="1" customWidth="1"/>
    <col min="11790" max="11790" width="21.42578125" style="180" bestFit="1" customWidth="1"/>
    <col min="11791" max="11791" width="18.7109375" style="180" bestFit="1" customWidth="1"/>
    <col min="11792" max="11792" width="26.42578125" style="180" customWidth="1"/>
    <col min="11793" max="11793" width="17" style="180" customWidth="1"/>
    <col min="11794" max="11794" width="24.42578125" style="180" customWidth="1"/>
    <col min="11795" max="11795" width="17" style="180" customWidth="1"/>
    <col min="11796" max="11804" width="0" style="180" hidden="1" customWidth="1"/>
    <col min="11805" max="11805" width="19.28515625" style="180" customWidth="1"/>
    <col min="11806" max="11812" width="0" style="180" hidden="1" customWidth="1"/>
    <col min="11813" max="11813" width="27.140625" style="180" customWidth="1"/>
    <col min="11814" max="11814" width="39.140625" style="180" customWidth="1"/>
    <col min="11815" max="11815" width="29.140625" style="180" customWidth="1"/>
    <col min="11816" max="11816" width="18" style="180" customWidth="1"/>
    <col min="11817" max="11817" width="30.140625" style="180" customWidth="1"/>
    <col min="11818" max="11818" width="21" style="180" customWidth="1"/>
    <col min="11819" max="11819" width="15.28515625" style="180" customWidth="1"/>
    <col min="11820" max="11820" width="17.85546875" style="180" customWidth="1"/>
    <col min="11821" max="11821" width="29.42578125" style="180" customWidth="1"/>
    <col min="11822" max="11822" width="29.5703125" style="180" customWidth="1"/>
    <col min="11823" max="11823" width="46.5703125" style="180" customWidth="1"/>
    <col min="11824" max="11824" width="52.140625" style="180" customWidth="1"/>
    <col min="11825" max="11828" width="0" style="180" hidden="1" customWidth="1"/>
    <col min="11829" max="11829" width="22.7109375" style="180" customWidth="1"/>
    <col min="11830" max="11830" width="86.42578125" style="180" customWidth="1"/>
    <col min="11831" max="11831" width="15.28515625" style="180" customWidth="1"/>
    <col min="11832" max="11832" width="18.85546875" style="180" customWidth="1"/>
    <col min="11833" max="11833" width="86.42578125" style="180" customWidth="1"/>
    <col min="11834" max="11842" width="15.28515625" style="180" customWidth="1"/>
    <col min="11843" max="12032" width="9.140625" style="180"/>
    <col min="12033" max="12033" width="0" style="180" hidden="1" customWidth="1"/>
    <col min="12034" max="12034" width="16.7109375" style="180" customWidth="1"/>
    <col min="12035" max="12045" width="0" style="180" hidden="1" customWidth="1"/>
    <col min="12046" max="12046" width="21.42578125" style="180" bestFit="1" customWidth="1"/>
    <col min="12047" max="12047" width="18.7109375" style="180" bestFit="1" customWidth="1"/>
    <col min="12048" max="12048" width="26.42578125" style="180" customWidth="1"/>
    <col min="12049" max="12049" width="17" style="180" customWidth="1"/>
    <col min="12050" max="12050" width="24.42578125" style="180" customWidth="1"/>
    <col min="12051" max="12051" width="17" style="180" customWidth="1"/>
    <col min="12052" max="12060" width="0" style="180" hidden="1" customWidth="1"/>
    <col min="12061" max="12061" width="19.28515625" style="180" customWidth="1"/>
    <col min="12062" max="12068" width="0" style="180" hidden="1" customWidth="1"/>
    <col min="12069" max="12069" width="27.140625" style="180" customWidth="1"/>
    <col min="12070" max="12070" width="39.140625" style="180" customWidth="1"/>
    <col min="12071" max="12071" width="29.140625" style="180" customWidth="1"/>
    <col min="12072" max="12072" width="18" style="180" customWidth="1"/>
    <col min="12073" max="12073" width="30.140625" style="180" customWidth="1"/>
    <col min="12074" max="12074" width="21" style="180" customWidth="1"/>
    <col min="12075" max="12075" width="15.28515625" style="180" customWidth="1"/>
    <col min="12076" max="12076" width="17.85546875" style="180" customWidth="1"/>
    <col min="12077" max="12077" width="29.42578125" style="180" customWidth="1"/>
    <col min="12078" max="12078" width="29.5703125" style="180" customWidth="1"/>
    <col min="12079" max="12079" width="46.5703125" style="180" customWidth="1"/>
    <col min="12080" max="12080" width="52.140625" style="180" customWidth="1"/>
    <col min="12081" max="12084" width="0" style="180" hidden="1" customWidth="1"/>
    <col min="12085" max="12085" width="22.7109375" style="180" customWidth="1"/>
    <col min="12086" max="12086" width="86.42578125" style="180" customWidth="1"/>
    <col min="12087" max="12087" width="15.28515625" style="180" customWidth="1"/>
    <col min="12088" max="12088" width="18.85546875" style="180" customWidth="1"/>
    <col min="12089" max="12089" width="86.42578125" style="180" customWidth="1"/>
    <col min="12090" max="12098" width="15.28515625" style="180" customWidth="1"/>
    <col min="12099" max="12288" width="9.140625" style="180"/>
    <col min="12289" max="12289" width="0" style="180" hidden="1" customWidth="1"/>
    <col min="12290" max="12290" width="16.7109375" style="180" customWidth="1"/>
    <col min="12291" max="12301" width="0" style="180" hidden="1" customWidth="1"/>
    <col min="12302" max="12302" width="21.42578125" style="180" bestFit="1" customWidth="1"/>
    <col min="12303" max="12303" width="18.7109375" style="180" bestFit="1" customWidth="1"/>
    <col min="12304" max="12304" width="26.42578125" style="180" customWidth="1"/>
    <col min="12305" max="12305" width="17" style="180" customWidth="1"/>
    <col min="12306" max="12306" width="24.42578125" style="180" customWidth="1"/>
    <col min="12307" max="12307" width="17" style="180" customWidth="1"/>
    <col min="12308" max="12316" width="0" style="180" hidden="1" customWidth="1"/>
    <col min="12317" max="12317" width="19.28515625" style="180" customWidth="1"/>
    <col min="12318" max="12324" width="0" style="180" hidden="1" customWidth="1"/>
    <col min="12325" max="12325" width="27.140625" style="180" customWidth="1"/>
    <col min="12326" max="12326" width="39.140625" style="180" customWidth="1"/>
    <col min="12327" max="12327" width="29.140625" style="180" customWidth="1"/>
    <col min="12328" max="12328" width="18" style="180" customWidth="1"/>
    <col min="12329" max="12329" width="30.140625" style="180" customWidth="1"/>
    <col min="12330" max="12330" width="21" style="180" customWidth="1"/>
    <col min="12331" max="12331" width="15.28515625" style="180" customWidth="1"/>
    <col min="12332" max="12332" width="17.85546875" style="180" customWidth="1"/>
    <col min="12333" max="12333" width="29.42578125" style="180" customWidth="1"/>
    <col min="12334" max="12334" width="29.5703125" style="180" customWidth="1"/>
    <col min="12335" max="12335" width="46.5703125" style="180" customWidth="1"/>
    <col min="12336" max="12336" width="52.140625" style="180" customWidth="1"/>
    <col min="12337" max="12340" width="0" style="180" hidden="1" customWidth="1"/>
    <col min="12341" max="12341" width="22.7109375" style="180" customWidth="1"/>
    <col min="12342" max="12342" width="86.42578125" style="180" customWidth="1"/>
    <col min="12343" max="12343" width="15.28515625" style="180" customWidth="1"/>
    <col min="12344" max="12344" width="18.85546875" style="180" customWidth="1"/>
    <col min="12345" max="12345" width="86.42578125" style="180" customWidth="1"/>
    <col min="12346" max="12354" width="15.28515625" style="180" customWidth="1"/>
    <col min="12355" max="12544" width="9.140625" style="180"/>
    <col min="12545" max="12545" width="0" style="180" hidden="1" customWidth="1"/>
    <col min="12546" max="12546" width="16.7109375" style="180" customWidth="1"/>
    <col min="12547" max="12557" width="0" style="180" hidden="1" customWidth="1"/>
    <col min="12558" max="12558" width="21.42578125" style="180" bestFit="1" customWidth="1"/>
    <col min="12559" max="12559" width="18.7109375" style="180" bestFit="1" customWidth="1"/>
    <col min="12560" max="12560" width="26.42578125" style="180" customWidth="1"/>
    <col min="12561" max="12561" width="17" style="180" customWidth="1"/>
    <col min="12562" max="12562" width="24.42578125" style="180" customWidth="1"/>
    <col min="12563" max="12563" width="17" style="180" customWidth="1"/>
    <col min="12564" max="12572" width="0" style="180" hidden="1" customWidth="1"/>
    <col min="12573" max="12573" width="19.28515625" style="180" customWidth="1"/>
    <col min="12574" max="12580" width="0" style="180" hidden="1" customWidth="1"/>
    <col min="12581" max="12581" width="27.140625" style="180" customWidth="1"/>
    <col min="12582" max="12582" width="39.140625" style="180" customWidth="1"/>
    <col min="12583" max="12583" width="29.140625" style="180" customWidth="1"/>
    <col min="12584" max="12584" width="18" style="180" customWidth="1"/>
    <col min="12585" max="12585" width="30.140625" style="180" customWidth="1"/>
    <col min="12586" max="12586" width="21" style="180" customWidth="1"/>
    <col min="12587" max="12587" width="15.28515625" style="180" customWidth="1"/>
    <col min="12588" max="12588" width="17.85546875" style="180" customWidth="1"/>
    <col min="12589" max="12589" width="29.42578125" style="180" customWidth="1"/>
    <col min="12590" max="12590" width="29.5703125" style="180" customWidth="1"/>
    <col min="12591" max="12591" width="46.5703125" style="180" customWidth="1"/>
    <col min="12592" max="12592" width="52.140625" style="180" customWidth="1"/>
    <col min="12593" max="12596" width="0" style="180" hidden="1" customWidth="1"/>
    <col min="12597" max="12597" width="22.7109375" style="180" customWidth="1"/>
    <col min="12598" max="12598" width="86.42578125" style="180" customWidth="1"/>
    <col min="12599" max="12599" width="15.28515625" style="180" customWidth="1"/>
    <col min="12600" max="12600" width="18.85546875" style="180" customWidth="1"/>
    <col min="12601" max="12601" width="86.42578125" style="180" customWidth="1"/>
    <col min="12602" max="12610" width="15.28515625" style="180" customWidth="1"/>
    <col min="12611" max="12800" width="9.140625" style="180"/>
    <col min="12801" max="12801" width="0" style="180" hidden="1" customWidth="1"/>
    <col min="12802" max="12802" width="16.7109375" style="180" customWidth="1"/>
    <col min="12803" max="12813" width="0" style="180" hidden="1" customWidth="1"/>
    <col min="12814" max="12814" width="21.42578125" style="180" bestFit="1" customWidth="1"/>
    <col min="12815" max="12815" width="18.7109375" style="180" bestFit="1" customWidth="1"/>
    <col min="12816" max="12816" width="26.42578125" style="180" customWidth="1"/>
    <col min="12817" max="12817" width="17" style="180" customWidth="1"/>
    <col min="12818" max="12818" width="24.42578125" style="180" customWidth="1"/>
    <col min="12819" max="12819" width="17" style="180" customWidth="1"/>
    <col min="12820" max="12828" width="0" style="180" hidden="1" customWidth="1"/>
    <col min="12829" max="12829" width="19.28515625" style="180" customWidth="1"/>
    <col min="12830" max="12836" width="0" style="180" hidden="1" customWidth="1"/>
    <col min="12837" max="12837" width="27.140625" style="180" customWidth="1"/>
    <col min="12838" max="12838" width="39.140625" style="180" customWidth="1"/>
    <col min="12839" max="12839" width="29.140625" style="180" customWidth="1"/>
    <col min="12840" max="12840" width="18" style="180" customWidth="1"/>
    <col min="12841" max="12841" width="30.140625" style="180" customWidth="1"/>
    <col min="12842" max="12842" width="21" style="180" customWidth="1"/>
    <col min="12843" max="12843" width="15.28515625" style="180" customWidth="1"/>
    <col min="12844" max="12844" width="17.85546875" style="180" customWidth="1"/>
    <col min="12845" max="12845" width="29.42578125" style="180" customWidth="1"/>
    <col min="12846" max="12846" width="29.5703125" style="180" customWidth="1"/>
    <col min="12847" max="12847" width="46.5703125" style="180" customWidth="1"/>
    <col min="12848" max="12848" width="52.140625" style="180" customWidth="1"/>
    <col min="12849" max="12852" width="0" style="180" hidden="1" customWidth="1"/>
    <col min="12853" max="12853" width="22.7109375" style="180" customWidth="1"/>
    <col min="12854" max="12854" width="86.42578125" style="180" customWidth="1"/>
    <col min="12855" max="12855" width="15.28515625" style="180" customWidth="1"/>
    <col min="12856" max="12856" width="18.85546875" style="180" customWidth="1"/>
    <col min="12857" max="12857" width="86.42578125" style="180" customWidth="1"/>
    <col min="12858" max="12866" width="15.28515625" style="180" customWidth="1"/>
    <col min="12867" max="13056" width="9.140625" style="180"/>
    <col min="13057" max="13057" width="0" style="180" hidden="1" customWidth="1"/>
    <col min="13058" max="13058" width="16.7109375" style="180" customWidth="1"/>
    <col min="13059" max="13069" width="0" style="180" hidden="1" customWidth="1"/>
    <col min="13070" max="13070" width="21.42578125" style="180" bestFit="1" customWidth="1"/>
    <col min="13071" max="13071" width="18.7109375" style="180" bestFit="1" customWidth="1"/>
    <col min="13072" max="13072" width="26.42578125" style="180" customWidth="1"/>
    <col min="13073" max="13073" width="17" style="180" customWidth="1"/>
    <col min="13074" max="13074" width="24.42578125" style="180" customWidth="1"/>
    <col min="13075" max="13075" width="17" style="180" customWidth="1"/>
    <col min="13076" max="13084" width="0" style="180" hidden="1" customWidth="1"/>
    <col min="13085" max="13085" width="19.28515625" style="180" customWidth="1"/>
    <col min="13086" max="13092" width="0" style="180" hidden="1" customWidth="1"/>
    <col min="13093" max="13093" width="27.140625" style="180" customWidth="1"/>
    <col min="13094" max="13094" width="39.140625" style="180" customWidth="1"/>
    <col min="13095" max="13095" width="29.140625" style="180" customWidth="1"/>
    <col min="13096" max="13096" width="18" style="180" customWidth="1"/>
    <col min="13097" max="13097" width="30.140625" style="180" customWidth="1"/>
    <col min="13098" max="13098" width="21" style="180" customWidth="1"/>
    <col min="13099" max="13099" width="15.28515625" style="180" customWidth="1"/>
    <col min="13100" max="13100" width="17.85546875" style="180" customWidth="1"/>
    <col min="13101" max="13101" width="29.42578125" style="180" customWidth="1"/>
    <col min="13102" max="13102" width="29.5703125" style="180" customWidth="1"/>
    <col min="13103" max="13103" width="46.5703125" style="180" customWidth="1"/>
    <col min="13104" max="13104" width="52.140625" style="180" customWidth="1"/>
    <col min="13105" max="13108" width="0" style="180" hidden="1" customWidth="1"/>
    <col min="13109" max="13109" width="22.7109375" style="180" customWidth="1"/>
    <col min="13110" max="13110" width="86.42578125" style="180" customWidth="1"/>
    <col min="13111" max="13111" width="15.28515625" style="180" customWidth="1"/>
    <col min="13112" max="13112" width="18.85546875" style="180" customWidth="1"/>
    <col min="13113" max="13113" width="86.42578125" style="180" customWidth="1"/>
    <col min="13114" max="13122" width="15.28515625" style="180" customWidth="1"/>
    <col min="13123" max="13312" width="9.140625" style="180"/>
    <col min="13313" max="13313" width="0" style="180" hidden="1" customWidth="1"/>
    <col min="13314" max="13314" width="16.7109375" style="180" customWidth="1"/>
    <col min="13315" max="13325" width="0" style="180" hidden="1" customWidth="1"/>
    <col min="13326" max="13326" width="21.42578125" style="180" bestFit="1" customWidth="1"/>
    <col min="13327" max="13327" width="18.7109375" style="180" bestFit="1" customWidth="1"/>
    <col min="13328" max="13328" width="26.42578125" style="180" customWidth="1"/>
    <col min="13329" max="13329" width="17" style="180" customWidth="1"/>
    <col min="13330" max="13330" width="24.42578125" style="180" customWidth="1"/>
    <col min="13331" max="13331" width="17" style="180" customWidth="1"/>
    <col min="13332" max="13340" width="0" style="180" hidden="1" customWidth="1"/>
    <col min="13341" max="13341" width="19.28515625" style="180" customWidth="1"/>
    <col min="13342" max="13348" width="0" style="180" hidden="1" customWidth="1"/>
    <col min="13349" max="13349" width="27.140625" style="180" customWidth="1"/>
    <col min="13350" max="13350" width="39.140625" style="180" customWidth="1"/>
    <col min="13351" max="13351" width="29.140625" style="180" customWidth="1"/>
    <col min="13352" max="13352" width="18" style="180" customWidth="1"/>
    <col min="13353" max="13353" width="30.140625" style="180" customWidth="1"/>
    <col min="13354" max="13354" width="21" style="180" customWidth="1"/>
    <col min="13355" max="13355" width="15.28515625" style="180" customWidth="1"/>
    <col min="13356" max="13356" width="17.85546875" style="180" customWidth="1"/>
    <col min="13357" max="13357" width="29.42578125" style="180" customWidth="1"/>
    <col min="13358" max="13358" width="29.5703125" style="180" customWidth="1"/>
    <col min="13359" max="13359" width="46.5703125" style="180" customWidth="1"/>
    <col min="13360" max="13360" width="52.140625" style="180" customWidth="1"/>
    <col min="13361" max="13364" width="0" style="180" hidden="1" customWidth="1"/>
    <col min="13365" max="13365" width="22.7109375" style="180" customWidth="1"/>
    <col min="13366" max="13366" width="86.42578125" style="180" customWidth="1"/>
    <col min="13367" max="13367" width="15.28515625" style="180" customWidth="1"/>
    <col min="13368" max="13368" width="18.85546875" style="180" customWidth="1"/>
    <col min="13369" max="13369" width="86.42578125" style="180" customWidth="1"/>
    <col min="13370" max="13378" width="15.28515625" style="180" customWidth="1"/>
    <col min="13379" max="13568" width="9.140625" style="180"/>
    <col min="13569" max="13569" width="0" style="180" hidden="1" customWidth="1"/>
    <col min="13570" max="13570" width="16.7109375" style="180" customWidth="1"/>
    <col min="13571" max="13581" width="0" style="180" hidden="1" customWidth="1"/>
    <col min="13582" max="13582" width="21.42578125" style="180" bestFit="1" customWidth="1"/>
    <col min="13583" max="13583" width="18.7109375" style="180" bestFit="1" customWidth="1"/>
    <col min="13584" max="13584" width="26.42578125" style="180" customWidth="1"/>
    <col min="13585" max="13585" width="17" style="180" customWidth="1"/>
    <col min="13586" max="13586" width="24.42578125" style="180" customWidth="1"/>
    <col min="13587" max="13587" width="17" style="180" customWidth="1"/>
    <col min="13588" max="13596" width="0" style="180" hidden="1" customWidth="1"/>
    <col min="13597" max="13597" width="19.28515625" style="180" customWidth="1"/>
    <col min="13598" max="13604" width="0" style="180" hidden="1" customWidth="1"/>
    <col min="13605" max="13605" width="27.140625" style="180" customWidth="1"/>
    <col min="13606" max="13606" width="39.140625" style="180" customWidth="1"/>
    <col min="13607" max="13607" width="29.140625" style="180" customWidth="1"/>
    <col min="13608" max="13608" width="18" style="180" customWidth="1"/>
    <col min="13609" max="13609" width="30.140625" style="180" customWidth="1"/>
    <col min="13610" max="13610" width="21" style="180" customWidth="1"/>
    <col min="13611" max="13611" width="15.28515625" style="180" customWidth="1"/>
    <col min="13612" max="13612" width="17.85546875" style="180" customWidth="1"/>
    <col min="13613" max="13613" width="29.42578125" style="180" customWidth="1"/>
    <col min="13614" max="13614" width="29.5703125" style="180" customWidth="1"/>
    <col min="13615" max="13615" width="46.5703125" style="180" customWidth="1"/>
    <col min="13616" max="13616" width="52.140625" style="180" customWidth="1"/>
    <col min="13617" max="13620" width="0" style="180" hidden="1" customWidth="1"/>
    <col min="13621" max="13621" width="22.7109375" style="180" customWidth="1"/>
    <col min="13622" max="13622" width="86.42578125" style="180" customWidth="1"/>
    <col min="13623" max="13623" width="15.28515625" style="180" customWidth="1"/>
    <col min="13624" max="13624" width="18.85546875" style="180" customWidth="1"/>
    <col min="13625" max="13625" width="86.42578125" style="180" customWidth="1"/>
    <col min="13626" max="13634" width="15.28515625" style="180" customWidth="1"/>
    <col min="13635" max="13824" width="9.140625" style="180"/>
    <col min="13825" max="13825" width="0" style="180" hidden="1" customWidth="1"/>
    <col min="13826" max="13826" width="16.7109375" style="180" customWidth="1"/>
    <col min="13827" max="13837" width="0" style="180" hidden="1" customWidth="1"/>
    <col min="13838" max="13838" width="21.42578125" style="180" bestFit="1" customWidth="1"/>
    <col min="13839" max="13839" width="18.7109375" style="180" bestFit="1" customWidth="1"/>
    <col min="13840" max="13840" width="26.42578125" style="180" customWidth="1"/>
    <col min="13841" max="13841" width="17" style="180" customWidth="1"/>
    <col min="13842" max="13842" width="24.42578125" style="180" customWidth="1"/>
    <col min="13843" max="13843" width="17" style="180" customWidth="1"/>
    <col min="13844" max="13852" width="0" style="180" hidden="1" customWidth="1"/>
    <col min="13853" max="13853" width="19.28515625" style="180" customWidth="1"/>
    <col min="13854" max="13860" width="0" style="180" hidden="1" customWidth="1"/>
    <col min="13861" max="13861" width="27.140625" style="180" customWidth="1"/>
    <col min="13862" max="13862" width="39.140625" style="180" customWidth="1"/>
    <col min="13863" max="13863" width="29.140625" style="180" customWidth="1"/>
    <col min="13864" max="13864" width="18" style="180" customWidth="1"/>
    <col min="13865" max="13865" width="30.140625" style="180" customWidth="1"/>
    <col min="13866" max="13866" width="21" style="180" customWidth="1"/>
    <col min="13867" max="13867" width="15.28515625" style="180" customWidth="1"/>
    <col min="13868" max="13868" width="17.85546875" style="180" customWidth="1"/>
    <col min="13869" max="13869" width="29.42578125" style="180" customWidth="1"/>
    <col min="13870" max="13870" width="29.5703125" style="180" customWidth="1"/>
    <col min="13871" max="13871" width="46.5703125" style="180" customWidth="1"/>
    <col min="13872" max="13872" width="52.140625" style="180" customWidth="1"/>
    <col min="13873" max="13876" width="0" style="180" hidden="1" customWidth="1"/>
    <col min="13877" max="13877" width="22.7109375" style="180" customWidth="1"/>
    <col min="13878" max="13878" width="86.42578125" style="180" customWidth="1"/>
    <col min="13879" max="13879" width="15.28515625" style="180" customWidth="1"/>
    <col min="13880" max="13880" width="18.85546875" style="180" customWidth="1"/>
    <col min="13881" max="13881" width="86.42578125" style="180" customWidth="1"/>
    <col min="13882" max="13890" width="15.28515625" style="180" customWidth="1"/>
    <col min="13891" max="14080" width="9.140625" style="180"/>
    <col min="14081" max="14081" width="0" style="180" hidden="1" customWidth="1"/>
    <col min="14082" max="14082" width="16.7109375" style="180" customWidth="1"/>
    <col min="14083" max="14093" width="0" style="180" hidden="1" customWidth="1"/>
    <col min="14094" max="14094" width="21.42578125" style="180" bestFit="1" customWidth="1"/>
    <col min="14095" max="14095" width="18.7109375" style="180" bestFit="1" customWidth="1"/>
    <col min="14096" max="14096" width="26.42578125" style="180" customWidth="1"/>
    <col min="14097" max="14097" width="17" style="180" customWidth="1"/>
    <col min="14098" max="14098" width="24.42578125" style="180" customWidth="1"/>
    <col min="14099" max="14099" width="17" style="180" customWidth="1"/>
    <col min="14100" max="14108" width="0" style="180" hidden="1" customWidth="1"/>
    <col min="14109" max="14109" width="19.28515625" style="180" customWidth="1"/>
    <col min="14110" max="14116" width="0" style="180" hidden="1" customWidth="1"/>
    <col min="14117" max="14117" width="27.140625" style="180" customWidth="1"/>
    <col min="14118" max="14118" width="39.140625" style="180" customWidth="1"/>
    <col min="14119" max="14119" width="29.140625" style="180" customWidth="1"/>
    <col min="14120" max="14120" width="18" style="180" customWidth="1"/>
    <col min="14121" max="14121" width="30.140625" style="180" customWidth="1"/>
    <col min="14122" max="14122" width="21" style="180" customWidth="1"/>
    <col min="14123" max="14123" width="15.28515625" style="180" customWidth="1"/>
    <col min="14124" max="14124" width="17.85546875" style="180" customWidth="1"/>
    <col min="14125" max="14125" width="29.42578125" style="180" customWidth="1"/>
    <col min="14126" max="14126" width="29.5703125" style="180" customWidth="1"/>
    <col min="14127" max="14127" width="46.5703125" style="180" customWidth="1"/>
    <col min="14128" max="14128" width="52.140625" style="180" customWidth="1"/>
    <col min="14129" max="14132" width="0" style="180" hidden="1" customWidth="1"/>
    <col min="14133" max="14133" width="22.7109375" style="180" customWidth="1"/>
    <col min="14134" max="14134" width="86.42578125" style="180" customWidth="1"/>
    <col min="14135" max="14135" width="15.28515625" style="180" customWidth="1"/>
    <col min="14136" max="14136" width="18.85546875" style="180" customWidth="1"/>
    <col min="14137" max="14137" width="86.42578125" style="180" customWidth="1"/>
    <col min="14138" max="14146" width="15.28515625" style="180" customWidth="1"/>
    <col min="14147" max="14336" width="9.140625" style="180"/>
    <col min="14337" max="14337" width="0" style="180" hidden="1" customWidth="1"/>
    <col min="14338" max="14338" width="16.7109375" style="180" customWidth="1"/>
    <col min="14339" max="14349" width="0" style="180" hidden="1" customWidth="1"/>
    <col min="14350" max="14350" width="21.42578125" style="180" bestFit="1" customWidth="1"/>
    <col min="14351" max="14351" width="18.7109375" style="180" bestFit="1" customWidth="1"/>
    <col min="14352" max="14352" width="26.42578125" style="180" customWidth="1"/>
    <col min="14353" max="14353" width="17" style="180" customWidth="1"/>
    <col min="14354" max="14354" width="24.42578125" style="180" customWidth="1"/>
    <col min="14355" max="14355" width="17" style="180" customWidth="1"/>
    <col min="14356" max="14364" width="0" style="180" hidden="1" customWidth="1"/>
    <col min="14365" max="14365" width="19.28515625" style="180" customWidth="1"/>
    <col min="14366" max="14372" width="0" style="180" hidden="1" customWidth="1"/>
    <col min="14373" max="14373" width="27.140625" style="180" customWidth="1"/>
    <col min="14374" max="14374" width="39.140625" style="180" customWidth="1"/>
    <col min="14375" max="14375" width="29.140625" style="180" customWidth="1"/>
    <col min="14376" max="14376" width="18" style="180" customWidth="1"/>
    <col min="14377" max="14377" width="30.140625" style="180" customWidth="1"/>
    <col min="14378" max="14378" width="21" style="180" customWidth="1"/>
    <col min="14379" max="14379" width="15.28515625" style="180" customWidth="1"/>
    <col min="14380" max="14380" width="17.85546875" style="180" customWidth="1"/>
    <col min="14381" max="14381" width="29.42578125" style="180" customWidth="1"/>
    <col min="14382" max="14382" width="29.5703125" style="180" customWidth="1"/>
    <col min="14383" max="14383" width="46.5703125" style="180" customWidth="1"/>
    <col min="14384" max="14384" width="52.140625" style="180" customWidth="1"/>
    <col min="14385" max="14388" width="0" style="180" hidden="1" customWidth="1"/>
    <col min="14389" max="14389" width="22.7109375" style="180" customWidth="1"/>
    <col min="14390" max="14390" width="86.42578125" style="180" customWidth="1"/>
    <col min="14391" max="14391" width="15.28515625" style="180" customWidth="1"/>
    <col min="14392" max="14392" width="18.85546875" style="180" customWidth="1"/>
    <col min="14393" max="14393" width="86.42578125" style="180" customWidth="1"/>
    <col min="14394" max="14402" width="15.28515625" style="180" customWidth="1"/>
    <col min="14403" max="14592" width="9.140625" style="180"/>
    <col min="14593" max="14593" width="0" style="180" hidden="1" customWidth="1"/>
    <col min="14594" max="14594" width="16.7109375" style="180" customWidth="1"/>
    <col min="14595" max="14605" width="0" style="180" hidden="1" customWidth="1"/>
    <col min="14606" max="14606" width="21.42578125" style="180" bestFit="1" customWidth="1"/>
    <col min="14607" max="14607" width="18.7109375" style="180" bestFit="1" customWidth="1"/>
    <col min="14608" max="14608" width="26.42578125" style="180" customWidth="1"/>
    <col min="14609" max="14609" width="17" style="180" customWidth="1"/>
    <col min="14610" max="14610" width="24.42578125" style="180" customWidth="1"/>
    <col min="14611" max="14611" width="17" style="180" customWidth="1"/>
    <col min="14612" max="14620" width="0" style="180" hidden="1" customWidth="1"/>
    <col min="14621" max="14621" width="19.28515625" style="180" customWidth="1"/>
    <col min="14622" max="14628" width="0" style="180" hidden="1" customWidth="1"/>
    <col min="14629" max="14629" width="27.140625" style="180" customWidth="1"/>
    <col min="14630" max="14630" width="39.140625" style="180" customWidth="1"/>
    <col min="14631" max="14631" width="29.140625" style="180" customWidth="1"/>
    <col min="14632" max="14632" width="18" style="180" customWidth="1"/>
    <col min="14633" max="14633" width="30.140625" style="180" customWidth="1"/>
    <col min="14634" max="14634" width="21" style="180" customWidth="1"/>
    <col min="14635" max="14635" width="15.28515625" style="180" customWidth="1"/>
    <col min="14636" max="14636" width="17.85546875" style="180" customWidth="1"/>
    <col min="14637" max="14637" width="29.42578125" style="180" customWidth="1"/>
    <col min="14638" max="14638" width="29.5703125" style="180" customWidth="1"/>
    <col min="14639" max="14639" width="46.5703125" style="180" customWidth="1"/>
    <col min="14640" max="14640" width="52.140625" style="180" customWidth="1"/>
    <col min="14641" max="14644" width="0" style="180" hidden="1" customWidth="1"/>
    <col min="14645" max="14645" width="22.7109375" style="180" customWidth="1"/>
    <col min="14646" max="14646" width="86.42578125" style="180" customWidth="1"/>
    <col min="14647" max="14647" width="15.28515625" style="180" customWidth="1"/>
    <col min="14648" max="14648" width="18.85546875" style="180" customWidth="1"/>
    <col min="14649" max="14649" width="86.42578125" style="180" customWidth="1"/>
    <col min="14650" max="14658" width="15.28515625" style="180" customWidth="1"/>
    <col min="14659" max="14848" width="9.140625" style="180"/>
    <col min="14849" max="14849" width="0" style="180" hidden="1" customWidth="1"/>
    <col min="14850" max="14850" width="16.7109375" style="180" customWidth="1"/>
    <col min="14851" max="14861" width="0" style="180" hidden="1" customWidth="1"/>
    <col min="14862" max="14862" width="21.42578125" style="180" bestFit="1" customWidth="1"/>
    <col min="14863" max="14863" width="18.7109375" style="180" bestFit="1" customWidth="1"/>
    <col min="14864" max="14864" width="26.42578125" style="180" customWidth="1"/>
    <col min="14865" max="14865" width="17" style="180" customWidth="1"/>
    <col min="14866" max="14866" width="24.42578125" style="180" customWidth="1"/>
    <col min="14867" max="14867" width="17" style="180" customWidth="1"/>
    <col min="14868" max="14876" width="0" style="180" hidden="1" customWidth="1"/>
    <col min="14877" max="14877" width="19.28515625" style="180" customWidth="1"/>
    <col min="14878" max="14884" width="0" style="180" hidden="1" customWidth="1"/>
    <col min="14885" max="14885" width="27.140625" style="180" customWidth="1"/>
    <col min="14886" max="14886" width="39.140625" style="180" customWidth="1"/>
    <col min="14887" max="14887" width="29.140625" style="180" customWidth="1"/>
    <col min="14888" max="14888" width="18" style="180" customWidth="1"/>
    <col min="14889" max="14889" width="30.140625" style="180" customWidth="1"/>
    <col min="14890" max="14890" width="21" style="180" customWidth="1"/>
    <col min="14891" max="14891" width="15.28515625" style="180" customWidth="1"/>
    <col min="14892" max="14892" width="17.85546875" style="180" customWidth="1"/>
    <col min="14893" max="14893" width="29.42578125" style="180" customWidth="1"/>
    <col min="14894" max="14894" width="29.5703125" style="180" customWidth="1"/>
    <col min="14895" max="14895" width="46.5703125" style="180" customWidth="1"/>
    <col min="14896" max="14896" width="52.140625" style="180" customWidth="1"/>
    <col min="14897" max="14900" width="0" style="180" hidden="1" customWidth="1"/>
    <col min="14901" max="14901" width="22.7109375" style="180" customWidth="1"/>
    <col min="14902" max="14902" width="86.42578125" style="180" customWidth="1"/>
    <col min="14903" max="14903" width="15.28515625" style="180" customWidth="1"/>
    <col min="14904" max="14904" width="18.85546875" style="180" customWidth="1"/>
    <col min="14905" max="14905" width="86.42578125" style="180" customWidth="1"/>
    <col min="14906" max="14914" width="15.28515625" style="180" customWidth="1"/>
    <col min="14915" max="15104" width="9.140625" style="180"/>
    <col min="15105" max="15105" width="0" style="180" hidden="1" customWidth="1"/>
    <col min="15106" max="15106" width="16.7109375" style="180" customWidth="1"/>
    <col min="15107" max="15117" width="0" style="180" hidden="1" customWidth="1"/>
    <col min="15118" max="15118" width="21.42578125" style="180" bestFit="1" customWidth="1"/>
    <col min="15119" max="15119" width="18.7109375" style="180" bestFit="1" customWidth="1"/>
    <col min="15120" max="15120" width="26.42578125" style="180" customWidth="1"/>
    <col min="15121" max="15121" width="17" style="180" customWidth="1"/>
    <col min="15122" max="15122" width="24.42578125" style="180" customWidth="1"/>
    <col min="15123" max="15123" width="17" style="180" customWidth="1"/>
    <col min="15124" max="15132" width="0" style="180" hidden="1" customWidth="1"/>
    <col min="15133" max="15133" width="19.28515625" style="180" customWidth="1"/>
    <col min="15134" max="15140" width="0" style="180" hidden="1" customWidth="1"/>
    <col min="15141" max="15141" width="27.140625" style="180" customWidth="1"/>
    <col min="15142" max="15142" width="39.140625" style="180" customWidth="1"/>
    <col min="15143" max="15143" width="29.140625" style="180" customWidth="1"/>
    <col min="15144" max="15144" width="18" style="180" customWidth="1"/>
    <col min="15145" max="15145" width="30.140625" style="180" customWidth="1"/>
    <col min="15146" max="15146" width="21" style="180" customWidth="1"/>
    <col min="15147" max="15147" width="15.28515625" style="180" customWidth="1"/>
    <col min="15148" max="15148" width="17.85546875" style="180" customWidth="1"/>
    <col min="15149" max="15149" width="29.42578125" style="180" customWidth="1"/>
    <col min="15150" max="15150" width="29.5703125" style="180" customWidth="1"/>
    <col min="15151" max="15151" width="46.5703125" style="180" customWidth="1"/>
    <col min="15152" max="15152" width="52.140625" style="180" customWidth="1"/>
    <col min="15153" max="15156" width="0" style="180" hidden="1" customWidth="1"/>
    <col min="15157" max="15157" width="22.7109375" style="180" customWidth="1"/>
    <col min="15158" max="15158" width="86.42578125" style="180" customWidth="1"/>
    <col min="15159" max="15159" width="15.28515625" style="180" customWidth="1"/>
    <col min="15160" max="15160" width="18.85546875" style="180" customWidth="1"/>
    <col min="15161" max="15161" width="86.42578125" style="180" customWidth="1"/>
    <col min="15162" max="15170" width="15.28515625" style="180" customWidth="1"/>
    <col min="15171" max="15360" width="9.140625" style="180"/>
    <col min="15361" max="15361" width="0" style="180" hidden="1" customWidth="1"/>
    <col min="15362" max="15362" width="16.7109375" style="180" customWidth="1"/>
    <col min="15363" max="15373" width="0" style="180" hidden="1" customWidth="1"/>
    <col min="15374" max="15374" width="21.42578125" style="180" bestFit="1" customWidth="1"/>
    <col min="15375" max="15375" width="18.7109375" style="180" bestFit="1" customWidth="1"/>
    <col min="15376" max="15376" width="26.42578125" style="180" customWidth="1"/>
    <col min="15377" max="15377" width="17" style="180" customWidth="1"/>
    <col min="15378" max="15378" width="24.42578125" style="180" customWidth="1"/>
    <col min="15379" max="15379" width="17" style="180" customWidth="1"/>
    <col min="15380" max="15388" width="0" style="180" hidden="1" customWidth="1"/>
    <col min="15389" max="15389" width="19.28515625" style="180" customWidth="1"/>
    <col min="15390" max="15396" width="0" style="180" hidden="1" customWidth="1"/>
    <col min="15397" max="15397" width="27.140625" style="180" customWidth="1"/>
    <col min="15398" max="15398" width="39.140625" style="180" customWidth="1"/>
    <col min="15399" max="15399" width="29.140625" style="180" customWidth="1"/>
    <col min="15400" max="15400" width="18" style="180" customWidth="1"/>
    <col min="15401" max="15401" width="30.140625" style="180" customWidth="1"/>
    <col min="15402" max="15402" width="21" style="180" customWidth="1"/>
    <col min="15403" max="15403" width="15.28515625" style="180" customWidth="1"/>
    <col min="15404" max="15404" width="17.85546875" style="180" customWidth="1"/>
    <col min="15405" max="15405" width="29.42578125" style="180" customWidth="1"/>
    <col min="15406" max="15406" width="29.5703125" style="180" customWidth="1"/>
    <col min="15407" max="15407" width="46.5703125" style="180" customWidth="1"/>
    <col min="15408" max="15408" width="52.140625" style="180" customWidth="1"/>
    <col min="15409" max="15412" width="0" style="180" hidden="1" customWidth="1"/>
    <col min="15413" max="15413" width="22.7109375" style="180" customWidth="1"/>
    <col min="15414" max="15414" width="86.42578125" style="180" customWidth="1"/>
    <col min="15415" max="15415" width="15.28515625" style="180" customWidth="1"/>
    <col min="15416" max="15416" width="18.85546875" style="180" customWidth="1"/>
    <col min="15417" max="15417" width="86.42578125" style="180" customWidth="1"/>
    <col min="15418" max="15426" width="15.28515625" style="180" customWidth="1"/>
    <col min="15427" max="15616" width="9.140625" style="180"/>
    <col min="15617" max="15617" width="0" style="180" hidden="1" customWidth="1"/>
    <col min="15618" max="15618" width="16.7109375" style="180" customWidth="1"/>
    <col min="15619" max="15629" width="0" style="180" hidden="1" customWidth="1"/>
    <col min="15630" max="15630" width="21.42578125" style="180" bestFit="1" customWidth="1"/>
    <col min="15631" max="15631" width="18.7109375" style="180" bestFit="1" customWidth="1"/>
    <col min="15632" max="15632" width="26.42578125" style="180" customWidth="1"/>
    <col min="15633" max="15633" width="17" style="180" customWidth="1"/>
    <col min="15634" max="15634" width="24.42578125" style="180" customWidth="1"/>
    <col min="15635" max="15635" width="17" style="180" customWidth="1"/>
    <col min="15636" max="15644" width="0" style="180" hidden="1" customWidth="1"/>
    <col min="15645" max="15645" width="19.28515625" style="180" customWidth="1"/>
    <col min="15646" max="15652" width="0" style="180" hidden="1" customWidth="1"/>
    <col min="15653" max="15653" width="27.140625" style="180" customWidth="1"/>
    <col min="15654" max="15654" width="39.140625" style="180" customWidth="1"/>
    <col min="15655" max="15655" width="29.140625" style="180" customWidth="1"/>
    <col min="15656" max="15656" width="18" style="180" customWidth="1"/>
    <col min="15657" max="15657" width="30.140625" style="180" customWidth="1"/>
    <col min="15658" max="15658" width="21" style="180" customWidth="1"/>
    <col min="15659" max="15659" width="15.28515625" style="180" customWidth="1"/>
    <col min="15660" max="15660" width="17.85546875" style="180" customWidth="1"/>
    <col min="15661" max="15661" width="29.42578125" style="180" customWidth="1"/>
    <col min="15662" max="15662" width="29.5703125" style="180" customWidth="1"/>
    <col min="15663" max="15663" width="46.5703125" style="180" customWidth="1"/>
    <col min="15664" max="15664" width="52.140625" style="180" customWidth="1"/>
    <col min="15665" max="15668" width="0" style="180" hidden="1" customWidth="1"/>
    <col min="15669" max="15669" width="22.7109375" style="180" customWidth="1"/>
    <col min="15670" max="15670" width="86.42578125" style="180" customWidth="1"/>
    <col min="15671" max="15671" width="15.28515625" style="180" customWidth="1"/>
    <col min="15672" max="15672" width="18.85546875" style="180" customWidth="1"/>
    <col min="15673" max="15673" width="86.42578125" style="180" customWidth="1"/>
    <col min="15674" max="15682" width="15.28515625" style="180" customWidth="1"/>
    <col min="15683" max="15872" width="9.140625" style="180"/>
    <col min="15873" max="15873" width="0" style="180" hidden="1" customWidth="1"/>
    <col min="15874" max="15874" width="16.7109375" style="180" customWidth="1"/>
    <col min="15875" max="15885" width="0" style="180" hidden="1" customWidth="1"/>
    <col min="15886" max="15886" width="21.42578125" style="180" bestFit="1" customWidth="1"/>
    <col min="15887" max="15887" width="18.7109375" style="180" bestFit="1" customWidth="1"/>
    <col min="15888" max="15888" width="26.42578125" style="180" customWidth="1"/>
    <col min="15889" max="15889" width="17" style="180" customWidth="1"/>
    <col min="15890" max="15890" width="24.42578125" style="180" customWidth="1"/>
    <col min="15891" max="15891" width="17" style="180" customWidth="1"/>
    <col min="15892" max="15900" width="0" style="180" hidden="1" customWidth="1"/>
    <col min="15901" max="15901" width="19.28515625" style="180" customWidth="1"/>
    <col min="15902" max="15908" width="0" style="180" hidden="1" customWidth="1"/>
    <col min="15909" max="15909" width="27.140625" style="180" customWidth="1"/>
    <col min="15910" max="15910" width="39.140625" style="180" customWidth="1"/>
    <col min="15911" max="15911" width="29.140625" style="180" customWidth="1"/>
    <col min="15912" max="15912" width="18" style="180" customWidth="1"/>
    <col min="15913" max="15913" width="30.140625" style="180" customWidth="1"/>
    <col min="15914" max="15914" width="21" style="180" customWidth="1"/>
    <col min="15915" max="15915" width="15.28515625" style="180" customWidth="1"/>
    <col min="15916" max="15916" width="17.85546875" style="180" customWidth="1"/>
    <col min="15917" max="15917" width="29.42578125" style="180" customWidth="1"/>
    <col min="15918" max="15918" width="29.5703125" style="180" customWidth="1"/>
    <col min="15919" max="15919" width="46.5703125" style="180" customWidth="1"/>
    <col min="15920" max="15920" width="52.140625" style="180" customWidth="1"/>
    <col min="15921" max="15924" width="0" style="180" hidden="1" customWidth="1"/>
    <col min="15925" max="15925" width="22.7109375" style="180" customWidth="1"/>
    <col min="15926" max="15926" width="86.42578125" style="180" customWidth="1"/>
    <col min="15927" max="15927" width="15.28515625" style="180" customWidth="1"/>
    <col min="15928" max="15928" width="18.85546875" style="180" customWidth="1"/>
    <col min="15929" max="15929" width="86.42578125" style="180" customWidth="1"/>
    <col min="15930" max="15938" width="15.28515625" style="180" customWidth="1"/>
    <col min="15939" max="16128" width="9.140625" style="180"/>
    <col min="16129" max="16129" width="0" style="180" hidden="1" customWidth="1"/>
    <col min="16130" max="16130" width="16.7109375" style="180" customWidth="1"/>
    <col min="16131" max="16141" width="0" style="180" hidden="1" customWidth="1"/>
    <col min="16142" max="16142" width="21.42578125" style="180" bestFit="1" customWidth="1"/>
    <col min="16143" max="16143" width="18.7109375" style="180" bestFit="1" customWidth="1"/>
    <col min="16144" max="16144" width="26.42578125" style="180" customWidth="1"/>
    <col min="16145" max="16145" width="17" style="180" customWidth="1"/>
    <col min="16146" max="16146" width="24.42578125" style="180" customWidth="1"/>
    <col min="16147" max="16147" width="17" style="180" customWidth="1"/>
    <col min="16148" max="16156" width="0" style="180" hidden="1" customWidth="1"/>
    <col min="16157" max="16157" width="19.28515625" style="180" customWidth="1"/>
    <col min="16158" max="16164" width="0" style="180" hidden="1" customWidth="1"/>
    <col min="16165" max="16165" width="27.140625" style="180" customWidth="1"/>
    <col min="16166" max="16166" width="39.140625" style="180" customWidth="1"/>
    <col min="16167" max="16167" width="29.140625" style="180" customWidth="1"/>
    <col min="16168" max="16168" width="18" style="180" customWidth="1"/>
    <col min="16169" max="16169" width="30.140625" style="180" customWidth="1"/>
    <col min="16170" max="16170" width="21" style="180" customWidth="1"/>
    <col min="16171" max="16171" width="15.28515625" style="180" customWidth="1"/>
    <col min="16172" max="16172" width="17.85546875" style="180" customWidth="1"/>
    <col min="16173" max="16173" width="29.42578125" style="180" customWidth="1"/>
    <col min="16174" max="16174" width="29.5703125" style="180" customWidth="1"/>
    <col min="16175" max="16175" width="46.5703125" style="180" customWidth="1"/>
    <col min="16176" max="16176" width="52.140625" style="180" customWidth="1"/>
    <col min="16177" max="16180" width="0" style="180" hidden="1" customWidth="1"/>
    <col min="16181" max="16181" width="22.7109375" style="180" customWidth="1"/>
    <col min="16182" max="16182" width="86.42578125" style="180" customWidth="1"/>
    <col min="16183" max="16183" width="15.28515625" style="180" customWidth="1"/>
    <col min="16184" max="16184" width="18.85546875" style="180" customWidth="1"/>
    <col min="16185" max="16185" width="86.42578125" style="180" customWidth="1"/>
    <col min="16186" max="16194" width="15.28515625" style="180" customWidth="1"/>
    <col min="16195" max="16384" width="9.140625" style="180"/>
  </cols>
  <sheetData>
    <row r="1" spans="1:66" x14ac:dyDescent="0.2">
      <c r="A1" s="177" t="s">
        <v>2628</v>
      </c>
      <c r="B1" s="178"/>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row>
    <row r="3" spans="1:66" x14ac:dyDescent="0.2">
      <c r="A3" s="181" t="s">
        <v>2629</v>
      </c>
      <c r="B3" s="182" t="s">
        <v>2630</v>
      </c>
      <c r="C3" s="182" t="s">
        <v>2631</v>
      </c>
      <c r="D3" s="182" t="s">
        <v>2632</v>
      </c>
      <c r="E3" s="182" t="s">
        <v>2633</v>
      </c>
      <c r="F3" s="182" t="s">
        <v>2634</v>
      </c>
      <c r="G3" s="182" t="s">
        <v>2635</v>
      </c>
      <c r="H3" s="182" t="s">
        <v>2636</v>
      </c>
      <c r="I3" s="182" t="s">
        <v>2637</v>
      </c>
      <c r="J3" s="182" t="s">
        <v>2638</v>
      </c>
      <c r="K3" s="182" t="s">
        <v>2639</v>
      </c>
      <c r="L3" s="182" t="s">
        <v>2640</v>
      </c>
      <c r="M3" s="182" t="s">
        <v>2641</v>
      </c>
      <c r="N3" s="182" t="s">
        <v>2642</v>
      </c>
      <c r="O3" s="182" t="s">
        <v>2643</v>
      </c>
      <c r="P3" s="182" t="s">
        <v>2644</v>
      </c>
      <c r="Q3" s="182" t="s">
        <v>2645</v>
      </c>
      <c r="R3" s="182" t="s">
        <v>2646</v>
      </c>
      <c r="S3" s="182" t="s">
        <v>2647</v>
      </c>
      <c r="T3" s="182" t="s">
        <v>2648</v>
      </c>
      <c r="U3" s="182" t="s">
        <v>2649</v>
      </c>
      <c r="V3" s="182" t="s">
        <v>2650</v>
      </c>
      <c r="W3" s="182" t="s">
        <v>2651</v>
      </c>
      <c r="X3" s="182" t="s">
        <v>2652</v>
      </c>
      <c r="Y3" s="182" t="s">
        <v>2653</v>
      </c>
      <c r="Z3" s="182" t="s">
        <v>2654</v>
      </c>
      <c r="AA3" s="182" t="s">
        <v>2655</v>
      </c>
      <c r="AB3" s="182" t="s">
        <v>2656</v>
      </c>
      <c r="AC3" s="182" t="s">
        <v>2657</v>
      </c>
      <c r="AD3" s="182" t="s">
        <v>2658</v>
      </c>
      <c r="AE3" s="182" t="s">
        <v>2659</v>
      </c>
      <c r="AF3" s="182" t="s">
        <v>2660</v>
      </c>
      <c r="AG3" s="182" t="s">
        <v>2661</v>
      </c>
      <c r="AH3" s="182" t="s">
        <v>2662</v>
      </c>
      <c r="AI3" s="182" t="s">
        <v>2663</v>
      </c>
      <c r="AJ3" s="182" t="s">
        <v>2664</v>
      </c>
      <c r="AK3" s="182" t="s">
        <v>2665</v>
      </c>
      <c r="AL3" s="182" t="s">
        <v>2666</v>
      </c>
      <c r="AM3" s="182" t="s">
        <v>2667</v>
      </c>
      <c r="AN3" s="182" t="s">
        <v>2668</v>
      </c>
      <c r="AO3" s="182" t="s">
        <v>2669</v>
      </c>
      <c r="AP3" s="182" t="s">
        <v>2670</v>
      </c>
      <c r="AQ3" s="182" t="s">
        <v>2671</v>
      </c>
      <c r="AR3" s="182" t="s">
        <v>2672</v>
      </c>
      <c r="AS3" s="182" t="s">
        <v>2673</v>
      </c>
      <c r="AT3" s="182" t="s">
        <v>2674</v>
      </c>
      <c r="AU3" s="182" t="s">
        <v>2675</v>
      </c>
      <c r="AV3" s="182" t="s">
        <v>2676</v>
      </c>
      <c r="AW3" s="182" t="s">
        <v>2677</v>
      </c>
      <c r="AX3" s="182" t="s">
        <v>2678</v>
      </c>
      <c r="AY3" s="182" t="s">
        <v>2679</v>
      </c>
      <c r="AZ3" s="182" t="s">
        <v>2680</v>
      </c>
      <c r="BA3" s="182" t="s">
        <v>2681</v>
      </c>
      <c r="BB3" s="182" t="s">
        <v>2682</v>
      </c>
      <c r="BC3" s="182" t="s">
        <v>2683</v>
      </c>
      <c r="BD3" s="182" t="s">
        <v>2684</v>
      </c>
      <c r="BE3" s="182" t="s">
        <v>2685</v>
      </c>
      <c r="BF3" s="182" t="s">
        <v>2686</v>
      </c>
      <c r="BG3" s="182" t="s">
        <v>2687</v>
      </c>
      <c r="BH3" s="182" t="s">
        <v>2688</v>
      </c>
      <c r="BI3" s="182" t="s">
        <v>2689</v>
      </c>
      <c r="BJ3" s="182" t="s">
        <v>2690</v>
      </c>
      <c r="BK3" s="182" t="s">
        <v>2691</v>
      </c>
      <c r="BL3" s="182" t="s">
        <v>2692</v>
      </c>
      <c r="BM3" s="182" t="s">
        <v>2693</v>
      </c>
      <c r="BN3" s="182" t="s">
        <v>2694</v>
      </c>
    </row>
    <row r="4" spans="1:66" s="186" customFormat="1" ht="114.75" x14ac:dyDescent="0.25">
      <c r="A4" s="183" t="s">
        <v>2695</v>
      </c>
      <c r="B4" s="184" t="s">
        <v>2696</v>
      </c>
      <c r="C4" s="184" t="s">
        <v>2697</v>
      </c>
      <c r="D4" s="184" t="s">
        <v>2698</v>
      </c>
      <c r="E4" s="184" t="s">
        <v>2699</v>
      </c>
      <c r="F4" s="184" t="s">
        <v>2700</v>
      </c>
      <c r="G4" s="184" t="s">
        <v>2701</v>
      </c>
      <c r="H4" s="184" t="s">
        <v>2702</v>
      </c>
      <c r="I4" s="184" t="s">
        <v>2703</v>
      </c>
      <c r="J4" s="184" t="s">
        <v>2704</v>
      </c>
      <c r="K4" s="184" t="s">
        <v>2705</v>
      </c>
      <c r="L4" s="184" t="s">
        <v>2706</v>
      </c>
      <c r="M4" s="184" t="s">
        <v>2707</v>
      </c>
      <c r="N4" s="184" t="s">
        <v>2708</v>
      </c>
      <c r="O4" s="184" t="s">
        <v>2709</v>
      </c>
      <c r="P4" s="184" t="s">
        <v>2710</v>
      </c>
      <c r="Q4" s="184" t="s">
        <v>2711</v>
      </c>
      <c r="R4" s="184" t="s">
        <v>2712</v>
      </c>
      <c r="S4" s="184" t="s">
        <v>2713</v>
      </c>
      <c r="T4" s="184" t="s">
        <v>2714</v>
      </c>
      <c r="U4" s="184" t="s">
        <v>2715</v>
      </c>
      <c r="V4" s="184" t="s">
        <v>2716</v>
      </c>
      <c r="W4" s="184" t="s">
        <v>2717</v>
      </c>
      <c r="X4" s="184" t="s">
        <v>2630</v>
      </c>
      <c r="Y4" s="184" t="s">
        <v>2631</v>
      </c>
      <c r="Z4" s="184" t="s">
        <v>2632</v>
      </c>
      <c r="AA4" s="184" t="s">
        <v>2633</v>
      </c>
      <c r="AB4" s="184" t="s">
        <v>2634</v>
      </c>
      <c r="AC4" s="184" t="s">
        <v>2635</v>
      </c>
      <c r="AD4" s="184" t="s">
        <v>2718</v>
      </c>
      <c r="AE4" s="184" t="s">
        <v>2719</v>
      </c>
      <c r="AF4" s="184" t="s">
        <v>2636</v>
      </c>
      <c r="AG4" s="184" t="s">
        <v>2637</v>
      </c>
      <c r="AH4" s="184" t="s">
        <v>2638</v>
      </c>
      <c r="AI4" s="184" t="s">
        <v>2639</v>
      </c>
      <c r="AJ4" s="184" t="s">
        <v>2640</v>
      </c>
      <c r="AK4" s="184" t="s">
        <v>2720</v>
      </c>
      <c r="AL4" s="185" t="s">
        <v>2721</v>
      </c>
      <c r="AM4" s="184" t="s">
        <v>2722</v>
      </c>
      <c r="AN4" s="184" t="s">
        <v>2641</v>
      </c>
      <c r="AO4" s="184" t="s">
        <v>2723</v>
      </c>
      <c r="AP4" s="184" t="s">
        <v>2642</v>
      </c>
      <c r="AQ4" s="184" t="s">
        <v>2643</v>
      </c>
      <c r="AR4" s="184" t="s">
        <v>2724</v>
      </c>
      <c r="AS4" s="184" t="s">
        <v>2644</v>
      </c>
      <c r="AT4" s="184" t="s">
        <v>2725</v>
      </c>
      <c r="AU4" s="184" t="s">
        <v>2726</v>
      </c>
      <c r="AV4" s="184" t="s">
        <v>2727</v>
      </c>
      <c r="AW4" s="184" t="s">
        <v>2645</v>
      </c>
      <c r="AX4" s="184" t="s">
        <v>2646</v>
      </c>
      <c r="AY4" s="184" t="s">
        <v>2647</v>
      </c>
      <c r="AZ4" s="184" t="s">
        <v>2648</v>
      </c>
      <c r="BA4" s="184" t="s">
        <v>2649</v>
      </c>
      <c r="BB4" s="184" t="s">
        <v>2728</v>
      </c>
      <c r="BC4" s="184" t="s">
        <v>2650</v>
      </c>
      <c r="BD4" s="184" t="s">
        <v>2651</v>
      </c>
      <c r="BE4" s="184" t="s">
        <v>2729</v>
      </c>
      <c r="BF4" s="184" t="s">
        <v>2653</v>
      </c>
      <c r="BG4" s="184" t="s">
        <v>2654</v>
      </c>
      <c r="BH4" s="184" t="s">
        <v>2655</v>
      </c>
      <c r="BI4" s="184" t="s">
        <v>2656</v>
      </c>
      <c r="BJ4" s="184" t="s">
        <v>2657</v>
      </c>
      <c r="BK4" s="184" t="s">
        <v>2658</v>
      </c>
      <c r="BL4" s="184" t="s">
        <v>2659</v>
      </c>
      <c r="BM4" s="184" t="s">
        <v>2660</v>
      </c>
      <c r="BN4" s="184" t="s">
        <v>2661</v>
      </c>
    </row>
    <row r="5" spans="1:66" s="186" customFormat="1" ht="38.25" x14ac:dyDescent="0.25">
      <c r="A5" s="187"/>
      <c r="B5" s="188"/>
      <c r="C5" s="188"/>
      <c r="D5" s="188"/>
      <c r="E5" s="188"/>
      <c r="F5" s="188"/>
      <c r="G5" s="188"/>
      <c r="H5" s="188"/>
      <c r="I5" s="188"/>
      <c r="J5" s="188"/>
      <c r="K5" s="188"/>
      <c r="L5" s="188"/>
      <c r="M5" s="188"/>
      <c r="N5" s="188" t="s">
        <v>2730</v>
      </c>
      <c r="O5" s="188" t="s">
        <v>2730</v>
      </c>
      <c r="P5" s="188" t="s">
        <v>2731</v>
      </c>
      <c r="Q5" s="188" t="s">
        <v>2730</v>
      </c>
      <c r="R5" s="188" t="s">
        <v>2730</v>
      </c>
      <c r="S5" s="188" t="s">
        <v>2730</v>
      </c>
      <c r="T5" s="188" t="s">
        <v>2731</v>
      </c>
      <c r="U5" s="188" t="s">
        <v>2731</v>
      </c>
      <c r="V5" s="188" t="s">
        <v>2731</v>
      </c>
      <c r="W5" s="188" t="s">
        <v>2732</v>
      </c>
      <c r="X5" s="188" t="s">
        <v>2568</v>
      </c>
      <c r="Y5" s="188" t="s">
        <v>2733</v>
      </c>
      <c r="Z5" s="188" t="s">
        <v>2734</v>
      </c>
      <c r="AA5" s="188" t="s">
        <v>2735</v>
      </c>
      <c r="AB5" s="188"/>
      <c r="AC5" s="188" t="s">
        <v>2736</v>
      </c>
      <c r="AD5" s="188" t="s">
        <v>2731</v>
      </c>
      <c r="AE5" s="188" t="s">
        <v>2732</v>
      </c>
      <c r="AF5" s="188" t="s">
        <v>2568</v>
      </c>
      <c r="AG5" s="188" t="s">
        <v>2733</v>
      </c>
      <c r="AH5" s="188" t="s">
        <v>2734</v>
      </c>
      <c r="AI5" s="188"/>
      <c r="AJ5" s="188" t="s">
        <v>2736</v>
      </c>
      <c r="AK5" s="188" t="s">
        <v>2731</v>
      </c>
      <c r="AL5" s="189" t="s">
        <v>2730</v>
      </c>
      <c r="AM5" s="188" t="s">
        <v>2731</v>
      </c>
      <c r="AN5" s="188" t="s">
        <v>2730</v>
      </c>
      <c r="AO5" s="188" t="s">
        <v>2737</v>
      </c>
      <c r="AP5" s="188" t="s">
        <v>2738</v>
      </c>
      <c r="AQ5" s="188" t="s">
        <v>2739</v>
      </c>
      <c r="AR5" s="188" t="s">
        <v>2731</v>
      </c>
      <c r="AS5" s="188" t="s">
        <v>2730</v>
      </c>
      <c r="AT5" s="188" t="s">
        <v>2730</v>
      </c>
      <c r="AU5" s="188" t="s">
        <v>2730</v>
      </c>
      <c r="AV5" s="188" t="s">
        <v>2740</v>
      </c>
      <c r="AW5" s="188" t="s">
        <v>2741</v>
      </c>
      <c r="AX5" s="188" t="s">
        <v>2742</v>
      </c>
      <c r="AY5" s="188" t="s">
        <v>2743</v>
      </c>
      <c r="AZ5" s="188"/>
      <c r="BA5" s="188" t="s">
        <v>2744</v>
      </c>
      <c r="BB5" s="188" t="s">
        <v>2745</v>
      </c>
      <c r="BC5" s="188" t="s">
        <v>2746</v>
      </c>
      <c r="BD5" s="188" t="s">
        <v>2747</v>
      </c>
      <c r="BE5" s="188" t="s">
        <v>2737</v>
      </c>
      <c r="BF5" s="188" t="s">
        <v>2748</v>
      </c>
      <c r="BG5" s="188" t="s">
        <v>2749</v>
      </c>
      <c r="BH5" s="188" t="s">
        <v>2750</v>
      </c>
      <c r="BI5" s="188" t="s">
        <v>2751</v>
      </c>
      <c r="BJ5" s="188" t="s">
        <v>2752</v>
      </c>
      <c r="BK5" s="188" t="s">
        <v>2753</v>
      </c>
      <c r="BL5" s="188" t="s">
        <v>2754</v>
      </c>
      <c r="BM5" s="188" t="s">
        <v>2755</v>
      </c>
      <c r="BN5" s="188" t="s">
        <v>2756</v>
      </c>
    </row>
    <row r="6" spans="1:66" s="198" customFormat="1" ht="63.75" x14ac:dyDescent="0.2">
      <c r="A6" s="190">
        <v>87830291</v>
      </c>
      <c r="B6" s="191">
        <v>42236.444849537038</v>
      </c>
      <c r="C6" s="192" t="s">
        <v>2757</v>
      </c>
      <c r="D6" s="193"/>
      <c r="E6" s="192" t="s">
        <v>2758</v>
      </c>
      <c r="F6" s="193"/>
      <c r="G6" s="193"/>
      <c r="H6" s="193"/>
      <c r="I6" s="193"/>
      <c r="J6" s="193"/>
      <c r="K6" s="193"/>
      <c r="L6" s="193"/>
      <c r="M6" s="193"/>
      <c r="N6" s="193" t="s">
        <v>2759</v>
      </c>
      <c r="O6" s="194" t="s">
        <v>181</v>
      </c>
      <c r="P6" s="192" t="s">
        <v>2760</v>
      </c>
      <c r="Q6" s="195">
        <v>79622235</v>
      </c>
      <c r="R6" s="196">
        <v>9429804</v>
      </c>
      <c r="S6" s="192">
        <v>42</v>
      </c>
      <c r="T6" s="192">
        <v>1994</v>
      </c>
      <c r="U6" s="192" t="s">
        <v>2761</v>
      </c>
      <c r="V6" s="192">
        <v>2003</v>
      </c>
      <c r="W6" s="192" t="s">
        <v>2732</v>
      </c>
      <c r="X6" s="193"/>
      <c r="Y6" s="193"/>
      <c r="Z6" s="193"/>
      <c r="AA6" s="193"/>
      <c r="AB6" s="193"/>
      <c r="AC6" s="192" t="s">
        <v>2762</v>
      </c>
      <c r="AD6" s="192" t="s">
        <v>2763</v>
      </c>
      <c r="AE6" s="193"/>
      <c r="AF6" s="193"/>
      <c r="AG6" s="192" t="s">
        <v>2733</v>
      </c>
      <c r="AH6" s="193"/>
      <c r="AI6" s="193"/>
      <c r="AJ6" s="192" t="s">
        <v>2764</v>
      </c>
      <c r="AK6" s="192" t="s">
        <v>2765</v>
      </c>
      <c r="AL6" s="192" t="s">
        <v>2766</v>
      </c>
      <c r="AM6" s="192" t="s">
        <v>2767</v>
      </c>
      <c r="AN6" s="192"/>
      <c r="AO6" s="192">
        <v>5</v>
      </c>
      <c r="AP6" s="192">
        <v>5</v>
      </c>
      <c r="AQ6" s="192">
        <v>4</v>
      </c>
      <c r="AR6" s="193"/>
      <c r="AS6" s="192" t="s">
        <v>2768</v>
      </c>
      <c r="AT6" s="192" t="s">
        <v>2769</v>
      </c>
      <c r="AU6" s="192" t="s">
        <v>2770</v>
      </c>
      <c r="AV6" s="193"/>
      <c r="AW6" s="193"/>
      <c r="AX6" s="193"/>
      <c r="AY6" s="193"/>
      <c r="AZ6" s="193"/>
      <c r="BA6" s="192" t="s">
        <v>2771</v>
      </c>
      <c r="BB6" s="197">
        <v>8</v>
      </c>
      <c r="BC6" s="197">
        <v>5</v>
      </c>
      <c r="BD6" s="197">
        <v>1</v>
      </c>
      <c r="BE6" s="197">
        <v>5</v>
      </c>
      <c r="BF6" s="197">
        <v>8</v>
      </c>
      <c r="BG6" s="197">
        <v>5</v>
      </c>
      <c r="BH6" s="197">
        <v>8</v>
      </c>
      <c r="BI6" s="197">
        <v>5</v>
      </c>
      <c r="BJ6" s="197">
        <v>8</v>
      </c>
      <c r="BK6" s="197">
        <v>8</v>
      </c>
      <c r="BL6" s="197">
        <v>9</v>
      </c>
      <c r="BM6" s="197">
        <v>7</v>
      </c>
      <c r="BN6" s="197">
        <v>7</v>
      </c>
    </row>
    <row r="7" spans="1:66" ht="63.75" x14ac:dyDescent="0.2">
      <c r="A7" s="199"/>
      <c r="B7" s="200">
        <v>42236.467407407406</v>
      </c>
      <c r="C7" s="201"/>
      <c r="D7" s="201"/>
      <c r="E7" s="201"/>
      <c r="F7" s="201"/>
      <c r="G7" s="201"/>
      <c r="H7" s="201"/>
      <c r="I7" s="201"/>
      <c r="J7" s="201"/>
      <c r="K7" s="201"/>
      <c r="L7" s="201"/>
      <c r="M7" s="201"/>
      <c r="N7" s="202" t="s">
        <v>2772</v>
      </c>
      <c r="O7" s="203" t="s">
        <v>2773</v>
      </c>
      <c r="P7" s="204" t="s">
        <v>2760</v>
      </c>
      <c r="Q7" s="205">
        <v>80024316</v>
      </c>
      <c r="R7" s="206">
        <v>20012098021</v>
      </c>
      <c r="S7" s="207">
        <v>35</v>
      </c>
      <c r="T7" s="201"/>
      <c r="U7" s="201"/>
      <c r="V7" s="201"/>
      <c r="W7" s="201"/>
      <c r="X7" s="201"/>
      <c r="Y7" s="201"/>
      <c r="Z7" s="201"/>
      <c r="AA7" s="201"/>
      <c r="AB7" s="201"/>
      <c r="AC7" s="204"/>
      <c r="AD7" s="201"/>
      <c r="AE7" s="201"/>
      <c r="AF7" s="201"/>
      <c r="AG7" s="201"/>
      <c r="AH7" s="201"/>
      <c r="AI7" s="201"/>
      <c r="AJ7" s="204"/>
      <c r="AK7" s="201"/>
      <c r="AL7" s="204" t="s">
        <v>2774</v>
      </c>
      <c r="AM7" s="201"/>
      <c r="AN7" s="204"/>
      <c r="AO7" s="201"/>
      <c r="AP7" s="201"/>
      <c r="AQ7" s="201"/>
      <c r="AR7" s="201"/>
      <c r="AS7" s="204"/>
      <c r="AT7" s="204" t="s">
        <v>2775</v>
      </c>
      <c r="AU7" s="204" t="s">
        <v>2775</v>
      </c>
      <c r="AV7" s="201"/>
      <c r="AW7" s="201"/>
      <c r="AX7" s="201"/>
      <c r="AY7" s="201"/>
      <c r="AZ7" s="201"/>
      <c r="BA7" s="204"/>
      <c r="BB7" s="189"/>
      <c r="BC7" s="189"/>
      <c r="BD7" s="189"/>
      <c r="BE7" s="189"/>
      <c r="BF7" s="189"/>
      <c r="BG7" s="189"/>
      <c r="BH7" s="189"/>
      <c r="BI7" s="189"/>
      <c r="BJ7" s="189"/>
      <c r="BK7" s="189"/>
      <c r="BL7" s="189"/>
      <c r="BM7" s="189"/>
      <c r="BN7" s="189"/>
    </row>
    <row r="8" spans="1:66" ht="97.5" customHeight="1" x14ac:dyDescent="0.2">
      <c r="A8" s="208"/>
      <c r="B8" s="191">
        <v>42236.469305555554</v>
      </c>
      <c r="C8" s="193"/>
      <c r="D8" s="209"/>
      <c r="E8" s="209"/>
      <c r="F8" s="209"/>
      <c r="G8" s="209"/>
      <c r="H8" s="209"/>
      <c r="I8" s="209"/>
      <c r="J8" s="209"/>
      <c r="K8" s="209"/>
      <c r="L8" s="209"/>
      <c r="M8" s="209"/>
      <c r="N8" s="210" t="s">
        <v>2776</v>
      </c>
      <c r="O8" s="211" t="s">
        <v>2777</v>
      </c>
      <c r="P8" s="192" t="s">
        <v>2760</v>
      </c>
      <c r="Q8" s="212">
        <v>80059847</v>
      </c>
      <c r="R8" s="213">
        <v>9919810</v>
      </c>
      <c r="S8" s="214">
        <v>37</v>
      </c>
      <c r="T8" s="209"/>
      <c r="U8" s="209"/>
      <c r="V8" s="209"/>
      <c r="W8" s="209"/>
      <c r="X8" s="209"/>
      <c r="Y8" s="209"/>
      <c r="Z8" s="209"/>
      <c r="AA8" s="209"/>
      <c r="AB8" s="209"/>
      <c r="AC8" s="192" t="s">
        <v>2778</v>
      </c>
      <c r="AD8" s="209"/>
      <c r="AE8" s="209"/>
      <c r="AF8" s="209"/>
      <c r="AG8" s="209"/>
      <c r="AH8" s="209"/>
      <c r="AI8" s="209"/>
      <c r="AJ8" s="192" t="s">
        <v>2779</v>
      </c>
      <c r="AK8" s="209"/>
      <c r="AL8" s="192" t="s">
        <v>2780</v>
      </c>
      <c r="AM8" s="209"/>
      <c r="AN8" s="192"/>
      <c r="AO8" s="209"/>
      <c r="AP8" s="209"/>
      <c r="AQ8" s="209"/>
      <c r="AR8" s="209"/>
      <c r="AS8" s="192" t="s">
        <v>2781</v>
      </c>
      <c r="AT8" s="192" t="s">
        <v>2782</v>
      </c>
      <c r="AU8" s="192" t="s">
        <v>2775</v>
      </c>
      <c r="AV8" s="209"/>
      <c r="AW8" s="209"/>
      <c r="AX8" s="209"/>
      <c r="AY8" s="209"/>
      <c r="AZ8" s="209"/>
      <c r="BA8" s="192" t="s">
        <v>2783</v>
      </c>
      <c r="BB8" s="215"/>
      <c r="BC8" s="215"/>
      <c r="BD8" s="215"/>
      <c r="BE8" s="215"/>
      <c r="BF8" s="215"/>
      <c r="BG8" s="215"/>
      <c r="BH8" s="215"/>
      <c r="BI8" s="215"/>
      <c r="BJ8" s="215"/>
      <c r="BK8" s="215"/>
      <c r="BL8" s="215"/>
      <c r="BM8" s="215"/>
      <c r="BN8" s="215"/>
    </row>
    <row r="9" spans="1:66" ht="51" x14ac:dyDescent="0.2">
      <c r="A9" s="199"/>
      <c r="B9" s="200">
        <v>42236.485451388886</v>
      </c>
      <c r="C9" s="201"/>
      <c r="D9" s="201"/>
      <c r="E9" s="201"/>
      <c r="F9" s="201"/>
      <c r="G9" s="201"/>
      <c r="H9" s="201"/>
      <c r="I9" s="201"/>
      <c r="J9" s="201"/>
      <c r="K9" s="201"/>
      <c r="L9" s="201"/>
      <c r="M9" s="201"/>
      <c r="N9" s="202" t="s">
        <v>2784</v>
      </c>
      <c r="O9" s="203" t="s">
        <v>2785</v>
      </c>
      <c r="P9" s="204" t="s">
        <v>2760</v>
      </c>
      <c r="Q9" s="205">
        <v>80014104</v>
      </c>
      <c r="R9" s="206">
        <v>9929821</v>
      </c>
      <c r="S9" s="207">
        <v>34</v>
      </c>
      <c r="T9" s="201"/>
      <c r="U9" s="201"/>
      <c r="V9" s="201"/>
      <c r="W9" s="201"/>
      <c r="X9" s="201"/>
      <c r="Y9" s="201"/>
      <c r="Z9" s="201"/>
      <c r="AA9" s="201"/>
      <c r="AB9" s="201"/>
      <c r="AC9" s="204"/>
      <c r="AD9" s="201"/>
      <c r="AE9" s="201"/>
      <c r="AF9" s="201"/>
      <c r="AG9" s="201"/>
      <c r="AH9" s="201"/>
      <c r="AI9" s="201"/>
      <c r="AJ9" s="204"/>
      <c r="AK9" s="201"/>
      <c r="AL9" s="204" t="s">
        <v>2786</v>
      </c>
      <c r="AM9" s="201"/>
      <c r="AN9" s="204"/>
      <c r="AO9" s="201"/>
      <c r="AP9" s="201"/>
      <c r="AQ9" s="201"/>
      <c r="AR9" s="201"/>
      <c r="AS9" s="204" t="s">
        <v>2787</v>
      </c>
      <c r="AT9" s="204"/>
      <c r="AU9" s="204"/>
      <c r="AV9" s="201"/>
      <c r="AW9" s="201"/>
      <c r="AX9" s="201"/>
      <c r="AY9" s="201"/>
      <c r="AZ9" s="201"/>
      <c r="BA9" s="204"/>
      <c r="BB9" s="189"/>
      <c r="BC9" s="189"/>
      <c r="BD9" s="189"/>
      <c r="BE9" s="189"/>
      <c r="BF9" s="189"/>
      <c r="BG9" s="189"/>
      <c r="BH9" s="189"/>
      <c r="BI9" s="189"/>
      <c r="BJ9" s="189"/>
      <c r="BK9" s="189"/>
      <c r="BL9" s="189"/>
      <c r="BM9" s="189"/>
      <c r="BN9" s="189"/>
    </row>
    <row r="10" spans="1:66" ht="102" x14ac:dyDescent="0.2">
      <c r="A10" s="216"/>
      <c r="B10" s="191">
        <v>42236.486631944441</v>
      </c>
      <c r="C10" s="209"/>
      <c r="D10" s="209"/>
      <c r="E10" s="209"/>
      <c r="F10" s="209"/>
      <c r="G10" s="209"/>
      <c r="H10" s="209"/>
      <c r="I10" s="209"/>
      <c r="J10" s="209"/>
      <c r="K10" s="209"/>
      <c r="L10" s="209"/>
      <c r="M10" s="209"/>
      <c r="N10" s="210" t="s">
        <v>2788</v>
      </c>
      <c r="O10" s="211" t="s">
        <v>2789</v>
      </c>
      <c r="P10" s="192" t="s">
        <v>2760</v>
      </c>
      <c r="Q10" s="212">
        <v>53139119</v>
      </c>
      <c r="R10" s="213">
        <v>20032098022</v>
      </c>
      <c r="S10" s="214">
        <v>30</v>
      </c>
      <c r="T10" s="209"/>
      <c r="U10" s="209"/>
      <c r="V10" s="209"/>
      <c r="W10" s="209"/>
      <c r="X10" s="209"/>
      <c r="Y10" s="209"/>
      <c r="Z10" s="209"/>
      <c r="AA10" s="209"/>
      <c r="AB10" s="209"/>
      <c r="AC10" s="192" t="s">
        <v>2790</v>
      </c>
      <c r="AD10" s="209"/>
      <c r="AE10" s="209"/>
      <c r="AF10" s="209"/>
      <c r="AG10" s="209"/>
      <c r="AH10" s="209"/>
      <c r="AI10" s="209"/>
      <c r="AJ10" s="192" t="s">
        <v>2791</v>
      </c>
      <c r="AK10" s="209"/>
      <c r="AL10" s="192" t="s">
        <v>2792</v>
      </c>
      <c r="AM10" s="209"/>
      <c r="AN10" s="192"/>
      <c r="AO10" s="209"/>
      <c r="AP10" s="209"/>
      <c r="AQ10" s="209"/>
      <c r="AR10" s="209"/>
      <c r="AS10" s="192" t="s">
        <v>2793</v>
      </c>
      <c r="AT10" s="192" t="s">
        <v>2794</v>
      </c>
      <c r="AU10" s="192" t="s">
        <v>2795</v>
      </c>
      <c r="AV10" s="209"/>
      <c r="AW10" s="209"/>
      <c r="AX10" s="209"/>
      <c r="AY10" s="209"/>
      <c r="AZ10" s="209"/>
      <c r="BA10" s="192" t="s">
        <v>2796</v>
      </c>
      <c r="BB10" s="215"/>
      <c r="BC10" s="215"/>
      <c r="BD10" s="215"/>
      <c r="BE10" s="215"/>
      <c r="BF10" s="215"/>
      <c r="BG10" s="215"/>
      <c r="BH10" s="215"/>
      <c r="BI10" s="215"/>
      <c r="BJ10" s="215"/>
      <c r="BK10" s="215"/>
      <c r="BL10" s="215"/>
      <c r="BM10" s="215"/>
      <c r="BN10" s="215"/>
    </row>
    <row r="11" spans="1:66" ht="25.5" x14ac:dyDescent="0.2">
      <c r="A11" s="199"/>
      <c r="B11" s="200">
        <v>42236.499664351853</v>
      </c>
      <c r="C11" s="201"/>
      <c r="D11" s="201"/>
      <c r="E11" s="201"/>
      <c r="F11" s="201"/>
      <c r="G11" s="201"/>
      <c r="H11" s="201"/>
      <c r="I11" s="201"/>
      <c r="J11" s="201"/>
      <c r="K11" s="201"/>
      <c r="L11" s="201"/>
      <c r="M11" s="201"/>
      <c r="N11" s="202" t="s">
        <v>2797</v>
      </c>
      <c r="O11" s="203" t="s">
        <v>2798</v>
      </c>
      <c r="P11" s="204" t="s">
        <v>2760</v>
      </c>
      <c r="Q11" s="205">
        <v>53001833</v>
      </c>
      <c r="R11" s="206">
        <v>20042098031</v>
      </c>
      <c r="S11" s="207">
        <v>30</v>
      </c>
      <c r="T11" s="201"/>
      <c r="U11" s="201"/>
      <c r="V11" s="201"/>
      <c r="W11" s="201"/>
      <c r="X11" s="201"/>
      <c r="Y11" s="201"/>
      <c r="Z11" s="201"/>
      <c r="AA11" s="201"/>
      <c r="AB11" s="201"/>
      <c r="AC11" s="204" t="s">
        <v>2799</v>
      </c>
      <c r="AD11" s="201"/>
      <c r="AE11" s="201"/>
      <c r="AF11" s="201"/>
      <c r="AG11" s="201"/>
      <c r="AH11" s="201"/>
      <c r="AI11" s="201"/>
      <c r="AJ11" s="204"/>
      <c r="AK11" s="201"/>
      <c r="AL11" s="204"/>
      <c r="AM11" s="201"/>
      <c r="AN11" s="204"/>
      <c r="AO11" s="201"/>
      <c r="AP11" s="201"/>
      <c r="AQ11" s="201"/>
      <c r="AR11" s="201"/>
      <c r="AS11" s="204"/>
      <c r="AT11" s="204"/>
      <c r="AU11" s="204" t="s">
        <v>2775</v>
      </c>
      <c r="AV11" s="201"/>
      <c r="AW11" s="201"/>
      <c r="AX11" s="201"/>
      <c r="AY11" s="201"/>
      <c r="AZ11" s="201"/>
      <c r="BA11" s="204"/>
      <c r="BB11" s="189"/>
      <c r="BC11" s="189"/>
      <c r="BD11" s="189"/>
      <c r="BE11" s="189"/>
      <c r="BF11" s="189"/>
      <c r="BG11" s="189"/>
      <c r="BH11" s="189"/>
      <c r="BI11" s="189"/>
      <c r="BJ11" s="189"/>
      <c r="BK11" s="189"/>
      <c r="BL11" s="189"/>
      <c r="BM11" s="189"/>
      <c r="BN11" s="189"/>
    </row>
    <row r="12" spans="1:66" ht="63.75" x14ac:dyDescent="0.2">
      <c r="A12" s="216"/>
      <c r="B12" s="191">
        <v>42236.501921296294</v>
      </c>
      <c r="C12" s="209"/>
      <c r="D12" s="209"/>
      <c r="E12" s="209"/>
      <c r="F12" s="209"/>
      <c r="G12" s="209"/>
      <c r="H12" s="209"/>
      <c r="I12" s="209"/>
      <c r="J12" s="209"/>
      <c r="K12" s="209"/>
      <c r="L12" s="209"/>
      <c r="M12" s="209"/>
      <c r="N12" s="210" t="s">
        <v>2800</v>
      </c>
      <c r="O12" s="211" t="s">
        <v>2801</v>
      </c>
      <c r="P12" s="192" t="s">
        <v>2760</v>
      </c>
      <c r="Q12" s="212">
        <v>79797735</v>
      </c>
      <c r="R12" s="213">
        <v>9829829</v>
      </c>
      <c r="S12" s="214">
        <v>36</v>
      </c>
      <c r="T12" s="209"/>
      <c r="U12" s="209"/>
      <c r="V12" s="209"/>
      <c r="W12" s="209"/>
      <c r="X12" s="209"/>
      <c r="Y12" s="209"/>
      <c r="Z12" s="209"/>
      <c r="AA12" s="209"/>
      <c r="AB12" s="209"/>
      <c r="AC12" s="192"/>
      <c r="AD12" s="209"/>
      <c r="AE12" s="209"/>
      <c r="AF12" s="209"/>
      <c r="AG12" s="209"/>
      <c r="AH12" s="209"/>
      <c r="AI12" s="209"/>
      <c r="AJ12" s="192"/>
      <c r="AK12" s="209"/>
      <c r="AL12" s="192"/>
      <c r="AM12" s="209"/>
      <c r="AN12" s="192"/>
      <c r="AO12" s="209"/>
      <c r="AP12" s="209"/>
      <c r="AQ12" s="209"/>
      <c r="AR12" s="209"/>
      <c r="AS12" s="192" t="s">
        <v>2802</v>
      </c>
      <c r="AT12" s="192" t="s">
        <v>2803</v>
      </c>
      <c r="AU12" s="192" t="s">
        <v>2775</v>
      </c>
      <c r="AV12" s="209"/>
      <c r="AW12" s="209"/>
      <c r="AX12" s="209"/>
      <c r="AY12" s="209"/>
      <c r="AZ12" s="209"/>
      <c r="BA12" s="192"/>
      <c r="BB12" s="215"/>
      <c r="BC12" s="215"/>
      <c r="BD12" s="215"/>
      <c r="BE12" s="215"/>
      <c r="BF12" s="215"/>
      <c r="BG12" s="215"/>
      <c r="BH12" s="215"/>
      <c r="BI12" s="215"/>
      <c r="BJ12" s="215"/>
      <c r="BK12" s="215"/>
      <c r="BL12" s="215"/>
      <c r="BM12" s="215"/>
      <c r="BN12" s="215"/>
    </row>
    <row r="13" spans="1:66" x14ac:dyDescent="0.2">
      <c r="A13" s="199"/>
      <c r="B13" s="200">
        <v>42236.517314814817</v>
      </c>
      <c r="C13" s="201"/>
      <c r="D13" s="201"/>
      <c r="E13" s="201"/>
      <c r="F13" s="201"/>
      <c r="G13" s="201"/>
      <c r="H13" s="201"/>
      <c r="I13" s="201"/>
      <c r="J13" s="201"/>
      <c r="K13" s="201"/>
      <c r="L13" s="201"/>
      <c r="M13" s="201"/>
      <c r="N13" s="202" t="s">
        <v>516</v>
      </c>
      <c r="O13" s="203" t="s">
        <v>2804</v>
      </c>
      <c r="P13" s="204" t="s">
        <v>2760</v>
      </c>
      <c r="Q13" s="205">
        <v>80429565</v>
      </c>
      <c r="R13" s="206">
        <v>9919825</v>
      </c>
      <c r="S13" s="207">
        <v>42</v>
      </c>
      <c r="T13" s="201"/>
      <c r="U13" s="201"/>
      <c r="V13" s="201"/>
      <c r="W13" s="201"/>
      <c r="X13" s="201"/>
      <c r="Y13" s="201"/>
      <c r="Z13" s="201"/>
      <c r="AA13" s="201"/>
      <c r="AB13" s="201"/>
      <c r="AC13" s="204"/>
      <c r="AD13" s="201"/>
      <c r="AE13" s="201"/>
      <c r="AF13" s="201"/>
      <c r="AG13" s="201"/>
      <c r="AH13" s="201"/>
      <c r="AI13" s="201"/>
      <c r="AJ13" s="204"/>
      <c r="AK13" s="201"/>
      <c r="AL13" s="204"/>
      <c r="AM13" s="201"/>
      <c r="AN13" s="204"/>
      <c r="AO13" s="201"/>
      <c r="AP13" s="201"/>
      <c r="AQ13" s="201"/>
      <c r="AR13" s="201"/>
      <c r="AS13" s="204"/>
      <c r="AT13" s="204" t="s">
        <v>2805</v>
      </c>
      <c r="AU13" s="204"/>
      <c r="AV13" s="201"/>
      <c r="AW13" s="201"/>
      <c r="AX13" s="201"/>
      <c r="AY13" s="201"/>
      <c r="AZ13" s="201"/>
      <c r="BA13" s="204"/>
      <c r="BB13" s="189"/>
      <c r="BC13" s="189"/>
      <c r="BD13" s="189"/>
      <c r="BE13" s="189"/>
      <c r="BF13" s="189"/>
      <c r="BG13" s="189"/>
      <c r="BH13" s="189"/>
      <c r="BI13" s="189"/>
      <c r="BJ13" s="189"/>
      <c r="BK13" s="189"/>
      <c r="BL13" s="189"/>
      <c r="BM13" s="189"/>
      <c r="BN13" s="189"/>
    </row>
    <row r="14" spans="1:66" ht="38.25" x14ac:dyDescent="0.2">
      <c r="A14" s="216"/>
      <c r="B14" s="191">
        <v>42236.543634259258</v>
      </c>
      <c r="C14" s="209"/>
      <c r="D14" s="209"/>
      <c r="E14" s="209"/>
      <c r="F14" s="209"/>
      <c r="G14" s="209"/>
      <c r="H14" s="209"/>
      <c r="I14" s="209"/>
      <c r="J14" s="209"/>
      <c r="K14" s="209"/>
      <c r="L14" s="209"/>
      <c r="M14" s="209"/>
      <c r="N14" s="210" t="s">
        <v>172</v>
      </c>
      <c r="O14" s="211" t="s">
        <v>171</v>
      </c>
      <c r="P14" s="192" t="s">
        <v>2760</v>
      </c>
      <c r="Q14" s="212">
        <v>79700873</v>
      </c>
      <c r="R14" s="213">
        <v>9329821</v>
      </c>
      <c r="S14" s="214">
        <v>40</v>
      </c>
      <c r="T14" s="209"/>
      <c r="U14" s="209"/>
      <c r="V14" s="209"/>
      <c r="W14" s="209"/>
      <c r="X14" s="209"/>
      <c r="Y14" s="209"/>
      <c r="Z14" s="209"/>
      <c r="AA14" s="209"/>
      <c r="AB14" s="209"/>
      <c r="AC14" s="192" t="s">
        <v>2806</v>
      </c>
      <c r="AD14" s="209"/>
      <c r="AE14" s="209"/>
      <c r="AF14" s="209"/>
      <c r="AG14" s="209"/>
      <c r="AH14" s="209"/>
      <c r="AI14" s="209"/>
      <c r="AJ14" s="192" t="s">
        <v>2807</v>
      </c>
      <c r="AK14" s="209"/>
      <c r="AL14" s="192"/>
      <c r="AM14" s="209"/>
      <c r="AN14" s="192"/>
      <c r="AO14" s="209"/>
      <c r="AP14" s="209"/>
      <c r="AQ14" s="209"/>
      <c r="AR14" s="209"/>
      <c r="AS14" s="192" t="s">
        <v>2808</v>
      </c>
      <c r="AT14" s="192" t="s">
        <v>2809</v>
      </c>
      <c r="AU14" s="192"/>
      <c r="AV14" s="209"/>
      <c r="AW14" s="209"/>
      <c r="AX14" s="209"/>
      <c r="AY14" s="209"/>
      <c r="AZ14" s="209"/>
      <c r="BA14" s="192"/>
      <c r="BB14" s="215"/>
      <c r="BC14" s="215"/>
      <c r="BD14" s="215"/>
      <c r="BE14" s="215"/>
      <c r="BF14" s="215"/>
      <c r="BG14" s="215"/>
      <c r="BH14" s="215"/>
      <c r="BI14" s="215"/>
      <c r="BJ14" s="215"/>
      <c r="BK14" s="215"/>
      <c r="BL14" s="215"/>
      <c r="BM14" s="215"/>
      <c r="BN14" s="215"/>
    </row>
    <row r="15" spans="1:66" x14ac:dyDescent="0.2">
      <c r="A15" s="199"/>
      <c r="B15" s="200">
        <v>42236.548668981479</v>
      </c>
      <c r="C15" s="201"/>
      <c r="D15" s="201"/>
      <c r="E15" s="201"/>
      <c r="F15" s="201"/>
      <c r="G15" s="201"/>
      <c r="H15" s="201"/>
      <c r="I15" s="201"/>
      <c r="J15" s="201"/>
      <c r="K15" s="201"/>
      <c r="L15" s="201"/>
      <c r="M15" s="201"/>
      <c r="N15" s="202" t="s">
        <v>805</v>
      </c>
      <c r="O15" s="203" t="s">
        <v>2810</v>
      </c>
      <c r="P15" s="204" t="s">
        <v>2760</v>
      </c>
      <c r="Q15" s="205">
        <v>53067701</v>
      </c>
      <c r="R15" s="206">
        <v>20022098004</v>
      </c>
      <c r="S15" s="207">
        <v>30</v>
      </c>
      <c r="T15" s="201"/>
      <c r="U15" s="201"/>
      <c r="V15" s="201"/>
      <c r="W15" s="201"/>
      <c r="X15" s="201"/>
      <c r="Y15" s="201"/>
      <c r="Z15" s="201"/>
      <c r="AA15" s="201"/>
      <c r="AB15" s="201"/>
      <c r="AC15" s="204" t="s">
        <v>2811</v>
      </c>
      <c r="AD15" s="201"/>
      <c r="AE15" s="201"/>
      <c r="AF15" s="201"/>
      <c r="AG15" s="201"/>
      <c r="AH15" s="201"/>
      <c r="AI15" s="201"/>
      <c r="AJ15" s="204"/>
      <c r="AK15" s="201"/>
      <c r="AL15" s="204" t="s">
        <v>2812</v>
      </c>
      <c r="AM15" s="201"/>
      <c r="AN15" s="204"/>
      <c r="AO15" s="201"/>
      <c r="AP15" s="201"/>
      <c r="AQ15" s="201"/>
      <c r="AR15" s="201"/>
      <c r="AS15" s="204" t="s">
        <v>2813</v>
      </c>
      <c r="AT15" s="204" t="s">
        <v>2775</v>
      </c>
      <c r="AU15" s="204" t="s">
        <v>2814</v>
      </c>
      <c r="AV15" s="201"/>
      <c r="AW15" s="201"/>
      <c r="AX15" s="201"/>
      <c r="AY15" s="201"/>
      <c r="AZ15" s="201"/>
      <c r="BA15" s="204" t="s">
        <v>2783</v>
      </c>
      <c r="BB15" s="189"/>
      <c r="BC15" s="189"/>
      <c r="BD15" s="189"/>
      <c r="BE15" s="189"/>
      <c r="BF15" s="189"/>
      <c r="BG15" s="189"/>
      <c r="BH15" s="189"/>
      <c r="BI15" s="189"/>
      <c r="BJ15" s="189"/>
      <c r="BK15" s="189"/>
      <c r="BL15" s="189"/>
      <c r="BM15" s="189"/>
      <c r="BN15" s="189"/>
    </row>
    <row r="16" spans="1:66" s="198" customFormat="1" ht="38.25" x14ac:dyDescent="0.2">
      <c r="A16" s="190">
        <v>87830697</v>
      </c>
      <c r="B16" s="191">
        <v>42236.573622685188</v>
      </c>
      <c r="C16" s="217">
        <v>42236.576886574076</v>
      </c>
      <c r="D16" s="193"/>
      <c r="E16" s="192" t="s">
        <v>2815</v>
      </c>
      <c r="F16" s="193"/>
      <c r="G16" s="193"/>
      <c r="H16" s="193"/>
      <c r="I16" s="193"/>
      <c r="J16" s="193"/>
      <c r="K16" s="193"/>
      <c r="L16" s="193"/>
      <c r="M16" s="193"/>
      <c r="N16" s="193" t="s">
        <v>2816</v>
      </c>
      <c r="O16" s="194" t="s">
        <v>2817</v>
      </c>
      <c r="P16" s="192" t="s">
        <v>2760</v>
      </c>
      <c r="Q16" s="195">
        <v>80880765</v>
      </c>
      <c r="R16" s="196">
        <v>20041098020</v>
      </c>
      <c r="S16" s="192">
        <v>30</v>
      </c>
      <c r="T16" s="192">
        <v>2004</v>
      </c>
      <c r="U16" s="192" t="s">
        <v>2818</v>
      </c>
      <c r="V16" s="192">
        <v>2013</v>
      </c>
      <c r="W16" s="192" t="s">
        <v>2732</v>
      </c>
      <c r="X16" s="193"/>
      <c r="Y16" s="192" t="s">
        <v>2733</v>
      </c>
      <c r="Z16" s="192" t="s">
        <v>2734</v>
      </c>
      <c r="AA16" s="193"/>
      <c r="AB16" s="193"/>
      <c r="AC16" s="192" t="s">
        <v>2819</v>
      </c>
      <c r="AD16" s="192" t="s">
        <v>2775</v>
      </c>
      <c r="AE16" s="192" t="s">
        <v>2732</v>
      </c>
      <c r="AF16" s="193"/>
      <c r="AG16" s="192" t="s">
        <v>2733</v>
      </c>
      <c r="AH16" s="193"/>
      <c r="AI16" s="193"/>
      <c r="AJ16" s="192"/>
      <c r="AK16" s="192" t="s">
        <v>2820</v>
      </c>
      <c r="AL16" s="192"/>
      <c r="AM16" s="192" t="s">
        <v>2767</v>
      </c>
      <c r="AN16" s="192"/>
      <c r="AO16" s="192">
        <v>6</v>
      </c>
      <c r="AP16" s="192">
        <v>7</v>
      </c>
      <c r="AQ16" s="192">
        <v>9</v>
      </c>
      <c r="AR16" s="192" t="s">
        <v>2775</v>
      </c>
      <c r="AS16" s="192"/>
      <c r="AT16" s="192" t="s">
        <v>2821</v>
      </c>
      <c r="AU16" s="192" t="s">
        <v>2822</v>
      </c>
      <c r="AV16" s="193"/>
      <c r="AW16" s="193"/>
      <c r="AX16" s="193"/>
      <c r="AY16" s="193"/>
      <c r="AZ16" s="193"/>
      <c r="BA16" s="192"/>
      <c r="BB16" s="197">
        <v>5</v>
      </c>
      <c r="BC16" s="197">
        <v>7</v>
      </c>
      <c r="BD16" s="197">
        <v>6</v>
      </c>
      <c r="BE16" s="197">
        <v>7</v>
      </c>
      <c r="BF16" s="197">
        <v>7</v>
      </c>
      <c r="BG16" s="197">
        <v>6</v>
      </c>
      <c r="BH16" s="197">
        <v>8</v>
      </c>
      <c r="BI16" s="197">
        <v>9</v>
      </c>
      <c r="BJ16" s="197">
        <v>7</v>
      </c>
      <c r="BK16" s="197">
        <v>9</v>
      </c>
      <c r="BL16" s="197">
        <v>10</v>
      </c>
      <c r="BM16" s="197">
        <v>7</v>
      </c>
      <c r="BN16" s="197">
        <v>7</v>
      </c>
    </row>
    <row r="17" spans="1:66" x14ac:dyDescent="0.2">
      <c r="A17" s="199"/>
      <c r="B17" s="200">
        <v>42236.580023148148</v>
      </c>
      <c r="C17" s="201"/>
      <c r="D17" s="201"/>
      <c r="E17" s="201"/>
      <c r="F17" s="201"/>
      <c r="G17" s="201"/>
      <c r="H17" s="201"/>
      <c r="I17" s="201"/>
      <c r="J17" s="201"/>
      <c r="K17" s="201"/>
      <c r="L17" s="201"/>
      <c r="M17" s="201"/>
      <c r="N17" s="202" t="s">
        <v>2823</v>
      </c>
      <c r="O17" s="203" t="s">
        <v>2824</v>
      </c>
      <c r="P17" s="204" t="s">
        <v>2760</v>
      </c>
      <c r="Q17" s="205">
        <v>80076944</v>
      </c>
      <c r="R17" s="206">
        <v>20042098016</v>
      </c>
      <c r="S17" s="207">
        <v>29</v>
      </c>
      <c r="T17" s="201"/>
      <c r="U17" s="201"/>
      <c r="V17" s="201"/>
      <c r="W17" s="201"/>
      <c r="X17" s="201"/>
      <c r="Y17" s="201"/>
      <c r="Z17" s="201"/>
      <c r="AA17" s="201"/>
      <c r="AB17" s="201"/>
      <c r="AC17" s="204"/>
      <c r="AD17" s="201"/>
      <c r="AE17" s="201"/>
      <c r="AF17" s="201"/>
      <c r="AG17" s="201"/>
      <c r="AH17" s="201"/>
      <c r="AI17" s="201"/>
      <c r="AJ17" s="204"/>
      <c r="AK17" s="201"/>
      <c r="AL17" s="204"/>
      <c r="AM17" s="201"/>
      <c r="AN17" s="204"/>
      <c r="AO17" s="201"/>
      <c r="AP17" s="201"/>
      <c r="AQ17" s="201"/>
      <c r="AR17" s="201"/>
      <c r="AS17" s="204"/>
      <c r="AT17" s="204"/>
      <c r="AU17" s="204"/>
      <c r="AV17" s="201"/>
      <c r="AW17" s="201"/>
      <c r="AX17" s="201"/>
      <c r="AY17" s="201"/>
      <c r="AZ17" s="201"/>
      <c r="BA17" s="204"/>
      <c r="BB17" s="189"/>
      <c r="BC17" s="189"/>
      <c r="BD17" s="189"/>
      <c r="BE17" s="189"/>
      <c r="BF17" s="189"/>
      <c r="BG17" s="189"/>
      <c r="BH17" s="189"/>
      <c r="BI17" s="189"/>
      <c r="BJ17" s="189"/>
      <c r="BK17" s="189"/>
      <c r="BL17" s="189"/>
      <c r="BM17" s="189"/>
      <c r="BN17" s="189"/>
    </row>
    <row r="18" spans="1:66" ht="63.75" x14ac:dyDescent="0.2">
      <c r="A18" s="216"/>
      <c r="B18" s="191">
        <v>42236.649074074077</v>
      </c>
      <c r="C18" s="209"/>
      <c r="D18" s="209"/>
      <c r="E18" s="209"/>
      <c r="F18" s="209"/>
      <c r="G18" s="209"/>
      <c r="H18" s="209"/>
      <c r="I18" s="209"/>
      <c r="J18" s="209"/>
      <c r="K18" s="209"/>
      <c r="L18" s="209"/>
      <c r="M18" s="209"/>
      <c r="N18" s="210" t="s">
        <v>2825</v>
      </c>
      <c r="O18" s="211" t="s">
        <v>2826</v>
      </c>
      <c r="P18" s="192" t="s">
        <v>2760</v>
      </c>
      <c r="Q18" s="212">
        <v>52905404</v>
      </c>
      <c r="R18" s="213">
        <v>9829804</v>
      </c>
      <c r="S18" s="214">
        <v>34</v>
      </c>
      <c r="T18" s="209"/>
      <c r="U18" s="209"/>
      <c r="V18" s="209"/>
      <c r="W18" s="209"/>
      <c r="X18" s="209"/>
      <c r="Y18" s="209"/>
      <c r="Z18" s="209"/>
      <c r="AA18" s="209"/>
      <c r="AB18" s="209"/>
      <c r="AC18" s="192" t="s">
        <v>2827</v>
      </c>
      <c r="AD18" s="209"/>
      <c r="AE18" s="209"/>
      <c r="AF18" s="209"/>
      <c r="AG18" s="209"/>
      <c r="AH18" s="209"/>
      <c r="AI18" s="209"/>
      <c r="AJ18" s="192" t="s">
        <v>2778</v>
      </c>
      <c r="AK18" s="209"/>
      <c r="AL18" s="192"/>
      <c r="AM18" s="209"/>
      <c r="AN18" s="192"/>
      <c r="AO18" s="209"/>
      <c r="AP18" s="209"/>
      <c r="AQ18" s="209"/>
      <c r="AR18" s="209"/>
      <c r="AS18" s="192" t="s">
        <v>2828</v>
      </c>
      <c r="AT18" s="192"/>
      <c r="AU18" s="192" t="s">
        <v>2829</v>
      </c>
      <c r="AV18" s="209"/>
      <c r="AW18" s="209"/>
      <c r="AX18" s="209"/>
      <c r="AY18" s="209"/>
      <c r="AZ18" s="209"/>
      <c r="BA18" s="192"/>
      <c r="BB18" s="215"/>
      <c r="BC18" s="215"/>
      <c r="BD18" s="215"/>
      <c r="BE18" s="215"/>
      <c r="BF18" s="215"/>
      <c r="BG18" s="215"/>
      <c r="BH18" s="215"/>
      <c r="BI18" s="215"/>
      <c r="BJ18" s="215"/>
      <c r="BK18" s="215"/>
      <c r="BL18" s="215"/>
      <c r="BM18" s="215"/>
      <c r="BN18" s="215"/>
    </row>
    <row r="19" spans="1:66" ht="38.25" x14ac:dyDescent="0.2">
      <c r="A19" s="199"/>
      <c r="B19" s="200">
        <v>42236.702002314814</v>
      </c>
      <c r="C19" s="201"/>
      <c r="D19" s="201"/>
      <c r="E19" s="201"/>
      <c r="F19" s="201"/>
      <c r="G19" s="201"/>
      <c r="H19" s="201"/>
      <c r="I19" s="201"/>
      <c r="J19" s="201"/>
      <c r="K19" s="201"/>
      <c r="L19" s="201"/>
      <c r="M19" s="201"/>
      <c r="N19" s="202" t="s">
        <v>140</v>
      </c>
      <c r="O19" s="203" t="s">
        <v>139</v>
      </c>
      <c r="P19" s="204" t="s">
        <v>2760</v>
      </c>
      <c r="Q19" s="205">
        <v>51834442</v>
      </c>
      <c r="R19" s="206">
        <v>9529810</v>
      </c>
      <c r="S19" s="207">
        <v>48</v>
      </c>
      <c r="T19" s="201"/>
      <c r="U19" s="201"/>
      <c r="V19" s="201"/>
      <c r="W19" s="201"/>
      <c r="X19" s="201"/>
      <c r="Y19" s="201"/>
      <c r="Z19" s="201"/>
      <c r="AA19" s="201"/>
      <c r="AB19" s="201"/>
      <c r="AC19" s="204" t="s">
        <v>2830</v>
      </c>
      <c r="AD19" s="201"/>
      <c r="AE19" s="201"/>
      <c r="AF19" s="201"/>
      <c r="AG19" s="201"/>
      <c r="AH19" s="201"/>
      <c r="AI19" s="201"/>
      <c r="AJ19" s="204"/>
      <c r="AK19" s="201"/>
      <c r="AL19" s="204" t="s">
        <v>2831</v>
      </c>
      <c r="AM19" s="201"/>
      <c r="AN19" s="204"/>
      <c r="AO19" s="201"/>
      <c r="AP19" s="201"/>
      <c r="AQ19" s="201"/>
      <c r="AR19" s="201"/>
      <c r="AS19" s="204" t="s">
        <v>2832</v>
      </c>
      <c r="AT19" s="204"/>
      <c r="AU19" s="204" t="s">
        <v>2775</v>
      </c>
      <c r="AV19" s="201"/>
      <c r="AW19" s="201"/>
      <c r="AX19" s="201"/>
      <c r="AY19" s="201"/>
      <c r="AZ19" s="201"/>
      <c r="BA19" s="204"/>
      <c r="BB19" s="189"/>
      <c r="BC19" s="189"/>
      <c r="BD19" s="189"/>
      <c r="BE19" s="189"/>
      <c r="BF19" s="189"/>
      <c r="BG19" s="189"/>
      <c r="BH19" s="189"/>
      <c r="BI19" s="189"/>
      <c r="BJ19" s="189"/>
      <c r="BK19" s="189"/>
      <c r="BL19" s="189"/>
      <c r="BM19" s="189"/>
      <c r="BN19" s="189"/>
    </row>
    <row r="20" spans="1:66" x14ac:dyDescent="0.2">
      <c r="A20" s="216"/>
      <c r="B20" s="191">
        <v>42236.711412037039</v>
      </c>
      <c r="C20" s="209"/>
      <c r="D20" s="209"/>
      <c r="E20" s="209"/>
      <c r="F20" s="209"/>
      <c r="G20" s="209"/>
      <c r="H20" s="209"/>
      <c r="I20" s="209"/>
      <c r="J20" s="209"/>
      <c r="K20" s="209"/>
      <c r="L20" s="209"/>
      <c r="M20" s="209"/>
      <c r="N20" s="210" t="s">
        <v>2833</v>
      </c>
      <c r="O20" s="211" t="s">
        <v>2834</v>
      </c>
      <c r="P20" s="192" t="s">
        <v>2760</v>
      </c>
      <c r="Q20" s="212">
        <v>86052092</v>
      </c>
      <c r="R20" s="213">
        <v>9919803</v>
      </c>
      <c r="S20" s="214">
        <v>39</v>
      </c>
      <c r="T20" s="209"/>
      <c r="U20" s="209"/>
      <c r="V20" s="209"/>
      <c r="W20" s="209"/>
      <c r="X20" s="209"/>
      <c r="Y20" s="209"/>
      <c r="Z20" s="209"/>
      <c r="AA20" s="209"/>
      <c r="AB20" s="209"/>
      <c r="AC20" s="192"/>
      <c r="AD20" s="209"/>
      <c r="AE20" s="209"/>
      <c r="AF20" s="209"/>
      <c r="AG20" s="209"/>
      <c r="AH20" s="209"/>
      <c r="AI20" s="209"/>
      <c r="AJ20" s="192"/>
      <c r="AK20" s="209"/>
      <c r="AL20" s="192"/>
      <c r="AM20" s="209"/>
      <c r="AN20" s="192"/>
      <c r="AO20" s="209"/>
      <c r="AP20" s="209"/>
      <c r="AQ20" s="209"/>
      <c r="AR20" s="209"/>
      <c r="AS20" s="192" t="s">
        <v>2835</v>
      </c>
      <c r="AT20" s="192" t="s">
        <v>2775</v>
      </c>
      <c r="AU20" s="192"/>
      <c r="AV20" s="209"/>
      <c r="AW20" s="209"/>
      <c r="AX20" s="209"/>
      <c r="AY20" s="209"/>
      <c r="AZ20" s="209"/>
      <c r="BA20" s="192"/>
      <c r="BB20" s="215"/>
      <c r="BC20" s="215"/>
      <c r="BD20" s="215"/>
      <c r="BE20" s="215"/>
      <c r="BF20" s="215"/>
      <c r="BG20" s="215"/>
      <c r="BH20" s="215"/>
      <c r="BI20" s="215"/>
      <c r="BJ20" s="215"/>
      <c r="BK20" s="215"/>
      <c r="BL20" s="215"/>
      <c r="BM20" s="215"/>
      <c r="BN20" s="215"/>
    </row>
    <row r="21" spans="1:66" ht="25.5" x14ac:dyDescent="0.2">
      <c r="A21" s="199"/>
      <c r="B21" s="200">
        <v>42236.731249999997</v>
      </c>
      <c r="C21" s="201"/>
      <c r="D21" s="201"/>
      <c r="E21" s="201"/>
      <c r="F21" s="201"/>
      <c r="G21" s="201"/>
      <c r="H21" s="201"/>
      <c r="I21" s="201"/>
      <c r="J21" s="201"/>
      <c r="K21" s="201"/>
      <c r="L21" s="201"/>
      <c r="M21" s="201"/>
      <c r="N21" s="202" t="s">
        <v>2836</v>
      </c>
      <c r="O21" s="203" t="s">
        <v>2837</v>
      </c>
      <c r="P21" s="204" t="s">
        <v>2760</v>
      </c>
      <c r="Q21" s="205">
        <v>5825166</v>
      </c>
      <c r="R21" s="206">
        <v>20001098026</v>
      </c>
      <c r="S21" s="207">
        <v>34</v>
      </c>
      <c r="T21" s="201"/>
      <c r="U21" s="201"/>
      <c r="V21" s="201"/>
      <c r="W21" s="201"/>
      <c r="X21" s="201"/>
      <c r="Y21" s="201"/>
      <c r="Z21" s="201"/>
      <c r="AA21" s="201"/>
      <c r="AB21" s="201"/>
      <c r="AC21" s="204"/>
      <c r="AD21" s="201"/>
      <c r="AE21" s="201"/>
      <c r="AF21" s="201"/>
      <c r="AG21" s="201"/>
      <c r="AH21" s="201"/>
      <c r="AI21" s="201"/>
      <c r="AJ21" s="204"/>
      <c r="AK21" s="201"/>
      <c r="AL21" s="204"/>
      <c r="AM21" s="201"/>
      <c r="AN21" s="204"/>
      <c r="AO21" s="201"/>
      <c r="AP21" s="201"/>
      <c r="AQ21" s="201"/>
      <c r="AR21" s="201"/>
      <c r="AS21" s="204"/>
      <c r="AT21" s="204" t="s">
        <v>2838</v>
      </c>
      <c r="AU21" s="204"/>
      <c r="AV21" s="201"/>
      <c r="AW21" s="201"/>
      <c r="AX21" s="201"/>
      <c r="AY21" s="201"/>
      <c r="AZ21" s="201"/>
      <c r="BA21" s="204"/>
      <c r="BB21" s="189"/>
      <c r="BC21" s="189"/>
      <c r="BD21" s="189"/>
      <c r="BE21" s="189"/>
      <c r="BF21" s="189"/>
      <c r="BG21" s="189"/>
      <c r="BH21" s="189"/>
      <c r="BI21" s="189"/>
      <c r="BJ21" s="189"/>
      <c r="BK21" s="189"/>
      <c r="BL21" s="189"/>
      <c r="BM21" s="189"/>
      <c r="BN21" s="189"/>
    </row>
    <row r="22" spans="1:66" x14ac:dyDescent="0.2">
      <c r="A22" s="216"/>
      <c r="B22" s="191">
        <v>42236.7653125</v>
      </c>
      <c r="C22" s="209"/>
      <c r="D22" s="209"/>
      <c r="E22" s="209"/>
      <c r="F22" s="209"/>
      <c r="G22" s="209"/>
      <c r="H22" s="209"/>
      <c r="I22" s="209"/>
      <c r="J22" s="209"/>
      <c r="K22" s="209"/>
      <c r="L22" s="209"/>
      <c r="M22" s="209"/>
      <c r="N22" s="210" t="s">
        <v>2839</v>
      </c>
      <c r="O22" s="211" t="s">
        <v>2840</v>
      </c>
      <c r="P22" s="192" t="s">
        <v>2760</v>
      </c>
      <c r="Q22" s="212">
        <v>80073578</v>
      </c>
      <c r="R22" s="213">
        <v>20091098012</v>
      </c>
      <c r="S22" s="214">
        <v>31</v>
      </c>
      <c r="T22" s="209"/>
      <c r="U22" s="209"/>
      <c r="V22" s="209"/>
      <c r="W22" s="209"/>
      <c r="X22" s="209"/>
      <c r="Y22" s="209"/>
      <c r="Z22" s="209"/>
      <c r="AA22" s="209"/>
      <c r="AB22" s="209"/>
      <c r="AC22" s="192" t="s">
        <v>2778</v>
      </c>
      <c r="AD22" s="209"/>
      <c r="AE22" s="209"/>
      <c r="AF22" s="209"/>
      <c r="AG22" s="209"/>
      <c r="AH22" s="209"/>
      <c r="AI22" s="209"/>
      <c r="AJ22" s="192"/>
      <c r="AK22" s="209"/>
      <c r="AL22" s="192"/>
      <c r="AM22" s="209"/>
      <c r="AN22" s="192"/>
      <c r="AO22" s="209"/>
      <c r="AP22" s="209"/>
      <c r="AQ22" s="209"/>
      <c r="AR22" s="209"/>
      <c r="AS22" s="192"/>
      <c r="AT22" s="192"/>
      <c r="AU22" s="192"/>
      <c r="AV22" s="209"/>
      <c r="AW22" s="209"/>
      <c r="AX22" s="209"/>
      <c r="AY22" s="209"/>
      <c r="AZ22" s="209"/>
      <c r="BA22" s="192"/>
      <c r="BB22" s="215"/>
      <c r="BC22" s="215"/>
      <c r="BD22" s="215"/>
      <c r="BE22" s="215"/>
      <c r="BF22" s="215"/>
      <c r="BG22" s="215"/>
      <c r="BH22" s="215"/>
      <c r="BI22" s="215"/>
      <c r="BJ22" s="215"/>
      <c r="BK22" s="215"/>
      <c r="BL22" s="215"/>
      <c r="BM22" s="215"/>
      <c r="BN22" s="215"/>
    </row>
    <row r="23" spans="1:66" ht="38.25" x14ac:dyDescent="0.2">
      <c r="A23" s="199"/>
      <c r="B23" s="200">
        <v>42236.83730324074</v>
      </c>
      <c r="C23" s="201"/>
      <c r="D23" s="201"/>
      <c r="E23" s="201"/>
      <c r="F23" s="201"/>
      <c r="G23" s="201"/>
      <c r="H23" s="201"/>
      <c r="I23" s="201"/>
      <c r="J23" s="201"/>
      <c r="K23" s="201"/>
      <c r="L23" s="201"/>
      <c r="M23" s="201"/>
      <c r="N23" s="202" t="s">
        <v>2841</v>
      </c>
      <c r="O23" s="203" t="s">
        <v>2842</v>
      </c>
      <c r="P23" s="204" t="s">
        <v>2760</v>
      </c>
      <c r="Q23" s="205">
        <v>80212503</v>
      </c>
      <c r="R23" s="206">
        <v>20021098005</v>
      </c>
      <c r="S23" s="207">
        <v>31</v>
      </c>
      <c r="T23" s="201"/>
      <c r="U23" s="201"/>
      <c r="V23" s="201"/>
      <c r="W23" s="201"/>
      <c r="X23" s="201"/>
      <c r="Y23" s="201"/>
      <c r="Z23" s="201"/>
      <c r="AA23" s="201"/>
      <c r="AB23" s="201"/>
      <c r="AC23" s="204" t="s">
        <v>2843</v>
      </c>
      <c r="AD23" s="201"/>
      <c r="AE23" s="201"/>
      <c r="AF23" s="201"/>
      <c r="AG23" s="201"/>
      <c r="AH23" s="201"/>
      <c r="AI23" s="201"/>
      <c r="AJ23" s="204"/>
      <c r="AK23" s="201"/>
      <c r="AL23" s="204" t="s">
        <v>2844</v>
      </c>
      <c r="AM23" s="201"/>
      <c r="AN23" s="204"/>
      <c r="AO23" s="201"/>
      <c r="AP23" s="201"/>
      <c r="AQ23" s="201"/>
      <c r="AR23" s="201"/>
      <c r="AS23" s="204"/>
      <c r="AT23" s="204" t="s">
        <v>2775</v>
      </c>
      <c r="AU23" s="204" t="s">
        <v>2775</v>
      </c>
      <c r="AV23" s="201"/>
      <c r="AW23" s="201"/>
      <c r="AX23" s="201"/>
      <c r="AY23" s="201"/>
      <c r="AZ23" s="201"/>
      <c r="BA23" s="204"/>
      <c r="BB23" s="189"/>
      <c r="BC23" s="189"/>
      <c r="BD23" s="189"/>
      <c r="BE23" s="189"/>
      <c r="BF23" s="189"/>
      <c r="BG23" s="189"/>
      <c r="BH23" s="189"/>
      <c r="BI23" s="189"/>
      <c r="BJ23" s="189"/>
      <c r="BK23" s="189"/>
      <c r="BL23" s="189"/>
      <c r="BM23" s="189"/>
      <c r="BN23" s="189"/>
    </row>
    <row r="24" spans="1:66" x14ac:dyDescent="0.2">
      <c r="A24" s="216"/>
      <c r="B24" s="191">
        <v>42236.88</v>
      </c>
      <c r="C24" s="209"/>
      <c r="D24" s="209"/>
      <c r="E24" s="209"/>
      <c r="F24" s="209"/>
      <c r="G24" s="209"/>
      <c r="H24" s="209"/>
      <c r="I24" s="209"/>
      <c r="J24" s="209"/>
      <c r="K24" s="209"/>
      <c r="L24" s="209"/>
      <c r="M24" s="209"/>
      <c r="N24" s="210" t="s">
        <v>2845</v>
      </c>
      <c r="O24" s="211" t="s">
        <v>2846</v>
      </c>
      <c r="P24" s="192" t="s">
        <v>2760</v>
      </c>
      <c r="Q24" s="212">
        <v>1032420718</v>
      </c>
      <c r="R24" s="213">
        <v>20072098026</v>
      </c>
      <c r="S24" s="214">
        <v>27</v>
      </c>
      <c r="T24" s="209"/>
      <c r="U24" s="209"/>
      <c r="V24" s="209"/>
      <c r="W24" s="209"/>
      <c r="X24" s="209"/>
      <c r="Y24" s="209"/>
      <c r="Z24" s="209"/>
      <c r="AA24" s="209"/>
      <c r="AB24" s="209"/>
      <c r="AC24" s="192"/>
      <c r="AD24" s="209"/>
      <c r="AE24" s="209"/>
      <c r="AF24" s="209"/>
      <c r="AG24" s="209"/>
      <c r="AH24" s="209"/>
      <c r="AI24" s="209"/>
      <c r="AJ24" s="192"/>
      <c r="AK24" s="209"/>
      <c r="AL24" s="192"/>
      <c r="AM24" s="209"/>
      <c r="AN24" s="192"/>
      <c r="AO24" s="209"/>
      <c r="AP24" s="209"/>
      <c r="AQ24" s="209"/>
      <c r="AR24" s="209"/>
      <c r="AS24" s="192"/>
      <c r="AT24" s="192"/>
      <c r="AU24" s="192"/>
      <c r="AV24" s="209"/>
      <c r="AW24" s="209"/>
      <c r="AX24" s="209"/>
      <c r="AY24" s="209"/>
      <c r="AZ24" s="209"/>
      <c r="BA24" s="192"/>
      <c r="BB24" s="215"/>
      <c r="BC24" s="215"/>
      <c r="BD24" s="215"/>
      <c r="BE24" s="215"/>
      <c r="BF24" s="215"/>
      <c r="BG24" s="215"/>
      <c r="BH24" s="215"/>
      <c r="BI24" s="215"/>
      <c r="BJ24" s="215"/>
      <c r="BK24" s="215"/>
      <c r="BL24" s="215"/>
      <c r="BM24" s="215"/>
      <c r="BN24" s="215"/>
    </row>
    <row r="25" spans="1:66" ht="63.75" x14ac:dyDescent="0.2">
      <c r="A25" s="199"/>
      <c r="B25" s="200">
        <v>42236.937013888892</v>
      </c>
      <c r="C25" s="201"/>
      <c r="D25" s="201"/>
      <c r="E25" s="201"/>
      <c r="F25" s="201"/>
      <c r="G25" s="201"/>
      <c r="H25" s="201"/>
      <c r="I25" s="201"/>
      <c r="J25" s="201"/>
      <c r="K25" s="201"/>
      <c r="L25" s="201"/>
      <c r="M25" s="201"/>
      <c r="N25" s="202" t="s">
        <v>2847</v>
      </c>
      <c r="O25" s="203" t="s">
        <v>2848</v>
      </c>
      <c r="P25" s="204" t="s">
        <v>2760</v>
      </c>
      <c r="Q25" s="205">
        <v>53103845</v>
      </c>
      <c r="R25" s="206">
        <v>20061098017</v>
      </c>
      <c r="S25" s="207">
        <v>29</v>
      </c>
      <c r="T25" s="201"/>
      <c r="U25" s="201"/>
      <c r="V25" s="201"/>
      <c r="W25" s="201"/>
      <c r="X25" s="201"/>
      <c r="Y25" s="201"/>
      <c r="Z25" s="201"/>
      <c r="AA25" s="201"/>
      <c r="AB25" s="201"/>
      <c r="AC25" s="204"/>
      <c r="AD25" s="201"/>
      <c r="AE25" s="201"/>
      <c r="AF25" s="201"/>
      <c r="AG25" s="201"/>
      <c r="AH25" s="201"/>
      <c r="AI25" s="201"/>
      <c r="AJ25" s="204"/>
      <c r="AK25" s="201"/>
      <c r="AL25" s="204" t="s">
        <v>2849</v>
      </c>
      <c r="AM25" s="201"/>
      <c r="AN25" s="204"/>
      <c r="AO25" s="201"/>
      <c r="AP25" s="201"/>
      <c r="AQ25" s="201"/>
      <c r="AR25" s="201"/>
      <c r="AS25" s="204"/>
      <c r="AT25" s="204" t="s">
        <v>2850</v>
      </c>
      <c r="AU25" s="204" t="s">
        <v>2851</v>
      </c>
      <c r="AV25" s="201"/>
      <c r="AW25" s="201"/>
      <c r="AX25" s="201"/>
      <c r="AY25" s="201"/>
      <c r="AZ25" s="201"/>
      <c r="BA25" s="204"/>
      <c r="BB25" s="189"/>
      <c r="BC25" s="189"/>
      <c r="BD25" s="189"/>
      <c r="BE25" s="189"/>
      <c r="BF25" s="189"/>
      <c r="BG25" s="189"/>
      <c r="BH25" s="189"/>
      <c r="BI25" s="189"/>
      <c r="BJ25" s="189"/>
      <c r="BK25" s="189"/>
      <c r="BL25" s="189"/>
      <c r="BM25" s="189"/>
      <c r="BN25" s="189"/>
    </row>
    <row r="26" spans="1:66" ht="63.75" x14ac:dyDescent="0.2">
      <c r="A26" s="216"/>
      <c r="B26" s="191">
        <v>42237.029930555553</v>
      </c>
      <c r="C26" s="209"/>
      <c r="D26" s="209"/>
      <c r="E26" s="209"/>
      <c r="F26" s="209"/>
      <c r="G26" s="209"/>
      <c r="H26" s="209"/>
      <c r="I26" s="209"/>
      <c r="J26" s="209"/>
      <c r="K26" s="209"/>
      <c r="L26" s="209"/>
      <c r="M26" s="209"/>
      <c r="N26" s="210" t="s">
        <v>2852</v>
      </c>
      <c r="O26" s="211" t="s">
        <v>2853</v>
      </c>
      <c r="P26" s="192" t="s">
        <v>2760</v>
      </c>
      <c r="Q26" s="212">
        <v>80257537</v>
      </c>
      <c r="R26" s="213">
        <v>20052098032</v>
      </c>
      <c r="S26" s="214">
        <v>30</v>
      </c>
      <c r="T26" s="209"/>
      <c r="U26" s="209"/>
      <c r="V26" s="209"/>
      <c r="W26" s="209"/>
      <c r="X26" s="209"/>
      <c r="Y26" s="209"/>
      <c r="Z26" s="209"/>
      <c r="AA26" s="209"/>
      <c r="AB26" s="209"/>
      <c r="AC26" s="192"/>
      <c r="AD26" s="209"/>
      <c r="AE26" s="209"/>
      <c r="AF26" s="209"/>
      <c r="AG26" s="209"/>
      <c r="AH26" s="209"/>
      <c r="AI26" s="209"/>
      <c r="AJ26" s="192"/>
      <c r="AK26" s="209"/>
      <c r="AL26" s="192" t="s">
        <v>2854</v>
      </c>
      <c r="AM26" s="209"/>
      <c r="AN26" s="192"/>
      <c r="AO26" s="209"/>
      <c r="AP26" s="209"/>
      <c r="AQ26" s="209"/>
      <c r="AR26" s="209"/>
      <c r="AS26" s="192"/>
      <c r="AT26" s="192" t="s">
        <v>2855</v>
      </c>
      <c r="AU26" s="192" t="s">
        <v>2775</v>
      </c>
      <c r="AV26" s="209"/>
      <c r="AW26" s="209"/>
      <c r="AX26" s="209"/>
      <c r="AY26" s="209"/>
      <c r="AZ26" s="209"/>
      <c r="BA26" s="192" t="s">
        <v>2856</v>
      </c>
      <c r="BB26" s="215"/>
      <c r="BC26" s="215"/>
      <c r="BD26" s="215"/>
      <c r="BE26" s="215"/>
      <c r="BF26" s="215"/>
      <c r="BG26" s="215"/>
      <c r="BH26" s="215"/>
      <c r="BI26" s="215"/>
      <c r="BJ26" s="215"/>
      <c r="BK26" s="215"/>
      <c r="BL26" s="215"/>
      <c r="BM26" s="215"/>
      <c r="BN26" s="215"/>
    </row>
    <row r="27" spans="1:66" ht="51" x14ac:dyDescent="0.2">
      <c r="A27" s="199"/>
      <c r="B27" s="200">
        <v>42237.219965277778</v>
      </c>
      <c r="C27" s="201"/>
      <c r="D27" s="201"/>
      <c r="E27" s="201"/>
      <c r="F27" s="201"/>
      <c r="G27" s="201"/>
      <c r="H27" s="201"/>
      <c r="I27" s="201"/>
      <c r="J27" s="201"/>
      <c r="K27" s="201"/>
      <c r="L27" s="201"/>
      <c r="M27" s="201"/>
      <c r="N27" s="202" t="s">
        <v>826</v>
      </c>
      <c r="O27" s="203" t="s">
        <v>825</v>
      </c>
      <c r="P27" s="204" t="s">
        <v>2760</v>
      </c>
      <c r="Q27" s="205">
        <v>1020726159</v>
      </c>
      <c r="R27" s="206">
        <v>20062098007</v>
      </c>
      <c r="S27" s="207">
        <v>28</v>
      </c>
      <c r="T27" s="201"/>
      <c r="U27" s="201"/>
      <c r="V27" s="201"/>
      <c r="W27" s="201"/>
      <c r="X27" s="201"/>
      <c r="Y27" s="201"/>
      <c r="Z27" s="201"/>
      <c r="AA27" s="201"/>
      <c r="AB27" s="201"/>
      <c r="AC27" s="204" t="s">
        <v>2857</v>
      </c>
      <c r="AD27" s="201"/>
      <c r="AE27" s="201"/>
      <c r="AF27" s="201"/>
      <c r="AG27" s="201"/>
      <c r="AH27" s="201"/>
      <c r="AI27" s="201"/>
      <c r="AJ27" s="204" t="s">
        <v>2858</v>
      </c>
      <c r="AK27" s="201"/>
      <c r="AL27" s="204"/>
      <c r="AM27" s="201"/>
      <c r="AN27" s="204"/>
      <c r="AO27" s="201"/>
      <c r="AP27" s="201"/>
      <c r="AQ27" s="201"/>
      <c r="AR27" s="201"/>
      <c r="AS27" s="204" t="s">
        <v>2859</v>
      </c>
      <c r="AT27" s="204" t="s">
        <v>2763</v>
      </c>
      <c r="AU27" s="204" t="s">
        <v>2860</v>
      </c>
      <c r="AV27" s="201"/>
      <c r="AW27" s="201"/>
      <c r="AX27" s="201"/>
      <c r="AY27" s="201"/>
      <c r="AZ27" s="201"/>
      <c r="BA27" s="204"/>
      <c r="BB27" s="189"/>
      <c r="BC27" s="189"/>
      <c r="BD27" s="189"/>
      <c r="BE27" s="189"/>
      <c r="BF27" s="189"/>
      <c r="BG27" s="189"/>
      <c r="BH27" s="189"/>
      <c r="BI27" s="189"/>
      <c r="BJ27" s="189"/>
      <c r="BK27" s="189"/>
      <c r="BL27" s="189"/>
      <c r="BM27" s="189"/>
      <c r="BN27" s="189"/>
    </row>
    <row r="28" spans="1:66" ht="165.75" x14ac:dyDescent="0.2">
      <c r="A28" s="216"/>
      <c r="B28" s="191">
        <v>42237.613692129627</v>
      </c>
      <c r="C28" s="209"/>
      <c r="D28" s="209"/>
      <c r="E28" s="209"/>
      <c r="F28" s="209"/>
      <c r="G28" s="209"/>
      <c r="H28" s="209"/>
      <c r="I28" s="209"/>
      <c r="J28" s="209"/>
      <c r="K28" s="209"/>
      <c r="L28" s="209"/>
      <c r="M28" s="209"/>
      <c r="N28" s="210" t="s">
        <v>2861</v>
      </c>
      <c r="O28" s="211" t="s">
        <v>2862</v>
      </c>
      <c r="P28" s="192" t="s">
        <v>2760</v>
      </c>
      <c r="Q28" s="212">
        <v>80258101</v>
      </c>
      <c r="R28" s="213">
        <v>20062098013</v>
      </c>
      <c r="S28" s="214">
        <v>31</v>
      </c>
      <c r="T28" s="209"/>
      <c r="U28" s="209"/>
      <c r="V28" s="209"/>
      <c r="W28" s="209"/>
      <c r="X28" s="209"/>
      <c r="Y28" s="209"/>
      <c r="Z28" s="209"/>
      <c r="AA28" s="209"/>
      <c r="AB28" s="209"/>
      <c r="AC28" s="192" t="s">
        <v>2863</v>
      </c>
      <c r="AD28" s="209"/>
      <c r="AE28" s="209"/>
      <c r="AF28" s="209"/>
      <c r="AG28" s="209"/>
      <c r="AH28" s="209"/>
      <c r="AI28" s="209"/>
      <c r="AJ28" s="192" t="s">
        <v>2864</v>
      </c>
      <c r="AK28" s="209"/>
      <c r="AL28" s="214"/>
      <c r="AM28" s="209"/>
      <c r="AN28" s="192" t="s">
        <v>2865</v>
      </c>
      <c r="AO28" s="209"/>
      <c r="AP28" s="209"/>
      <c r="AQ28" s="209"/>
      <c r="AR28" s="209"/>
      <c r="AS28" s="192" t="s">
        <v>2866</v>
      </c>
      <c r="AT28" s="192" t="s">
        <v>2867</v>
      </c>
      <c r="AU28" s="192"/>
      <c r="AV28" s="209"/>
      <c r="AW28" s="209"/>
      <c r="AX28" s="209"/>
      <c r="AY28" s="209"/>
      <c r="AZ28" s="209"/>
      <c r="BA28" s="192"/>
      <c r="BB28" s="215"/>
      <c r="BC28" s="215"/>
      <c r="BD28" s="215"/>
      <c r="BE28" s="215"/>
      <c r="BF28" s="215"/>
      <c r="BG28" s="215"/>
      <c r="BH28" s="215"/>
      <c r="BI28" s="215"/>
      <c r="BJ28" s="215"/>
      <c r="BK28" s="215"/>
      <c r="BL28" s="215"/>
      <c r="BM28" s="215"/>
      <c r="BN28" s="215"/>
    </row>
    <row r="29" spans="1:66" x14ac:dyDescent="0.2">
      <c r="A29" s="199"/>
      <c r="B29" s="200">
        <v>42237.627662037034</v>
      </c>
      <c r="C29" s="201"/>
      <c r="D29" s="201"/>
      <c r="E29" s="201"/>
      <c r="F29" s="201"/>
      <c r="G29" s="201"/>
      <c r="H29" s="201"/>
      <c r="I29" s="201"/>
      <c r="J29" s="201"/>
      <c r="K29" s="201"/>
      <c r="L29" s="201"/>
      <c r="M29" s="201"/>
      <c r="N29" s="202" t="s">
        <v>2868</v>
      </c>
      <c r="O29" s="203" t="s">
        <v>2869</v>
      </c>
      <c r="P29" s="204" t="s">
        <v>2760</v>
      </c>
      <c r="Q29" s="205">
        <v>1013578065</v>
      </c>
      <c r="R29" s="206">
        <v>20072098028</v>
      </c>
      <c r="S29" s="207">
        <v>29</v>
      </c>
      <c r="T29" s="201"/>
      <c r="U29" s="201"/>
      <c r="V29" s="201"/>
      <c r="W29" s="201"/>
      <c r="X29" s="201"/>
      <c r="Y29" s="201"/>
      <c r="Z29" s="201"/>
      <c r="AA29" s="201"/>
      <c r="AB29" s="201"/>
      <c r="AC29" s="204"/>
      <c r="AD29" s="201"/>
      <c r="AE29" s="201"/>
      <c r="AF29" s="201"/>
      <c r="AG29" s="201"/>
      <c r="AH29" s="201"/>
      <c r="AI29" s="201"/>
      <c r="AJ29" s="204"/>
      <c r="AK29" s="201"/>
      <c r="AL29" s="204"/>
      <c r="AM29" s="201"/>
      <c r="AN29" s="204"/>
      <c r="AO29" s="201"/>
      <c r="AP29" s="201"/>
      <c r="AQ29" s="201"/>
      <c r="AR29" s="201"/>
      <c r="AS29" s="204"/>
      <c r="AT29" s="204" t="s">
        <v>2870</v>
      </c>
      <c r="AU29" s="204"/>
      <c r="AV29" s="201"/>
      <c r="AW29" s="201"/>
      <c r="AX29" s="201"/>
      <c r="AY29" s="201"/>
      <c r="AZ29" s="201"/>
      <c r="BA29" s="204"/>
      <c r="BB29" s="189"/>
      <c r="BC29" s="189"/>
      <c r="BD29" s="189"/>
      <c r="BE29" s="189"/>
      <c r="BF29" s="189"/>
      <c r="BG29" s="189"/>
      <c r="BH29" s="189"/>
      <c r="BI29" s="189"/>
      <c r="BJ29" s="189"/>
      <c r="BK29" s="189"/>
      <c r="BL29" s="189"/>
      <c r="BM29" s="189"/>
      <c r="BN29" s="189"/>
    </row>
    <row r="30" spans="1:66" ht="25.5" x14ac:dyDescent="0.2">
      <c r="A30" s="216"/>
      <c r="B30" s="191">
        <v>42237.733020833337</v>
      </c>
      <c r="C30" s="209"/>
      <c r="D30" s="209"/>
      <c r="E30" s="209"/>
      <c r="F30" s="209"/>
      <c r="G30" s="209"/>
      <c r="H30" s="209"/>
      <c r="I30" s="209"/>
      <c r="J30" s="209"/>
      <c r="K30" s="209"/>
      <c r="L30" s="209"/>
      <c r="M30" s="209"/>
      <c r="N30" s="210" t="s">
        <v>2871</v>
      </c>
      <c r="O30" s="211" t="s">
        <v>2872</v>
      </c>
      <c r="P30" s="192" t="s">
        <v>2760</v>
      </c>
      <c r="Q30" s="212">
        <v>80350071</v>
      </c>
      <c r="R30" s="213">
        <v>20041098024</v>
      </c>
      <c r="S30" s="214">
        <v>32</v>
      </c>
      <c r="T30" s="209"/>
      <c r="U30" s="209"/>
      <c r="V30" s="209"/>
      <c r="W30" s="209"/>
      <c r="X30" s="209"/>
      <c r="Y30" s="209"/>
      <c r="Z30" s="209"/>
      <c r="AA30" s="209"/>
      <c r="AB30" s="209"/>
      <c r="AC30" s="192"/>
      <c r="AD30" s="209"/>
      <c r="AE30" s="209"/>
      <c r="AF30" s="209"/>
      <c r="AG30" s="209"/>
      <c r="AH30" s="209"/>
      <c r="AI30" s="209"/>
      <c r="AJ30" s="192"/>
      <c r="AK30" s="209"/>
      <c r="AL30" s="192" t="s">
        <v>2873</v>
      </c>
      <c r="AM30" s="209"/>
      <c r="AN30" s="192"/>
      <c r="AO30" s="209"/>
      <c r="AP30" s="209"/>
      <c r="AQ30" s="209"/>
      <c r="AR30" s="209"/>
      <c r="AS30" s="192"/>
      <c r="AT30" s="192" t="s">
        <v>2874</v>
      </c>
      <c r="AU30" s="192" t="s">
        <v>2875</v>
      </c>
      <c r="AV30" s="209"/>
      <c r="AW30" s="209"/>
      <c r="AX30" s="209"/>
      <c r="AY30" s="209"/>
      <c r="AZ30" s="209"/>
      <c r="BA30" s="192"/>
      <c r="BB30" s="215"/>
      <c r="BC30" s="215"/>
      <c r="BD30" s="215"/>
      <c r="BE30" s="215"/>
      <c r="BF30" s="215"/>
      <c r="BG30" s="215"/>
      <c r="BH30" s="215"/>
      <c r="BI30" s="215"/>
      <c r="BJ30" s="215"/>
      <c r="BK30" s="215"/>
      <c r="BL30" s="215"/>
      <c r="BM30" s="215"/>
      <c r="BN30" s="215"/>
    </row>
    <row r="31" spans="1:66" ht="191.25" x14ac:dyDescent="0.2">
      <c r="A31" s="199"/>
      <c r="B31" s="200">
        <v>42237.778611111113</v>
      </c>
      <c r="C31" s="201"/>
      <c r="D31" s="201"/>
      <c r="E31" s="201"/>
      <c r="F31" s="201"/>
      <c r="G31" s="201"/>
      <c r="H31" s="201"/>
      <c r="I31" s="201"/>
      <c r="J31" s="201"/>
      <c r="K31" s="201"/>
      <c r="L31" s="201"/>
      <c r="M31" s="201"/>
      <c r="N31" s="202" t="s">
        <v>2415</v>
      </c>
      <c r="O31" s="203" t="s">
        <v>2147</v>
      </c>
      <c r="P31" s="204" t="s">
        <v>2760</v>
      </c>
      <c r="Q31" s="205">
        <v>46380134</v>
      </c>
      <c r="R31" s="206">
        <v>20021098015</v>
      </c>
      <c r="S31" s="207">
        <v>34</v>
      </c>
      <c r="T31" s="201"/>
      <c r="U31" s="201"/>
      <c r="V31" s="201"/>
      <c r="W31" s="201"/>
      <c r="X31" s="201"/>
      <c r="Y31" s="201"/>
      <c r="Z31" s="201"/>
      <c r="AA31" s="201"/>
      <c r="AB31" s="201"/>
      <c r="AC31" s="204" t="s">
        <v>2876</v>
      </c>
      <c r="AD31" s="201"/>
      <c r="AE31" s="201"/>
      <c r="AF31" s="201"/>
      <c r="AG31" s="201"/>
      <c r="AH31" s="201"/>
      <c r="AI31" s="201"/>
      <c r="AJ31" s="204" t="s">
        <v>2877</v>
      </c>
      <c r="AK31" s="201"/>
      <c r="AL31" s="204" t="s">
        <v>2878</v>
      </c>
      <c r="AM31" s="201"/>
      <c r="AN31" s="204"/>
      <c r="AO31" s="201"/>
      <c r="AP31" s="201"/>
      <c r="AQ31" s="201"/>
      <c r="AR31" s="201"/>
      <c r="AS31" s="204" t="s">
        <v>2879</v>
      </c>
      <c r="AT31" s="204" t="s">
        <v>2880</v>
      </c>
      <c r="AU31" s="204" t="s">
        <v>2881</v>
      </c>
      <c r="AV31" s="201"/>
      <c r="AW31" s="201"/>
      <c r="AX31" s="201"/>
      <c r="AY31" s="201"/>
      <c r="AZ31" s="201"/>
      <c r="BA31" s="204" t="s">
        <v>2882</v>
      </c>
      <c r="BB31" s="189"/>
      <c r="BC31" s="189"/>
      <c r="BD31" s="189"/>
      <c r="BE31" s="189"/>
      <c r="BF31" s="189"/>
      <c r="BG31" s="189"/>
      <c r="BH31" s="189"/>
      <c r="BI31" s="189"/>
      <c r="BJ31" s="189"/>
      <c r="BK31" s="189"/>
      <c r="BL31" s="189"/>
      <c r="BM31" s="189"/>
      <c r="BN31" s="189"/>
    </row>
    <row r="32" spans="1:66" ht="153" x14ac:dyDescent="0.2">
      <c r="A32" s="216"/>
      <c r="B32" s="191">
        <v>42237.990960648145</v>
      </c>
      <c r="C32" s="209"/>
      <c r="D32" s="209"/>
      <c r="E32" s="209"/>
      <c r="F32" s="209"/>
      <c r="G32" s="209"/>
      <c r="H32" s="209"/>
      <c r="I32" s="209"/>
      <c r="J32" s="209"/>
      <c r="K32" s="209"/>
      <c r="L32" s="209"/>
      <c r="M32" s="209"/>
      <c r="N32" s="210" t="s">
        <v>2883</v>
      </c>
      <c r="O32" s="211" t="s">
        <v>2884</v>
      </c>
      <c r="P32" s="192" t="s">
        <v>2760</v>
      </c>
      <c r="Q32" s="212">
        <v>11233645</v>
      </c>
      <c r="R32" s="213">
        <v>20022098002</v>
      </c>
      <c r="S32" s="214">
        <v>31</v>
      </c>
      <c r="T32" s="209"/>
      <c r="U32" s="209"/>
      <c r="V32" s="209"/>
      <c r="W32" s="209"/>
      <c r="X32" s="209"/>
      <c r="Y32" s="209"/>
      <c r="Z32" s="209"/>
      <c r="AA32" s="209"/>
      <c r="AB32" s="209"/>
      <c r="AC32" s="192" t="s">
        <v>2885</v>
      </c>
      <c r="AD32" s="209"/>
      <c r="AE32" s="209"/>
      <c r="AF32" s="209"/>
      <c r="AG32" s="209"/>
      <c r="AH32" s="209"/>
      <c r="AI32" s="209"/>
      <c r="AJ32" s="192"/>
      <c r="AK32" s="209"/>
      <c r="AL32" s="192" t="s">
        <v>2886</v>
      </c>
      <c r="AM32" s="209"/>
      <c r="AN32" s="192"/>
      <c r="AO32" s="209"/>
      <c r="AP32" s="209"/>
      <c r="AQ32" s="209"/>
      <c r="AR32" s="209"/>
      <c r="AS32" s="192"/>
      <c r="AT32" s="192" t="s">
        <v>2887</v>
      </c>
      <c r="AU32" s="192" t="s">
        <v>2888</v>
      </c>
      <c r="AV32" s="209"/>
      <c r="AW32" s="209"/>
      <c r="AX32" s="209"/>
      <c r="AY32" s="209"/>
      <c r="AZ32" s="209"/>
      <c r="BA32" s="192"/>
      <c r="BB32" s="215"/>
      <c r="BC32" s="215"/>
      <c r="BD32" s="215"/>
      <c r="BE32" s="215"/>
      <c r="BF32" s="215"/>
      <c r="BG32" s="215"/>
      <c r="BH32" s="215"/>
      <c r="BI32" s="215"/>
      <c r="BJ32" s="215"/>
      <c r="BK32" s="215"/>
      <c r="BL32" s="215"/>
      <c r="BM32" s="215"/>
      <c r="BN32" s="215"/>
    </row>
    <row r="33" spans="1:66" x14ac:dyDescent="0.2">
      <c r="A33" s="199"/>
      <c r="B33" s="200">
        <v>42238.466539351852</v>
      </c>
      <c r="C33" s="201"/>
      <c r="D33" s="201"/>
      <c r="E33" s="201"/>
      <c r="F33" s="201"/>
      <c r="G33" s="201"/>
      <c r="H33" s="201"/>
      <c r="I33" s="201"/>
      <c r="J33" s="201"/>
      <c r="K33" s="201"/>
      <c r="L33" s="201"/>
      <c r="M33" s="201"/>
      <c r="N33" s="202" t="s">
        <v>498</v>
      </c>
      <c r="O33" s="203" t="s">
        <v>464</v>
      </c>
      <c r="P33" s="204" t="s">
        <v>2760</v>
      </c>
      <c r="Q33" s="205">
        <v>79670879</v>
      </c>
      <c r="R33" s="206">
        <v>9819807</v>
      </c>
      <c r="S33" s="207">
        <v>41</v>
      </c>
      <c r="T33" s="201"/>
      <c r="U33" s="201"/>
      <c r="V33" s="201"/>
      <c r="W33" s="201"/>
      <c r="X33" s="201"/>
      <c r="Y33" s="201"/>
      <c r="Z33" s="201"/>
      <c r="AA33" s="201"/>
      <c r="AB33" s="201"/>
      <c r="AC33" s="204"/>
      <c r="AD33" s="201"/>
      <c r="AE33" s="201"/>
      <c r="AF33" s="201"/>
      <c r="AG33" s="201"/>
      <c r="AH33" s="201"/>
      <c r="AI33" s="201"/>
      <c r="AJ33" s="204"/>
      <c r="AK33" s="201"/>
      <c r="AL33" s="204"/>
      <c r="AM33" s="201"/>
      <c r="AN33" s="204"/>
      <c r="AO33" s="201"/>
      <c r="AP33" s="201"/>
      <c r="AQ33" s="201"/>
      <c r="AR33" s="201"/>
      <c r="AS33" s="204"/>
      <c r="AT33" s="204"/>
      <c r="AU33" s="204"/>
      <c r="AV33" s="201"/>
      <c r="AW33" s="201"/>
      <c r="AX33" s="201"/>
      <c r="AY33" s="201"/>
      <c r="AZ33" s="201"/>
      <c r="BA33" s="204"/>
      <c r="BB33" s="189"/>
      <c r="BC33" s="189"/>
      <c r="BD33" s="189"/>
      <c r="BE33" s="189"/>
      <c r="BF33" s="189"/>
      <c r="BG33" s="189"/>
      <c r="BH33" s="189"/>
      <c r="BI33" s="189"/>
      <c r="BJ33" s="189"/>
      <c r="BK33" s="189"/>
      <c r="BL33" s="189"/>
      <c r="BM33" s="189"/>
      <c r="BN33" s="189"/>
    </row>
    <row r="34" spans="1:66" ht="153" x14ac:dyDescent="0.2">
      <c r="A34" s="216"/>
      <c r="B34" s="191">
        <v>42239.53769675926</v>
      </c>
      <c r="C34" s="209"/>
      <c r="D34" s="209"/>
      <c r="E34" s="209"/>
      <c r="F34" s="209"/>
      <c r="G34" s="209"/>
      <c r="H34" s="209"/>
      <c r="I34" s="209"/>
      <c r="J34" s="209"/>
      <c r="K34" s="209"/>
      <c r="L34" s="209"/>
      <c r="M34" s="209"/>
      <c r="N34" s="210" t="s">
        <v>2889</v>
      </c>
      <c r="O34" s="211" t="s">
        <v>2890</v>
      </c>
      <c r="P34" s="192" t="s">
        <v>2760</v>
      </c>
      <c r="Q34" s="212">
        <v>80134282</v>
      </c>
      <c r="R34" s="213">
        <v>20022098017</v>
      </c>
      <c r="S34" s="214">
        <v>33</v>
      </c>
      <c r="T34" s="209"/>
      <c r="U34" s="209"/>
      <c r="V34" s="209"/>
      <c r="W34" s="209"/>
      <c r="X34" s="209"/>
      <c r="Y34" s="209"/>
      <c r="Z34" s="209"/>
      <c r="AA34" s="209"/>
      <c r="AB34" s="209"/>
      <c r="AC34" s="192" t="s">
        <v>2891</v>
      </c>
      <c r="AD34" s="209"/>
      <c r="AE34" s="209"/>
      <c r="AF34" s="209"/>
      <c r="AG34" s="209"/>
      <c r="AH34" s="209"/>
      <c r="AI34" s="209"/>
      <c r="AJ34" s="192" t="s">
        <v>2891</v>
      </c>
      <c r="AK34" s="209"/>
      <c r="AL34" s="192"/>
      <c r="AM34" s="209"/>
      <c r="AN34" s="192"/>
      <c r="AO34" s="209"/>
      <c r="AP34" s="209"/>
      <c r="AQ34" s="209"/>
      <c r="AR34" s="209"/>
      <c r="AS34" s="192" t="s">
        <v>2865</v>
      </c>
      <c r="AT34" s="192" t="s">
        <v>2892</v>
      </c>
      <c r="AU34" s="192" t="s">
        <v>2893</v>
      </c>
      <c r="AV34" s="209"/>
      <c r="AW34" s="209"/>
      <c r="AX34" s="209"/>
      <c r="AY34" s="209"/>
      <c r="AZ34" s="209"/>
      <c r="BA34" s="192"/>
      <c r="BB34" s="215"/>
      <c r="BC34" s="215"/>
      <c r="BD34" s="215"/>
      <c r="BE34" s="215"/>
      <c r="BF34" s="215"/>
      <c r="BG34" s="215"/>
      <c r="BH34" s="215"/>
      <c r="BI34" s="215"/>
      <c r="BJ34" s="215"/>
      <c r="BK34" s="215"/>
      <c r="BL34" s="215"/>
      <c r="BM34" s="215"/>
      <c r="BN34" s="215"/>
    </row>
    <row r="35" spans="1:66" ht="191.25" x14ac:dyDescent="0.2">
      <c r="A35" s="199"/>
      <c r="B35" s="200">
        <v>42239.914641203701</v>
      </c>
      <c r="C35" s="201"/>
      <c r="D35" s="201"/>
      <c r="E35" s="201"/>
      <c r="F35" s="201"/>
      <c r="G35" s="201"/>
      <c r="H35" s="201"/>
      <c r="I35" s="201"/>
      <c r="J35" s="201"/>
      <c r="K35" s="201"/>
      <c r="L35" s="201"/>
      <c r="M35" s="201"/>
      <c r="N35" s="202" t="s">
        <v>2894</v>
      </c>
      <c r="O35" s="203" t="s">
        <v>2895</v>
      </c>
      <c r="P35" s="204" t="s">
        <v>2760</v>
      </c>
      <c r="Q35" s="205">
        <v>1010167851</v>
      </c>
      <c r="R35" s="206">
        <v>20051098004</v>
      </c>
      <c r="S35" s="207">
        <v>28</v>
      </c>
      <c r="T35" s="201"/>
      <c r="U35" s="201"/>
      <c r="V35" s="201"/>
      <c r="W35" s="201"/>
      <c r="X35" s="201"/>
      <c r="Y35" s="201"/>
      <c r="Z35" s="201"/>
      <c r="AA35" s="201"/>
      <c r="AB35" s="201"/>
      <c r="AC35" s="204" t="s">
        <v>2896</v>
      </c>
      <c r="AD35" s="201"/>
      <c r="AE35" s="201"/>
      <c r="AF35" s="201"/>
      <c r="AG35" s="201"/>
      <c r="AH35" s="201"/>
      <c r="AI35" s="201"/>
      <c r="AJ35" s="204" t="s">
        <v>2897</v>
      </c>
      <c r="AK35" s="201"/>
      <c r="AL35" s="204" t="s">
        <v>2898</v>
      </c>
      <c r="AM35" s="201"/>
      <c r="AN35" s="204"/>
      <c r="AO35" s="201"/>
      <c r="AP35" s="201"/>
      <c r="AQ35" s="201"/>
      <c r="AR35" s="201"/>
      <c r="AS35" s="204"/>
      <c r="AT35" s="204" t="s">
        <v>2899</v>
      </c>
      <c r="AU35" s="204" t="s">
        <v>2775</v>
      </c>
      <c r="AV35" s="201"/>
      <c r="AW35" s="201"/>
      <c r="AX35" s="201"/>
      <c r="AY35" s="201"/>
      <c r="AZ35" s="201"/>
      <c r="BA35" s="204"/>
      <c r="BB35" s="189"/>
      <c r="BC35" s="189"/>
      <c r="BD35" s="189"/>
      <c r="BE35" s="189"/>
      <c r="BF35" s="189"/>
      <c r="BG35" s="189"/>
      <c r="BH35" s="189"/>
      <c r="BI35" s="189"/>
      <c r="BJ35" s="189"/>
      <c r="BK35" s="189"/>
      <c r="BL35" s="189"/>
      <c r="BM35" s="189"/>
      <c r="BN35" s="189"/>
    </row>
    <row r="36" spans="1:66" ht="63.75" x14ac:dyDescent="0.2">
      <c r="A36" s="216"/>
      <c r="B36" s="191">
        <v>42240.889988425923</v>
      </c>
      <c r="C36" s="209"/>
      <c r="D36" s="209"/>
      <c r="E36" s="209"/>
      <c r="F36" s="209"/>
      <c r="G36" s="209"/>
      <c r="H36" s="209"/>
      <c r="I36" s="209"/>
      <c r="J36" s="209"/>
      <c r="K36" s="209"/>
      <c r="L36" s="209"/>
      <c r="M36" s="209"/>
      <c r="N36" s="210" t="s">
        <v>2481</v>
      </c>
      <c r="O36" s="211" t="s">
        <v>2900</v>
      </c>
      <c r="P36" s="192" t="s">
        <v>2760</v>
      </c>
      <c r="Q36" s="212">
        <v>36563754</v>
      </c>
      <c r="R36" s="213">
        <v>20092098063</v>
      </c>
      <c r="S36" s="214"/>
      <c r="T36" s="209"/>
      <c r="U36" s="209"/>
      <c r="V36" s="209"/>
      <c r="W36" s="209"/>
      <c r="X36" s="209"/>
      <c r="Y36" s="209"/>
      <c r="Z36" s="209"/>
      <c r="AA36" s="209"/>
      <c r="AB36" s="209"/>
      <c r="AC36" s="192" t="s">
        <v>2901</v>
      </c>
      <c r="AD36" s="209"/>
      <c r="AE36" s="209"/>
      <c r="AF36" s="209"/>
      <c r="AG36" s="209"/>
      <c r="AH36" s="209"/>
      <c r="AI36" s="209"/>
      <c r="AJ36" s="192" t="s">
        <v>2902</v>
      </c>
      <c r="AK36" s="209"/>
      <c r="AL36" s="192" t="s">
        <v>2903</v>
      </c>
      <c r="AM36" s="209"/>
      <c r="AN36" s="192"/>
      <c r="AO36" s="209"/>
      <c r="AP36" s="209"/>
      <c r="AQ36" s="209"/>
      <c r="AR36" s="209"/>
      <c r="AS36" s="192"/>
      <c r="AT36" s="192" t="s">
        <v>2904</v>
      </c>
      <c r="AU36" s="192" t="s">
        <v>2905</v>
      </c>
      <c r="AV36" s="209"/>
      <c r="AW36" s="209"/>
      <c r="AX36" s="209"/>
      <c r="AY36" s="209"/>
      <c r="AZ36" s="209"/>
      <c r="BA36" s="192" t="s">
        <v>2906</v>
      </c>
      <c r="BB36" s="215"/>
      <c r="BC36" s="215"/>
      <c r="BD36" s="215"/>
      <c r="BE36" s="215"/>
      <c r="BF36" s="215"/>
      <c r="BG36" s="215"/>
      <c r="BH36" s="215"/>
      <c r="BI36" s="215"/>
      <c r="BJ36" s="215"/>
      <c r="BK36" s="215"/>
      <c r="BL36" s="215"/>
      <c r="BM36" s="215"/>
      <c r="BN36" s="215"/>
    </row>
    <row r="37" spans="1:66" ht="76.5" x14ac:dyDescent="0.2">
      <c r="A37" s="199"/>
      <c r="B37" s="200">
        <v>42240.890879629631</v>
      </c>
      <c r="C37" s="201"/>
      <c r="D37" s="201"/>
      <c r="E37" s="201"/>
      <c r="F37" s="201"/>
      <c r="G37" s="201"/>
      <c r="H37" s="201"/>
      <c r="I37" s="201"/>
      <c r="J37" s="201"/>
      <c r="K37" s="201"/>
      <c r="L37" s="201"/>
      <c r="M37" s="201"/>
      <c r="N37" s="202" t="s">
        <v>2907</v>
      </c>
      <c r="O37" s="203" t="s">
        <v>2908</v>
      </c>
      <c r="P37" s="204" t="s">
        <v>2760</v>
      </c>
      <c r="Q37" s="205">
        <v>52931787</v>
      </c>
      <c r="R37" s="206">
        <v>20002098017</v>
      </c>
      <c r="S37" s="207"/>
      <c r="T37" s="201"/>
      <c r="U37" s="201"/>
      <c r="V37" s="201"/>
      <c r="W37" s="201"/>
      <c r="X37" s="201"/>
      <c r="Y37" s="201"/>
      <c r="Z37" s="201"/>
      <c r="AA37" s="201"/>
      <c r="AB37" s="201"/>
      <c r="AC37" s="204" t="s">
        <v>2909</v>
      </c>
      <c r="AD37" s="201"/>
      <c r="AE37" s="201"/>
      <c r="AF37" s="201"/>
      <c r="AG37" s="201"/>
      <c r="AH37" s="201"/>
      <c r="AI37" s="201"/>
      <c r="AJ37" s="204" t="s">
        <v>2909</v>
      </c>
      <c r="AK37" s="201"/>
      <c r="AL37" s="204" t="s">
        <v>2910</v>
      </c>
      <c r="AM37" s="201"/>
      <c r="AN37" s="204"/>
      <c r="AO37" s="201"/>
      <c r="AP37" s="201"/>
      <c r="AQ37" s="201"/>
      <c r="AR37" s="201"/>
      <c r="AS37" s="204"/>
      <c r="AT37" s="204" t="s">
        <v>2911</v>
      </c>
      <c r="AU37" s="204" t="s">
        <v>2912</v>
      </c>
      <c r="AV37" s="201"/>
      <c r="AW37" s="201"/>
      <c r="AX37" s="201"/>
      <c r="AY37" s="201"/>
      <c r="AZ37" s="201"/>
      <c r="BA37" s="204"/>
      <c r="BB37" s="189"/>
      <c r="BC37" s="189"/>
      <c r="BD37" s="189"/>
      <c r="BE37" s="189"/>
      <c r="BF37" s="189"/>
      <c r="BG37" s="189"/>
      <c r="BH37" s="189"/>
      <c r="BI37" s="189"/>
      <c r="BJ37" s="189"/>
      <c r="BK37" s="189"/>
      <c r="BL37" s="189"/>
      <c r="BM37" s="189"/>
      <c r="BN37" s="189"/>
    </row>
    <row r="38" spans="1:66" ht="76.5" x14ac:dyDescent="0.2">
      <c r="A38" s="216"/>
      <c r="B38" s="191">
        <v>42242.507013888891</v>
      </c>
      <c r="C38" s="209"/>
      <c r="D38" s="209"/>
      <c r="E38" s="209"/>
      <c r="F38" s="209"/>
      <c r="G38" s="209"/>
      <c r="H38" s="209"/>
      <c r="I38" s="209"/>
      <c r="J38" s="209"/>
      <c r="K38" s="209"/>
      <c r="L38" s="209"/>
      <c r="M38" s="209"/>
      <c r="N38" s="210" t="s">
        <v>2913</v>
      </c>
      <c r="O38" s="211" t="s">
        <v>2914</v>
      </c>
      <c r="P38" s="192" t="s">
        <v>2760</v>
      </c>
      <c r="Q38" s="212">
        <v>80142564</v>
      </c>
      <c r="R38" s="213">
        <v>20082098007</v>
      </c>
      <c r="S38" s="214">
        <v>32</v>
      </c>
      <c r="T38" s="209"/>
      <c r="U38" s="209"/>
      <c r="V38" s="209"/>
      <c r="W38" s="209"/>
      <c r="X38" s="209"/>
      <c r="Y38" s="209"/>
      <c r="Z38" s="209"/>
      <c r="AA38" s="209"/>
      <c r="AB38" s="209"/>
      <c r="AC38" s="192" t="s">
        <v>2915</v>
      </c>
      <c r="AD38" s="209"/>
      <c r="AE38" s="209"/>
      <c r="AF38" s="209"/>
      <c r="AG38" s="209"/>
      <c r="AH38" s="209"/>
      <c r="AI38" s="209"/>
      <c r="AJ38" s="192"/>
      <c r="AK38" s="209"/>
      <c r="AL38" s="192" t="s">
        <v>2916</v>
      </c>
      <c r="AM38" s="209"/>
      <c r="AN38" s="192"/>
      <c r="AO38" s="209"/>
      <c r="AP38" s="209"/>
      <c r="AQ38" s="209"/>
      <c r="AR38" s="209"/>
      <c r="AS38" s="192"/>
      <c r="AT38" s="192" t="s">
        <v>2917</v>
      </c>
      <c r="AU38" s="192" t="s">
        <v>2918</v>
      </c>
      <c r="AV38" s="209"/>
      <c r="AW38" s="209"/>
      <c r="AX38" s="209"/>
      <c r="AY38" s="209"/>
      <c r="AZ38" s="209"/>
      <c r="BA38" s="192"/>
      <c r="BB38" s="215"/>
      <c r="BC38" s="215"/>
      <c r="BD38" s="215"/>
      <c r="BE38" s="215"/>
      <c r="BF38" s="215"/>
      <c r="BG38" s="215"/>
      <c r="BH38" s="215"/>
      <c r="BI38" s="215"/>
      <c r="BJ38" s="215"/>
      <c r="BK38" s="215"/>
      <c r="BL38" s="215"/>
      <c r="BM38" s="215"/>
      <c r="BN38" s="215"/>
    </row>
    <row r="39" spans="1:66" ht="51" x14ac:dyDescent="0.2">
      <c r="A39" s="199"/>
      <c r="B39" s="200">
        <v>42248.781504629631</v>
      </c>
      <c r="C39" s="201"/>
      <c r="D39" s="201"/>
      <c r="E39" s="201"/>
      <c r="F39" s="201"/>
      <c r="G39" s="201"/>
      <c r="H39" s="201"/>
      <c r="I39" s="201"/>
      <c r="J39" s="201"/>
      <c r="K39" s="201"/>
      <c r="L39" s="201"/>
      <c r="M39" s="201"/>
      <c r="N39" s="201" t="s">
        <v>2919</v>
      </c>
      <c r="O39" s="218" t="s">
        <v>2920</v>
      </c>
      <c r="P39" s="201" t="s">
        <v>2760</v>
      </c>
      <c r="Q39" s="205">
        <v>1010179925</v>
      </c>
      <c r="R39" s="206">
        <v>20082098008</v>
      </c>
      <c r="S39" s="207">
        <v>26</v>
      </c>
      <c r="T39" s="201"/>
      <c r="U39" s="201"/>
      <c r="V39" s="201"/>
      <c r="W39" s="201"/>
      <c r="X39" s="201"/>
      <c r="Y39" s="201"/>
      <c r="Z39" s="201"/>
      <c r="AA39" s="201"/>
      <c r="AB39" s="201"/>
      <c r="AC39" s="204"/>
      <c r="AD39" s="201"/>
      <c r="AE39" s="201"/>
      <c r="AF39" s="201"/>
      <c r="AG39" s="201"/>
      <c r="AH39" s="201"/>
      <c r="AI39" s="201"/>
      <c r="AJ39" s="204"/>
      <c r="AK39" s="201"/>
      <c r="AL39" s="204"/>
      <c r="AM39" s="201"/>
      <c r="AN39" s="204"/>
      <c r="AO39" s="201"/>
      <c r="AP39" s="201"/>
      <c r="AQ39" s="201"/>
      <c r="AR39" s="218"/>
      <c r="AS39" s="218" t="s">
        <v>2921</v>
      </c>
      <c r="AT39" s="219" t="s">
        <v>2922</v>
      </c>
      <c r="AU39" s="219" t="s">
        <v>2923</v>
      </c>
      <c r="AV39" s="201"/>
      <c r="AW39" s="201"/>
      <c r="AX39" s="201"/>
      <c r="AY39" s="201"/>
      <c r="AZ39" s="201"/>
      <c r="BA39" s="204"/>
      <c r="BB39" s="189"/>
      <c r="BC39" s="189"/>
      <c r="BD39" s="189"/>
      <c r="BE39" s="189"/>
      <c r="BF39" s="189"/>
      <c r="BG39" s="189"/>
      <c r="BH39" s="189"/>
      <c r="BI39" s="189"/>
      <c r="BJ39" s="189"/>
      <c r="BK39" s="189"/>
      <c r="BL39" s="189"/>
      <c r="BM39" s="189"/>
      <c r="BN39" s="189"/>
    </row>
    <row r="40" spans="1:66" x14ac:dyDescent="0.2">
      <c r="A40" s="216"/>
      <c r="B40" s="191"/>
      <c r="C40" s="209"/>
      <c r="D40" s="209"/>
      <c r="E40" s="209"/>
      <c r="F40" s="209"/>
      <c r="G40" s="209"/>
      <c r="H40" s="209"/>
      <c r="I40" s="209"/>
      <c r="J40" s="209"/>
      <c r="K40" s="209"/>
      <c r="L40" s="209"/>
      <c r="M40" s="209"/>
      <c r="N40" s="209"/>
      <c r="O40" s="220"/>
      <c r="P40" s="209"/>
      <c r="Q40" s="212"/>
      <c r="R40" s="209"/>
      <c r="S40" s="214"/>
      <c r="T40" s="209"/>
      <c r="U40" s="209"/>
      <c r="V40" s="209"/>
      <c r="W40" s="209"/>
      <c r="X40" s="209"/>
      <c r="Y40" s="209"/>
      <c r="Z40" s="209"/>
      <c r="AA40" s="209"/>
      <c r="AB40" s="209"/>
      <c r="AC40" s="192"/>
      <c r="AD40" s="209"/>
      <c r="AE40" s="209"/>
      <c r="AF40" s="209"/>
      <c r="AG40" s="209"/>
      <c r="AH40" s="209"/>
      <c r="AI40" s="209"/>
      <c r="AJ40" s="192"/>
      <c r="AK40" s="209"/>
      <c r="AL40" s="192"/>
      <c r="AM40" s="209"/>
      <c r="AN40" s="192"/>
      <c r="AO40" s="209"/>
      <c r="AP40" s="209"/>
      <c r="AQ40" s="209"/>
      <c r="AR40" s="209"/>
      <c r="AS40" s="192"/>
      <c r="AT40" s="192"/>
      <c r="AU40" s="192"/>
      <c r="AV40" s="209"/>
      <c r="AW40" s="209"/>
      <c r="AX40" s="209"/>
      <c r="AY40" s="209"/>
      <c r="AZ40" s="209"/>
      <c r="BA40" s="192"/>
      <c r="BB40" s="215"/>
      <c r="BC40" s="215"/>
      <c r="BD40" s="215"/>
      <c r="BE40" s="215"/>
      <c r="BF40" s="215"/>
      <c r="BG40" s="215"/>
      <c r="BH40" s="215"/>
      <c r="BI40" s="215"/>
      <c r="BJ40" s="215"/>
      <c r="BK40" s="215"/>
      <c r="BL40" s="215"/>
      <c r="BM40" s="215"/>
      <c r="BN40" s="215"/>
    </row>
    <row r="41" spans="1:66" x14ac:dyDescent="0.2">
      <c r="A41" s="199"/>
      <c r="B41" s="200"/>
      <c r="C41" s="201"/>
      <c r="D41" s="201"/>
      <c r="E41" s="201"/>
      <c r="F41" s="201"/>
      <c r="G41" s="201"/>
      <c r="H41" s="201"/>
      <c r="I41" s="201"/>
      <c r="J41" s="201"/>
      <c r="K41" s="201"/>
      <c r="L41" s="201"/>
      <c r="M41" s="201"/>
      <c r="N41" s="201"/>
      <c r="O41" s="221"/>
      <c r="P41" s="201"/>
      <c r="Q41" s="205"/>
      <c r="R41" s="201"/>
      <c r="S41" s="207"/>
      <c r="T41" s="201"/>
      <c r="U41" s="201"/>
      <c r="V41" s="201"/>
      <c r="W41" s="201"/>
      <c r="X41" s="201"/>
      <c r="Y41" s="201"/>
      <c r="Z41" s="201"/>
      <c r="AA41" s="201"/>
      <c r="AB41" s="201"/>
      <c r="AC41" s="204"/>
      <c r="AD41" s="201"/>
      <c r="AE41" s="201"/>
      <c r="AF41" s="201"/>
      <c r="AG41" s="201"/>
      <c r="AH41" s="201"/>
      <c r="AI41" s="201"/>
      <c r="AJ41" s="204"/>
      <c r="AK41" s="201"/>
      <c r="AL41" s="204"/>
      <c r="AM41" s="201"/>
      <c r="AN41" s="204"/>
      <c r="AO41" s="201"/>
      <c r="AP41" s="201"/>
      <c r="AQ41" s="201"/>
      <c r="AR41" s="201"/>
      <c r="AS41" s="204"/>
      <c r="AT41" s="204"/>
      <c r="AU41" s="204"/>
      <c r="AV41" s="201"/>
      <c r="AW41" s="201"/>
      <c r="AX41" s="201"/>
      <c r="AY41" s="201"/>
      <c r="AZ41" s="201"/>
      <c r="BA41" s="204"/>
      <c r="BB41" s="189"/>
      <c r="BC41" s="189"/>
      <c r="BD41" s="189"/>
      <c r="BE41" s="189"/>
      <c r="BF41" s="189"/>
      <c r="BG41" s="189"/>
      <c r="BH41" s="189"/>
      <c r="BI41" s="189"/>
      <c r="BJ41" s="189"/>
      <c r="BK41" s="189"/>
      <c r="BL41" s="189"/>
      <c r="BM41" s="189"/>
      <c r="BN41" s="189"/>
    </row>
    <row r="42" spans="1:66" x14ac:dyDescent="0.2">
      <c r="A42" s="216"/>
      <c r="B42" s="191"/>
      <c r="C42" s="209"/>
      <c r="D42" s="209"/>
      <c r="E42" s="209"/>
      <c r="F42" s="209"/>
      <c r="G42" s="209"/>
      <c r="H42" s="209"/>
      <c r="I42" s="209"/>
      <c r="J42" s="209"/>
      <c r="K42" s="209"/>
      <c r="L42" s="209"/>
      <c r="M42" s="209"/>
      <c r="N42" s="209"/>
      <c r="O42" s="220"/>
      <c r="P42" s="209"/>
      <c r="Q42" s="212"/>
      <c r="R42" s="209"/>
      <c r="S42" s="214"/>
      <c r="T42" s="209"/>
      <c r="U42" s="209"/>
      <c r="V42" s="209"/>
      <c r="W42" s="209"/>
      <c r="X42" s="209"/>
      <c r="Y42" s="209"/>
      <c r="Z42" s="209"/>
      <c r="AA42" s="209"/>
      <c r="AB42" s="209"/>
      <c r="AC42" s="192"/>
      <c r="AD42" s="209"/>
      <c r="AE42" s="209"/>
      <c r="AF42" s="209"/>
      <c r="AG42" s="209"/>
      <c r="AH42" s="209"/>
      <c r="AI42" s="209"/>
      <c r="AJ42" s="192"/>
      <c r="AK42" s="209"/>
      <c r="AL42" s="192"/>
      <c r="AM42" s="209"/>
      <c r="AN42" s="192"/>
      <c r="AO42" s="209"/>
      <c r="AP42" s="209"/>
      <c r="AQ42" s="209"/>
      <c r="AR42" s="209"/>
      <c r="AS42" s="192"/>
      <c r="AT42" s="192"/>
      <c r="AU42" s="192"/>
      <c r="AV42" s="209"/>
      <c r="AW42" s="209"/>
      <c r="AX42" s="209"/>
      <c r="AY42" s="209"/>
      <c r="AZ42" s="209"/>
      <c r="BA42" s="192"/>
      <c r="BB42" s="215"/>
      <c r="BC42" s="215"/>
      <c r="BD42" s="215"/>
      <c r="BE42" s="215"/>
      <c r="BF42" s="215"/>
      <c r="BG42" s="215"/>
      <c r="BH42" s="215"/>
      <c r="BI42" s="215"/>
      <c r="BJ42" s="215"/>
      <c r="BK42" s="215"/>
      <c r="BL42" s="215"/>
      <c r="BM42" s="215"/>
      <c r="BN42" s="215"/>
    </row>
    <row r="43" spans="1:66" x14ac:dyDescent="0.2">
      <c r="A43" s="199"/>
      <c r="B43" s="200"/>
      <c r="C43" s="201"/>
      <c r="D43" s="201"/>
      <c r="E43" s="201"/>
      <c r="F43" s="201"/>
      <c r="G43" s="201"/>
      <c r="H43" s="201"/>
      <c r="I43" s="201"/>
      <c r="J43" s="201"/>
      <c r="K43" s="201"/>
      <c r="L43" s="201"/>
      <c r="M43" s="201"/>
      <c r="N43" s="201"/>
      <c r="O43" s="221"/>
      <c r="P43" s="201"/>
      <c r="Q43" s="205"/>
      <c r="R43" s="201"/>
      <c r="S43" s="207"/>
      <c r="T43" s="201"/>
      <c r="U43" s="201"/>
      <c r="V43" s="201"/>
      <c r="W43" s="201"/>
      <c r="X43" s="201"/>
      <c r="Y43" s="201"/>
      <c r="Z43" s="201"/>
      <c r="AA43" s="201"/>
      <c r="AB43" s="201"/>
      <c r="AC43" s="204"/>
      <c r="AD43" s="201"/>
      <c r="AE43" s="201"/>
      <c r="AF43" s="201"/>
      <c r="AG43" s="201"/>
      <c r="AH43" s="201"/>
      <c r="AI43" s="201"/>
      <c r="AJ43" s="204"/>
      <c r="AK43" s="201"/>
      <c r="AL43" s="204"/>
      <c r="AM43" s="201"/>
      <c r="AN43" s="204"/>
      <c r="AO43" s="201"/>
      <c r="AP43" s="201"/>
      <c r="AQ43" s="201"/>
      <c r="AR43" s="201"/>
      <c r="AS43" s="204"/>
      <c r="AT43" s="204"/>
      <c r="AU43" s="204"/>
      <c r="AV43" s="201"/>
      <c r="AW43" s="201"/>
      <c r="AX43" s="201"/>
      <c r="AY43" s="201"/>
      <c r="AZ43" s="201"/>
      <c r="BA43" s="204"/>
      <c r="BB43" s="189"/>
      <c r="BC43" s="189"/>
      <c r="BD43" s="189"/>
      <c r="BE43" s="189"/>
      <c r="BF43" s="189"/>
      <c r="BG43" s="189"/>
      <c r="BH43" s="189"/>
      <c r="BI43" s="189"/>
      <c r="BJ43" s="189"/>
      <c r="BK43" s="189"/>
      <c r="BL43" s="189"/>
      <c r="BM43" s="189"/>
      <c r="BN43" s="189"/>
    </row>
    <row r="44" spans="1:66" x14ac:dyDescent="0.2">
      <c r="A44" s="216"/>
      <c r="B44" s="191"/>
      <c r="C44" s="209"/>
      <c r="D44" s="209"/>
      <c r="E44" s="209"/>
      <c r="F44" s="209"/>
      <c r="G44" s="209"/>
      <c r="H44" s="209"/>
      <c r="I44" s="209"/>
      <c r="J44" s="209"/>
      <c r="K44" s="209"/>
      <c r="L44" s="209"/>
      <c r="M44" s="209"/>
      <c r="N44" s="209"/>
      <c r="O44" s="220"/>
      <c r="P44" s="209"/>
      <c r="Q44" s="212"/>
      <c r="R44" s="209"/>
      <c r="S44" s="214"/>
      <c r="T44" s="209"/>
      <c r="U44" s="209"/>
      <c r="V44" s="209"/>
      <c r="W44" s="209"/>
      <c r="X44" s="209"/>
      <c r="Y44" s="209"/>
      <c r="Z44" s="209"/>
      <c r="AA44" s="209"/>
      <c r="AB44" s="209"/>
      <c r="AC44" s="192"/>
      <c r="AD44" s="209"/>
      <c r="AE44" s="209"/>
      <c r="AF44" s="209"/>
      <c r="AG44" s="209"/>
      <c r="AH44" s="209"/>
      <c r="AI44" s="209"/>
      <c r="AJ44" s="192"/>
      <c r="AK44" s="209"/>
      <c r="AL44" s="192"/>
      <c r="AM44" s="209"/>
      <c r="AN44" s="192"/>
      <c r="AO44" s="209"/>
      <c r="AP44" s="209"/>
      <c r="AQ44" s="209"/>
      <c r="AR44" s="209"/>
      <c r="AS44" s="192"/>
      <c r="AT44" s="192"/>
      <c r="AU44" s="192"/>
      <c r="AV44" s="209"/>
      <c r="AW44" s="209"/>
      <c r="AX44" s="209"/>
      <c r="AY44" s="209"/>
      <c r="AZ44" s="209"/>
      <c r="BA44" s="192"/>
      <c r="BB44" s="215"/>
      <c r="BC44" s="215"/>
      <c r="BD44" s="215"/>
      <c r="BE44" s="215"/>
      <c r="BF44" s="215"/>
      <c r="BG44" s="215"/>
      <c r="BH44" s="215"/>
      <c r="BI44" s="215"/>
      <c r="BJ44" s="215"/>
      <c r="BK44" s="215"/>
      <c r="BL44" s="215"/>
      <c r="BM44" s="215"/>
      <c r="BN44" s="215"/>
    </row>
    <row r="45" spans="1:66" x14ac:dyDescent="0.2">
      <c r="A45" s="199"/>
      <c r="B45" s="200"/>
      <c r="C45" s="201"/>
      <c r="D45" s="201"/>
      <c r="E45" s="201"/>
      <c r="F45" s="201"/>
      <c r="G45" s="201"/>
      <c r="H45" s="201"/>
      <c r="I45" s="201"/>
      <c r="J45" s="201"/>
      <c r="K45" s="201"/>
      <c r="L45" s="201"/>
      <c r="M45" s="201"/>
      <c r="N45" s="201"/>
      <c r="O45" s="221"/>
      <c r="P45" s="201"/>
      <c r="Q45" s="205"/>
      <c r="R45" s="201"/>
      <c r="S45" s="207"/>
      <c r="T45" s="201"/>
      <c r="U45" s="201"/>
      <c r="V45" s="201"/>
      <c r="W45" s="201"/>
      <c r="X45" s="201"/>
      <c r="Y45" s="201"/>
      <c r="Z45" s="201"/>
      <c r="AA45" s="201"/>
      <c r="AB45" s="201"/>
      <c r="AC45" s="204"/>
      <c r="AD45" s="201"/>
      <c r="AE45" s="201"/>
      <c r="AF45" s="201"/>
      <c r="AG45" s="201"/>
      <c r="AH45" s="201"/>
      <c r="AI45" s="201"/>
      <c r="AJ45" s="204"/>
      <c r="AK45" s="201"/>
      <c r="AL45" s="204"/>
      <c r="AM45" s="201"/>
      <c r="AN45" s="204"/>
      <c r="AO45" s="201"/>
      <c r="AP45" s="201"/>
      <c r="AQ45" s="201"/>
      <c r="AR45" s="201"/>
      <c r="AS45" s="204"/>
      <c r="AT45" s="204"/>
      <c r="AU45" s="204"/>
      <c r="AV45" s="201"/>
      <c r="AW45" s="201"/>
      <c r="AX45" s="201"/>
      <c r="AY45" s="201"/>
      <c r="AZ45" s="201"/>
      <c r="BA45" s="204"/>
      <c r="BB45" s="189"/>
      <c r="BC45" s="189"/>
      <c r="BD45" s="189"/>
      <c r="BE45" s="189"/>
      <c r="BF45" s="189"/>
      <c r="BG45" s="189"/>
      <c r="BH45" s="189"/>
      <c r="BI45" s="189"/>
      <c r="BJ45" s="189"/>
      <c r="BK45" s="189"/>
      <c r="BL45" s="189"/>
      <c r="BM45" s="189"/>
      <c r="BN45" s="189"/>
    </row>
    <row r="46" spans="1:66" x14ac:dyDescent="0.2">
      <c r="BB46" s="222"/>
      <c r="BC46" s="222"/>
      <c r="BD46" s="222"/>
      <c r="BE46" s="222"/>
      <c r="BF46" s="222"/>
      <c r="BG46" s="222"/>
      <c r="BH46" s="222"/>
      <c r="BI46" s="222"/>
      <c r="BJ46" s="222"/>
      <c r="BK46" s="222"/>
      <c r="BL46" s="222"/>
      <c r="BM46" s="222"/>
      <c r="BN46" s="222"/>
    </row>
  </sheetData>
  <pageMargins left="0.75" right="0.75" top="1" bottom="1" header="0.5" footer="0.5"/>
  <pageSetup orientation="portrait" r:id="rId1"/>
  <headerFooter alignWithMargins="0"/>
  <tableParts count="1">
    <tablePart r:id="rId2"/>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pageSetUpPr fitToPage="1"/>
  </sheetPr>
  <dimension ref="Z1001:Z1002"/>
  <sheetViews>
    <sheetView showGridLines="0" showRowColHeaders="0" showRuler="0" zoomScaleNormal="100" workbookViewId="0"/>
  </sheetViews>
  <sheetFormatPr baseColWidth="10" defaultRowHeight="15" x14ac:dyDescent="0.25"/>
  <cols>
    <col min="26" max="26" width="49.7109375" bestFit="1" customWidth="1"/>
  </cols>
  <sheetData>
    <row r="1001" spans="26:26" x14ac:dyDescent="0.25">
      <c r="Z1001" t="s">
        <v>2562</v>
      </c>
    </row>
    <row r="1002" spans="26:26" x14ac:dyDescent="0.25">
      <c r="Z1002" t="s">
        <v>2563</v>
      </c>
    </row>
  </sheetData>
  <sheetProtection selectLockedCells="1" selectUnlockedCells="1"/>
  <printOptions horizontalCentered="1" verticalCentered="1"/>
  <pageMargins left="0.7" right="0.7" top="0.75" bottom="0.75" header="0.3" footer="0.3"/>
  <pageSetup paperSize="119" orientation="landscape"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10250" r:id="rId9" name="AroAxControlShim1">
          <controlPr defaultSize="0" autoLine="0" autoPict="0" altText="Power View" r:id="rId10">
            <anchor moveWithCells="1">
              <from>
                <xdr:col>0</xdr:col>
                <xdr:colOff>9525</xdr:colOff>
                <xdr:row>0</xdr:row>
                <xdr:rowOff>9525</xdr:rowOff>
              </from>
              <to>
                <xdr:col>15</xdr:col>
                <xdr:colOff>571500</xdr:colOff>
                <xdr:row>47</xdr:row>
                <xdr:rowOff>47625</xdr:rowOff>
              </to>
            </anchor>
          </controlPr>
        </control>
      </mc:Choice>
      <mc:Fallback>
        <control shapeId="10250" r:id="rId9" name="AroAxControlShim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5"/>
  <sheetViews>
    <sheetView showGridLines="0" topLeftCell="A8" zoomScaleNormal="100" workbookViewId="0">
      <pane xSplit="5" ySplit="1" topLeftCell="F9" activePane="bottomRight" state="frozen"/>
      <selection activeCell="A8" sqref="A8"/>
      <selection pane="topRight" activeCell="E8" sqref="E8"/>
      <selection pane="bottomLeft" activeCell="A9" sqref="A9"/>
      <selection pane="bottomRight" activeCell="F9" sqref="F9"/>
    </sheetView>
  </sheetViews>
  <sheetFormatPr baseColWidth="10" defaultRowHeight="15" x14ac:dyDescent="0.25"/>
  <cols>
    <col min="1" max="1" width="8" bestFit="1" customWidth="1"/>
    <col min="2" max="3" width="13.140625" customWidth="1"/>
    <col min="4" max="4" width="17.28515625" customWidth="1"/>
    <col min="5" max="5" width="16.5703125" bestFit="1" customWidth="1"/>
    <col min="6" max="6" width="10.5703125" bestFit="1" customWidth="1"/>
    <col min="7" max="7" width="14.140625" style="117" customWidth="1"/>
    <col min="8" max="8" width="18.140625" bestFit="1" customWidth="1"/>
    <col min="9" max="9" width="11.42578125" bestFit="1" customWidth="1"/>
    <col min="10" max="10" width="14.42578125" customWidth="1"/>
    <col min="11" max="12" width="18.5703125" customWidth="1"/>
    <col min="13" max="13" width="21.7109375" customWidth="1"/>
    <col min="14" max="14" width="25.42578125" bestFit="1" customWidth="1"/>
    <col min="15" max="15" width="22.85546875" customWidth="1"/>
    <col min="16" max="16" width="10.42578125" style="105" customWidth="1"/>
    <col min="17" max="17" width="13" bestFit="1" customWidth="1"/>
    <col min="18" max="18" width="13" customWidth="1"/>
    <col min="19" max="19" width="27.5703125" bestFit="1" customWidth="1"/>
    <col min="20" max="20" width="26" customWidth="1"/>
    <col min="21" max="22" width="16" customWidth="1"/>
    <col min="23" max="23" width="17.7109375" customWidth="1"/>
    <col min="24" max="24" width="32.28515625" customWidth="1"/>
    <col min="232" max="232" width="4.5703125" customWidth="1"/>
    <col min="233" max="233" width="16.85546875" customWidth="1"/>
    <col min="234" max="234" width="23" bestFit="1" customWidth="1"/>
    <col min="235" max="235" width="27.85546875" bestFit="1" customWidth="1"/>
    <col min="236" max="236" width="23.85546875" customWidth="1"/>
    <col min="237" max="237" width="22.140625" customWidth="1"/>
    <col min="238" max="238" width="35.28515625" bestFit="1" customWidth="1"/>
    <col min="239" max="239" width="29" bestFit="1" customWidth="1"/>
    <col min="240" max="240" width="12" customWidth="1"/>
    <col min="241" max="241" width="11.5703125" bestFit="1" customWidth="1"/>
    <col min="242" max="242" width="12.28515625" customWidth="1"/>
    <col min="243" max="243" width="8.28515625" customWidth="1"/>
    <col min="244" max="244" width="30.140625" customWidth="1"/>
    <col min="245" max="245" width="40" customWidth="1"/>
    <col min="246" max="246" width="82.7109375" customWidth="1"/>
    <col min="247" max="247" width="37.5703125" customWidth="1"/>
    <col min="248" max="248" width="30.42578125" customWidth="1"/>
    <col min="249" max="249" width="20.42578125" customWidth="1"/>
    <col min="250" max="250" width="23.5703125" customWidth="1"/>
    <col min="251" max="251" width="38.28515625" bestFit="1" customWidth="1"/>
    <col min="252" max="252" width="31.7109375" customWidth="1"/>
    <col min="488" max="488" width="4.5703125" customWidth="1"/>
    <col min="489" max="489" width="16.85546875" customWidth="1"/>
    <col min="490" max="490" width="23" bestFit="1" customWidth="1"/>
    <col min="491" max="491" width="27.85546875" bestFit="1" customWidth="1"/>
    <col min="492" max="492" width="23.85546875" customWidth="1"/>
    <col min="493" max="493" width="22.140625" customWidth="1"/>
    <col min="494" max="494" width="35.28515625" bestFit="1" customWidth="1"/>
    <col min="495" max="495" width="29" bestFit="1" customWidth="1"/>
    <col min="496" max="496" width="12" customWidth="1"/>
    <col min="497" max="497" width="11.5703125" bestFit="1" customWidth="1"/>
    <col min="498" max="498" width="12.28515625" customWidth="1"/>
    <col min="499" max="499" width="8.28515625" customWidth="1"/>
    <col min="500" max="500" width="30.140625" customWidth="1"/>
    <col min="501" max="501" width="40" customWidth="1"/>
    <col min="502" max="502" width="82.7109375" customWidth="1"/>
    <col min="503" max="503" width="37.5703125" customWidth="1"/>
    <col min="504" max="504" width="30.42578125" customWidth="1"/>
    <col min="505" max="505" width="20.42578125" customWidth="1"/>
    <col min="506" max="506" width="23.5703125" customWidth="1"/>
    <col min="507" max="507" width="38.28515625" bestFit="1" customWidth="1"/>
    <col min="508" max="508" width="31.7109375" customWidth="1"/>
    <col min="744" max="744" width="4.5703125" customWidth="1"/>
    <col min="745" max="745" width="16.85546875" customWidth="1"/>
    <col min="746" max="746" width="23" bestFit="1" customWidth="1"/>
    <col min="747" max="747" width="27.85546875" bestFit="1" customWidth="1"/>
    <col min="748" max="748" width="23.85546875" customWidth="1"/>
    <col min="749" max="749" width="22.140625" customWidth="1"/>
    <col min="750" max="750" width="35.28515625" bestFit="1" customWidth="1"/>
    <col min="751" max="751" width="29" bestFit="1" customWidth="1"/>
    <col min="752" max="752" width="12" customWidth="1"/>
    <col min="753" max="753" width="11.5703125" bestFit="1" customWidth="1"/>
    <col min="754" max="754" width="12.28515625" customWidth="1"/>
    <col min="755" max="755" width="8.28515625" customWidth="1"/>
    <col min="756" max="756" width="30.140625" customWidth="1"/>
    <col min="757" max="757" width="40" customWidth="1"/>
    <col min="758" max="758" width="82.7109375" customWidth="1"/>
    <col min="759" max="759" width="37.5703125" customWidth="1"/>
    <col min="760" max="760" width="30.42578125" customWidth="1"/>
    <col min="761" max="761" width="20.42578125" customWidth="1"/>
    <col min="762" max="762" width="23.5703125" customWidth="1"/>
    <col min="763" max="763" width="38.28515625" bestFit="1" customWidth="1"/>
    <col min="764" max="764" width="31.7109375" customWidth="1"/>
    <col min="1000" max="1000" width="4.5703125" customWidth="1"/>
    <col min="1001" max="1001" width="16.85546875" customWidth="1"/>
    <col min="1002" max="1002" width="23" bestFit="1" customWidth="1"/>
    <col min="1003" max="1003" width="27.85546875" bestFit="1" customWidth="1"/>
    <col min="1004" max="1004" width="23.85546875" customWidth="1"/>
    <col min="1005" max="1005" width="22.140625" customWidth="1"/>
    <col min="1006" max="1006" width="35.28515625" bestFit="1" customWidth="1"/>
    <col min="1007" max="1007" width="29" bestFit="1" customWidth="1"/>
    <col min="1008" max="1008" width="12" customWidth="1"/>
    <col min="1009" max="1009" width="11.5703125" bestFit="1" customWidth="1"/>
    <col min="1010" max="1010" width="12.28515625" customWidth="1"/>
    <col min="1011" max="1011" width="8.28515625" customWidth="1"/>
    <col min="1012" max="1012" width="30.140625" customWidth="1"/>
    <col min="1013" max="1013" width="40" customWidth="1"/>
    <col min="1014" max="1014" width="82.7109375" customWidth="1"/>
    <col min="1015" max="1015" width="37.5703125" customWidth="1"/>
    <col min="1016" max="1016" width="30.42578125" customWidth="1"/>
    <col min="1017" max="1017" width="20.42578125" customWidth="1"/>
    <col min="1018" max="1018" width="23.5703125" customWidth="1"/>
    <col min="1019" max="1019" width="38.28515625" bestFit="1" customWidth="1"/>
    <col min="1020" max="1020" width="31.7109375" customWidth="1"/>
    <col min="1256" max="1256" width="4.5703125" customWidth="1"/>
    <col min="1257" max="1257" width="16.85546875" customWidth="1"/>
    <col min="1258" max="1258" width="23" bestFit="1" customWidth="1"/>
    <col min="1259" max="1259" width="27.85546875" bestFit="1" customWidth="1"/>
    <col min="1260" max="1260" width="23.85546875" customWidth="1"/>
    <col min="1261" max="1261" width="22.140625" customWidth="1"/>
    <col min="1262" max="1262" width="35.28515625" bestFit="1" customWidth="1"/>
    <col min="1263" max="1263" width="29" bestFit="1" customWidth="1"/>
    <col min="1264" max="1264" width="12" customWidth="1"/>
    <col min="1265" max="1265" width="11.5703125" bestFit="1" customWidth="1"/>
    <col min="1266" max="1266" width="12.28515625" customWidth="1"/>
    <col min="1267" max="1267" width="8.28515625" customWidth="1"/>
    <col min="1268" max="1268" width="30.140625" customWidth="1"/>
    <col min="1269" max="1269" width="40" customWidth="1"/>
    <col min="1270" max="1270" width="82.7109375" customWidth="1"/>
    <col min="1271" max="1271" width="37.5703125" customWidth="1"/>
    <col min="1272" max="1272" width="30.42578125" customWidth="1"/>
    <col min="1273" max="1273" width="20.42578125" customWidth="1"/>
    <col min="1274" max="1274" width="23.5703125" customWidth="1"/>
    <col min="1275" max="1275" width="38.28515625" bestFit="1" customWidth="1"/>
    <col min="1276" max="1276" width="31.7109375" customWidth="1"/>
    <col min="1512" max="1512" width="4.5703125" customWidth="1"/>
    <col min="1513" max="1513" width="16.85546875" customWidth="1"/>
    <col min="1514" max="1514" width="23" bestFit="1" customWidth="1"/>
    <col min="1515" max="1515" width="27.85546875" bestFit="1" customWidth="1"/>
    <col min="1516" max="1516" width="23.85546875" customWidth="1"/>
    <col min="1517" max="1517" width="22.140625" customWidth="1"/>
    <col min="1518" max="1518" width="35.28515625" bestFit="1" customWidth="1"/>
    <col min="1519" max="1519" width="29" bestFit="1" customWidth="1"/>
    <col min="1520" max="1520" width="12" customWidth="1"/>
    <col min="1521" max="1521" width="11.5703125" bestFit="1" customWidth="1"/>
    <col min="1522" max="1522" width="12.28515625" customWidth="1"/>
    <col min="1523" max="1523" width="8.28515625" customWidth="1"/>
    <col min="1524" max="1524" width="30.140625" customWidth="1"/>
    <col min="1525" max="1525" width="40" customWidth="1"/>
    <col min="1526" max="1526" width="82.7109375" customWidth="1"/>
    <col min="1527" max="1527" width="37.5703125" customWidth="1"/>
    <col min="1528" max="1528" width="30.42578125" customWidth="1"/>
    <col min="1529" max="1529" width="20.42578125" customWidth="1"/>
    <col min="1530" max="1530" width="23.5703125" customWidth="1"/>
    <col min="1531" max="1531" width="38.28515625" bestFit="1" customWidth="1"/>
    <col min="1532" max="1532" width="31.7109375" customWidth="1"/>
    <col min="1768" max="1768" width="4.5703125" customWidth="1"/>
    <col min="1769" max="1769" width="16.85546875" customWidth="1"/>
    <col min="1770" max="1770" width="23" bestFit="1" customWidth="1"/>
    <col min="1771" max="1771" width="27.85546875" bestFit="1" customWidth="1"/>
    <col min="1772" max="1772" width="23.85546875" customWidth="1"/>
    <col min="1773" max="1773" width="22.140625" customWidth="1"/>
    <col min="1774" max="1774" width="35.28515625" bestFit="1" customWidth="1"/>
    <col min="1775" max="1775" width="29" bestFit="1" customWidth="1"/>
    <col min="1776" max="1776" width="12" customWidth="1"/>
    <col min="1777" max="1777" width="11.5703125" bestFit="1" customWidth="1"/>
    <col min="1778" max="1778" width="12.28515625" customWidth="1"/>
    <col min="1779" max="1779" width="8.28515625" customWidth="1"/>
    <col min="1780" max="1780" width="30.140625" customWidth="1"/>
    <col min="1781" max="1781" width="40" customWidth="1"/>
    <col min="1782" max="1782" width="82.7109375" customWidth="1"/>
    <col min="1783" max="1783" width="37.5703125" customWidth="1"/>
    <col min="1784" max="1784" width="30.42578125" customWidth="1"/>
    <col min="1785" max="1785" width="20.42578125" customWidth="1"/>
    <col min="1786" max="1786" width="23.5703125" customWidth="1"/>
    <col min="1787" max="1787" width="38.28515625" bestFit="1" customWidth="1"/>
    <col min="1788" max="1788" width="31.7109375" customWidth="1"/>
    <col min="2024" max="2024" width="4.5703125" customWidth="1"/>
    <col min="2025" max="2025" width="16.85546875" customWidth="1"/>
    <col min="2026" max="2026" width="23" bestFit="1" customWidth="1"/>
    <col min="2027" max="2027" width="27.85546875" bestFit="1" customWidth="1"/>
    <col min="2028" max="2028" width="23.85546875" customWidth="1"/>
    <col min="2029" max="2029" width="22.140625" customWidth="1"/>
    <col min="2030" max="2030" width="35.28515625" bestFit="1" customWidth="1"/>
    <col min="2031" max="2031" width="29" bestFit="1" customWidth="1"/>
    <col min="2032" max="2032" width="12" customWidth="1"/>
    <col min="2033" max="2033" width="11.5703125" bestFit="1" customWidth="1"/>
    <col min="2034" max="2034" width="12.28515625" customWidth="1"/>
    <col min="2035" max="2035" width="8.28515625" customWidth="1"/>
    <col min="2036" max="2036" width="30.140625" customWidth="1"/>
    <col min="2037" max="2037" width="40" customWidth="1"/>
    <col min="2038" max="2038" width="82.7109375" customWidth="1"/>
    <col min="2039" max="2039" width="37.5703125" customWidth="1"/>
    <col min="2040" max="2040" width="30.42578125" customWidth="1"/>
    <col min="2041" max="2041" width="20.42578125" customWidth="1"/>
    <col min="2042" max="2042" width="23.5703125" customWidth="1"/>
    <col min="2043" max="2043" width="38.28515625" bestFit="1" customWidth="1"/>
    <col min="2044" max="2044" width="31.7109375" customWidth="1"/>
    <col min="2280" max="2280" width="4.5703125" customWidth="1"/>
    <col min="2281" max="2281" width="16.85546875" customWidth="1"/>
    <col min="2282" max="2282" width="23" bestFit="1" customWidth="1"/>
    <col min="2283" max="2283" width="27.85546875" bestFit="1" customWidth="1"/>
    <col min="2284" max="2284" width="23.85546875" customWidth="1"/>
    <col min="2285" max="2285" width="22.140625" customWidth="1"/>
    <col min="2286" max="2286" width="35.28515625" bestFit="1" customWidth="1"/>
    <col min="2287" max="2287" width="29" bestFit="1" customWidth="1"/>
    <col min="2288" max="2288" width="12" customWidth="1"/>
    <col min="2289" max="2289" width="11.5703125" bestFit="1" customWidth="1"/>
    <col min="2290" max="2290" width="12.28515625" customWidth="1"/>
    <col min="2291" max="2291" width="8.28515625" customWidth="1"/>
    <col min="2292" max="2292" width="30.140625" customWidth="1"/>
    <col min="2293" max="2293" width="40" customWidth="1"/>
    <col min="2294" max="2294" width="82.7109375" customWidth="1"/>
    <col min="2295" max="2295" width="37.5703125" customWidth="1"/>
    <col min="2296" max="2296" width="30.42578125" customWidth="1"/>
    <col min="2297" max="2297" width="20.42578125" customWidth="1"/>
    <col min="2298" max="2298" width="23.5703125" customWidth="1"/>
    <col min="2299" max="2299" width="38.28515625" bestFit="1" customWidth="1"/>
    <col min="2300" max="2300" width="31.7109375" customWidth="1"/>
    <col min="2536" max="2536" width="4.5703125" customWidth="1"/>
    <col min="2537" max="2537" width="16.85546875" customWidth="1"/>
    <col min="2538" max="2538" width="23" bestFit="1" customWidth="1"/>
    <col min="2539" max="2539" width="27.85546875" bestFit="1" customWidth="1"/>
    <col min="2540" max="2540" width="23.85546875" customWidth="1"/>
    <col min="2541" max="2541" width="22.140625" customWidth="1"/>
    <col min="2542" max="2542" width="35.28515625" bestFit="1" customWidth="1"/>
    <col min="2543" max="2543" width="29" bestFit="1" customWidth="1"/>
    <col min="2544" max="2544" width="12" customWidth="1"/>
    <col min="2545" max="2545" width="11.5703125" bestFit="1" customWidth="1"/>
    <col min="2546" max="2546" width="12.28515625" customWidth="1"/>
    <col min="2547" max="2547" width="8.28515625" customWidth="1"/>
    <col min="2548" max="2548" width="30.140625" customWidth="1"/>
    <col min="2549" max="2549" width="40" customWidth="1"/>
    <col min="2550" max="2550" width="82.7109375" customWidth="1"/>
    <col min="2551" max="2551" width="37.5703125" customWidth="1"/>
    <col min="2552" max="2552" width="30.42578125" customWidth="1"/>
    <col min="2553" max="2553" width="20.42578125" customWidth="1"/>
    <col min="2554" max="2554" width="23.5703125" customWidth="1"/>
    <col min="2555" max="2555" width="38.28515625" bestFit="1" customWidth="1"/>
    <col min="2556" max="2556" width="31.7109375" customWidth="1"/>
    <col min="2792" max="2792" width="4.5703125" customWidth="1"/>
    <col min="2793" max="2793" width="16.85546875" customWidth="1"/>
    <col min="2794" max="2794" width="23" bestFit="1" customWidth="1"/>
    <col min="2795" max="2795" width="27.85546875" bestFit="1" customWidth="1"/>
    <col min="2796" max="2796" width="23.85546875" customWidth="1"/>
    <col min="2797" max="2797" width="22.140625" customWidth="1"/>
    <col min="2798" max="2798" width="35.28515625" bestFit="1" customWidth="1"/>
    <col min="2799" max="2799" width="29" bestFit="1" customWidth="1"/>
    <col min="2800" max="2800" width="12" customWidth="1"/>
    <col min="2801" max="2801" width="11.5703125" bestFit="1" customWidth="1"/>
    <col min="2802" max="2802" width="12.28515625" customWidth="1"/>
    <col min="2803" max="2803" width="8.28515625" customWidth="1"/>
    <col min="2804" max="2804" width="30.140625" customWidth="1"/>
    <col min="2805" max="2805" width="40" customWidth="1"/>
    <col min="2806" max="2806" width="82.7109375" customWidth="1"/>
    <col min="2807" max="2807" width="37.5703125" customWidth="1"/>
    <col min="2808" max="2808" width="30.42578125" customWidth="1"/>
    <col min="2809" max="2809" width="20.42578125" customWidth="1"/>
    <col min="2810" max="2810" width="23.5703125" customWidth="1"/>
    <col min="2811" max="2811" width="38.28515625" bestFit="1" customWidth="1"/>
    <col min="2812" max="2812" width="31.7109375" customWidth="1"/>
    <col min="3048" max="3048" width="4.5703125" customWidth="1"/>
    <col min="3049" max="3049" width="16.85546875" customWidth="1"/>
    <col min="3050" max="3050" width="23" bestFit="1" customWidth="1"/>
    <col min="3051" max="3051" width="27.85546875" bestFit="1" customWidth="1"/>
    <col min="3052" max="3052" width="23.85546875" customWidth="1"/>
    <col min="3053" max="3053" width="22.140625" customWidth="1"/>
    <col min="3054" max="3054" width="35.28515625" bestFit="1" customWidth="1"/>
    <col min="3055" max="3055" width="29" bestFit="1" customWidth="1"/>
    <col min="3056" max="3056" width="12" customWidth="1"/>
    <col min="3057" max="3057" width="11.5703125" bestFit="1" customWidth="1"/>
    <col min="3058" max="3058" width="12.28515625" customWidth="1"/>
    <col min="3059" max="3059" width="8.28515625" customWidth="1"/>
    <col min="3060" max="3060" width="30.140625" customWidth="1"/>
    <col min="3061" max="3061" width="40" customWidth="1"/>
    <col min="3062" max="3062" width="82.7109375" customWidth="1"/>
    <col min="3063" max="3063" width="37.5703125" customWidth="1"/>
    <col min="3064" max="3064" width="30.42578125" customWidth="1"/>
    <col min="3065" max="3065" width="20.42578125" customWidth="1"/>
    <col min="3066" max="3066" width="23.5703125" customWidth="1"/>
    <col min="3067" max="3067" width="38.28515625" bestFit="1" customWidth="1"/>
    <col min="3068" max="3068" width="31.7109375" customWidth="1"/>
    <col min="3304" max="3304" width="4.5703125" customWidth="1"/>
    <col min="3305" max="3305" width="16.85546875" customWidth="1"/>
    <col min="3306" max="3306" width="23" bestFit="1" customWidth="1"/>
    <col min="3307" max="3307" width="27.85546875" bestFit="1" customWidth="1"/>
    <col min="3308" max="3308" width="23.85546875" customWidth="1"/>
    <col min="3309" max="3309" width="22.140625" customWidth="1"/>
    <col min="3310" max="3310" width="35.28515625" bestFit="1" customWidth="1"/>
    <col min="3311" max="3311" width="29" bestFit="1" customWidth="1"/>
    <col min="3312" max="3312" width="12" customWidth="1"/>
    <col min="3313" max="3313" width="11.5703125" bestFit="1" customWidth="1"/>
    <col min="3314" max="3314" width="12.28515625" customWidth="1"/>
    <col min="3315" max="3315" width="8.28515625" customWidth="1"/>
    <col min="3316" max="3316" width="30.140625" customWidth="1"/>
    <col min="3317" max="3317" width="40" customWidth="1"/>
    <col min="3318" max="3318" width="82.7109375" customWidth="1"/>
    <col min="3319" max="3319" width="37.5703125" customWidth="1"/>
    <col min="3320" max="3320" width="30.42578125" customWidth="1"/>
    <col min="3321" max="3321" width="20.42578125" customWidth="1"/>
    <col min="3322" max="3322" width="23.5703125" customWidth="1"/>
    <col min="3323" max="3323" width="38.28515625" bestFit="1" customWidth="1"/>
    <col min="3324" max="3324" width="31.7109375" customWidth="1"/>
    <col min="3560" max="3560" width="4.5703125" customWidth="1"/>
    <col min="3561" max="3561" width="16.85546875" customWidth="1"/>
    <col min="3562" max="3562" width="23" bestFit="1" customWidth="1"/>
    <col min="3563" max="3563" width="27.85546875" bestFit="1" customWidth="1"/>
    <col min="3564" max="3564" width="23.85546875" customWidth="1"/>
    <col min="3565" max="3565" width="22.140625" customWidth="1"/>
    <col min="3566" max="3566" width="35.28515625" bestFit="1" customWidth="1"/>
    <col min="3567" max="3567" width="29" bestFit="1" customWidth="1"/>
    <col min="3568" max="3568" width="12" customWidth="1"/>
    <col min="3569" max="3569" width="11.5703125" bestFit="1" customWidth="1"/>
    <col min="3570" max="3570" width="12.28515625" customWidth="1"/>
    <col min="3571" max="3571" width="8.28515625" customWidth="1"/>
    <col min="3572" max="3572" width="30.140625" customWidth="1"/>
    <col min="3573" max="3573" width="40" customWidth="1"/>
    <col min="3574" max="3574" width="82.7109375" customWidth="1"/>
    <col min="3575" max="3575" width="37.5703125" customWidth="1"/>
    <col min="3576" max="3576" width="30.42578125" customWidth="1"/>
    <col min="3577" max="3577" width="20.42578125" customWidth="1"/>
    <col min="3578" max="3578" width="23.5703125" customWidth="1"/>
    <col min="3579" max="3579" width="38.28515625" bestFit="1" customWidth="1"/>
    <col min="3580" max="3580" width="31.7109375" customWidth="1"/>
    <col min="3816" max="3816" width="4.5703125" customWidth="1"/>
    <col min="3817" max="3817" width="16.85546875" customWidth="1"/>
    <col min="3818" max="3818" width="23" bestFit="1" customWidth="1"/>
    <col min="3819" max="3819" width="27.85546875" bestFit="1" customWidth="1"/>
    <col min="3820" max="3820" width="23.85546875" customWidth="1"/>
    <col min="3821" max="3821" width="22.140625" customWidth="1"/>
    <col min="3822" max="3822" width="35.28515625" bestFit="1" customWidth="1"/>
    <col min="3823" max="3823" width="29" bestFit="1" customWidth="1"/>
    <col min="3824" max="3824" width="12" customWidth="1"/>
    <col min="3825" max="3825" width="11.5703125" bestFit="1" customWidth="1"/>
    <col min="3826" max="3826" width="12.28515625" customWidth="1"/>
    <col min="3827" max="3827" width="8.28515625" customWidth="1"/>
    <col min="3828" max="3828" width="30.140625" customWidth="1"/>
    <col min="3829" max="3829" width="40" customWidth="1"/>
    <col min="3830" max="3830" width="82.7109375" customWidth="1"/>
    <col min="3831" max="3831" width="37.5703125" customWidth="1"/>
    <col min="3832" max="3832" width="30.42578125" customWidth="1"/>
    <col min="3833" max="3833" width="20.42578125" customWidth="1"/>
    <col min="3834" max="3834" width="23.5703125" customWidth="1"/>
    <col min="3835" max="3835" width="38.28515625" bestFit="1" customWidth="1"/>
    <col min="3836" max="3836" width="31.7109375" customWidth="1"/>
    <col min="4072" max="4072" width="4.5703125" customWidth="1"/>
    <col min="4073" max="4073" width="16.85546875" customWidth="1"/>
    <col min="4074" max="4074" width="23" bestFit="1" customWidth="1"/>
    <col min="4075" max="4075" width="27.85546875" bestFit="1" customWidth="1"/>
    <col min="4076" max="4076" width="23.85546875" customWidth="1"/>
    <col min="4077" max="4077" width="22.140625" customWidth="1"/>
    <col min="4078" max="4078" width="35.28515625" bestFit="1" customWidth="1"/>
    <col min="4079" max="4079" width="29" bestFit="1" customWidth="1"/>
    <col min="4080" max="4080" width="12" customWidth="1"/>
    <col min="4081" max="4081" width="11.5703125" bestFit="1" customWidth="1"/>
    <col min="4082" max="4082" width="12.28515625" customWidth="1"/>
    <col min="4083" max="4083" width="8.28515625" customWidth="1"/>
    <col min="4084" max="4084" width="30.140625" customWidth="1"/>
    <col min="4085" max="4085" width="40" customWidth="1"/>
    <col min="4086" max="4086" width="82.7109375" customWidth="1"/>
    <col min="4087" max="4087" width="37.5703125" customWidth="1"/>
    <col min="4088" max="4088" width="30.42578125" customWidth="1"/>
    <col min="4089" max="4089" width="20.42578125" customWidth="1"/>
    <col min="4090" max="4090" width="23.5703125" customWidth="1"/>
    <col min="4091" max="4091" width="38.28515625" bestFit="1" customWidth="1"/>
    <col min="4092" max="4092" width="31.7109375" customWidth="1"/>
    <col min="4328" max="4328" width="4.5703125" customWidth="1"/>
    <col min="4329" max="4329" width="16.85546875" customWidth="1"/>
    <col min="4330" max="4330" width="23" bestFit="1" customWidth="1"/>
    <col min="4331" max="4331" width="27.85546875" bestFit="1" customWidth="1"/>
    <col min="4332" max="4332" width="23.85546875" customWidth="1"/>
    <col min="4333" max="4333" width="22.140625" customWidth="1"/>
    <col min="4334" max="4334" width="35.28515625" bestFit="1" customWidth="1"/>
    <col min="4335" max="4335" width="29" bestFit="1" customWidth="1"/>
    <col min="4336" max="4336" width="12" customWidth="1"/>
    <col min="4337" max="4337" width="11.5703125" bestFit="1" customWidth="1"/>
    <col min="4338" max="4338" width="12.28515625" customWidth="1"/>
    <col min="4339" max="4339" width="8.28515625" customWidth="1"/>
    <col min="4340" max="4340" width="30.140625" customWidth="1"/>
    <col min="4341" max="4341" width="40" customWidth="1"/>
    <col min="4342" max="4342" width="82.7109375" customWidth="1"/>
    <col min="4343" max="4343" width="37.5703125" customWidth="1"/>
    <col min="4344" max="4344" width="30.42578125" customWidth="1"/>
    <col min="4345" max="4345" width="20.42578125" customWidth="1"/>
    <col min="4346" max="4346" width="23.5703125" customWidth="1"/>
    <col min="4347" max="4347" width="38.28515625" bestFit="1" customWidth="1"/>
    <col min="4348" max="4348" width="31.7109375" customWidth="1"/>
    <col min="4584" max="4584" width="4.5703125" customWidth="1"/>
    <col min="4585" max="4585" width="16.85546875" customWidth="1"/>
    <col min="4586" max="4586" width="23" bestFit="1" customWidth="1"/>
    <col min="4587" max="4587" width="27.85546875" bestFit="1" customWidth="1"/>
    <col min="4588" max="4588" width="23.85546875" customWidth="1"/>
    <col min="4589" max="4589" width="22.140625" customWidth="1"/>
    <col min="4590" max="4590" width="35.28515625" bestFit="1" customWidth="1"/>
    <col min="4591" max="4591" width="29" bestFit="1" customWidth="1"/>
    <col min="4592" max="4592" width="12" customWidth="1"/>
    <col min="4593" max="4593" width="11.5703125" bestFit="1" customWidth="1"/>
    <col min="4594" max="4594" width="12.28515625" customWidth="1"/>
    <col min="4595" max="4595" width="8.28515625" customWidth="1"/>
    <col min="4596" max="4596" width="30.140625" customWidth="1"/>
    <col min="4597" max="4597" width="40" customWidth="1"/>
    <col min="4598" max="4598" width="82.7109375" customWidth="1"/>
    <col min="4599" max="4599" width="37.5703125" customWidth="1"/>
    <col min="4600" max="4600" width="30.42578125" customWidth="1"/>
    <col min="4601" max="4601" width="20.42578125" customWidth="1"/>
    <col min="4602" max="4602" width="23.5703125" customWidth="1"/>
    <col min="4603" max="4603" width="38.28515625" bestFit="1" customWidth="1"/>
    <col min="4604" max="4604" width="31.7109375" customWidth="1"/>
    <col min="4840" max="4840" width="4.5703125" customWidth="1"/>
    <col min="4841" max="4841" width="16.85546875" customWidth="1"/>
    <col min="4842" max="4842" width="23" bestFit="1" customWidth="1"/>
    <col min="4843" max="4843" width="27.85546875" bestFit="1" customWidth="1"/>
    <col min="4844" max="4844" width="23.85546875" customWidth="1"/>
    <col min="4845" max="4845" width="22.140625" customWidth="1"/>
    <col min="4846" max="4846" width="35.28515625" bestFit="1" customWidth="1"/>
    <col min="4847" max="4847" width="29" bestFit="1" customWidth="1"/>
    <col min="4848" max="4848" width="12" customWidth="1"/>
    <col min="4849" max="4849" width="11.5703125" bestFit="1" customWidth="1"/>
    <col min="4850" max="4850" width="12.28515625" customWidth="1"/>
    <col min="4851" max="4851" width="8.28515625" customWidth="1"/>
    <col min="4852" max="4852" width="30.140625" customWidth="1"/>
    <col min="4853" max="4853" width="40" customWidth="1"/>
    <col min="4854" max="4854" width="82.7109375" customWidth="1"/>
    <col min="4855" max="4855" width="37.5703125" customWidth="1"/>
    <col min="4856" max="4856" width="30.42578125" customWidth="1"/>
    <col min="4857" max="4857" width="20.42578125" customWidth="1"/>
    <col min="4858" max="4858" width="23.5703125" customWidth="1"/>
    <col min="4859" max="4859" width="38.28515625" bestFit="1" customWidth="1"/>
    <col min="4860" max="4860" width="31.7109375" customWidth="1"/>
    <col min="5096" max="5096" width="4.5703125" customWidth="1"/>
    <col min="5097" max="5097" width="16.85546875" customWidth="1"/>
    <col min="5098" max="5098" width="23" bestFit="1" customWidth="1"/>
    <col min="5099" max="5099" width="27.85546875" bestFit="1" customWidth="1"/>
    <col min="5100" max="5100" width="23.85546875" customWidth="1"/>
    <col min="5101" max="5101" width="22.140625" customWidth="1"/>
    <col min="5102" max="5102" width="35.28515625" bestFit="1" customWidth="1"/>
    <col min="5103" max="5103" width="29" bestFit="1" customWidth="1"/>
    <col min="5104" max="5104" width="12" customWidth="1"/>
    <col min="5105" max="5105" width="11.5703125" bestFit="1" customWidth="1"/>
    <col min="5106" max="5106" width="12.28515625" customWidth="1"/>
    <col min="5107" max="5107" width="8.28515625" customWidth="1"/>
    <col min="5108" max="5108" width="30.140625" customWidth="1"/>
    <col min="5109" max="5109" width="40" customWidth="1"/>
    <col min="5110" max="5110" width="82.7109375" customWidth="1"/>
    <col min="5111" max="5111" width="37.5703125" customWidth="1"/>
    <col min="5112" max="5112" width="30.42578125" customWidth="1"/>
    <col min="5113" max="5113" width="20.42578125" customWidth="1"/>
    <col min="5114" max="5114" width="23.5703125" customWidth="1"/>
    <col min="5115" max="5115" width="38.28515625" bestFit="1" customWidth="1"/>
    <col min="5116" max="5116" width="31.7109375" customWidth="1"/>
    <col min="5352" max="5352" width="4.5703125" customWidth="1"/>
    <col min="5353" max="5353" width="16.85546875" customWidth="1"/>
    <col min="5354" max="5354" width="23" bestFit="1" customWidth="1"/>
    <col min="5355" max="5355" width="27.85546875" bestFit="1" customWidth="1"/>
    <col min="5356" max="5356" width="23.85546875" customWidth="1"/>
    <col min="5357" max="5357" width="22.140625" customWidth="1"/>
    <col min="5358" max="5358" width="35.28515625" bestFit="1" customWidth="1"/>
    <col min="5359" max="5359" width="29" bestFit="1" customWidth="1"/>
    <col min="5360" max="5360" width="12" customWidth="1"/>
    <col min="5361" max="5361" width="11.5703125" bestFit="1" customWidth="1"/>
    <col min="5362" max="5362" width="12.28515625" customWidth="1"/>
    <col min="5363" max="5363" width="8.28515625" customWidth="1"/>
    <col min="5364" max="5364" width="30.140625" customWidth="1"/>
    <col min="5365" max="5365" width="40" customWidth="1"/>
    <col min="5366" max="5366" width="82.7109375" customWidth="1"/>
    <col min="5367" max="5367" width="37.5703125" customWidth="1"/>
    <col min="5368" max="5368" width="30.42578125" customWidth="1"/>
    <col min="5369" max="5369" width="20.42578125" customWidth="1"/>
    <col min="5370" max="5370" width="23.5703125" customWidth="1"/>
    <col min="5371" max="5371" width="38.28515625" bestFit="1" customWidth="1"/>
    <col min="5372" max="5372" width="31.7109375" customWidth="1"/>
    <col min="5608" max="5608" width="4.5703125" customWidth="1"/>
    <col min="5609" max="5609" width="16.85546875" customWidth="1"/>
    <col min="5610" max="5610" width="23" bestFit="1" customWidth="1"/>
    <col min="5611" max="5611" width="27.85546875" bestFit="1" customWidth="1"/>
    <col min="5612" max="5612" width="23.85546875" customWidth="1"/>
    <col min="5613" max="5613" width="22.140625" customWidth="1"/>
    <col min="5614" max="5614" width="35.28515625" bestFit="1" customWidth="1"/>
    <col min="5615" max="5615" width="29" bestFit="1" customWidth="1"/>
    <col min="5616" max="5616" width="12" customWidth="1"/>
    <col min="5617" max="5617" width="11.5703125" bestFit="1" customWidth="1"/>
    <col min="5618" max="5618" width="12.28515625" customWidth="1"/>
    <col min="5619" max="5619" width="8.28515625" customWidth="1"/>
    <col min="5620" max="5620" width="30.140625" customWidth="1"/>
    <col min="5621" max="5621" width="40" customWidth="1"/>
    <col min="5622" max="5622" width="82.7109375" customWidth="1"/>
    <col min="5623" max="5623" width="37.5703125" customWidth="1"/>
    <col min="5624" max="5624" width="30.42578125" customWidth="1"/>
    <col min="5625" max="5625" width="20.42578125" customWidth="1"/>
    <col min="5626" max="5626" width="23.5703125" customWidth="1"/>
    <col min="5627" max="5627" width="38.28515625" bestFit="1" customWidth="1"/>
    <col min="5628" max="5628" width="31.7109375" customWidth="1"/>
    <col min="5864" max="5864" width="4.5703125" customWidth="1"/>
    <col min="5865" max="5865" width="16.85546875" customWidth="1"/>
    <col min="5866" max="5866" width="23" bestFit="1" customWidth="1"/>
    <col min="5867" max="5867" width="27.85546875" bestFit="1" customWidth="1"/>
    <col min="5868" max="5868" width="23.85546875" customWidth="1"/>
    <col min="5869" max="5869" width="22.140625" customWidth="1"/>
    <col min="5870" max="5870" width="35.28515625" bestFit="1" customWidth="1"/>
    <col min="5871" max="5871" width="29" bestFit="1" customWidth="1"/>
    <col min="5872" max="5872" width="12" customWidth="1"/>
    <col min="5873" max="5873" width="11.5703125" bestFit="1" customWidth="1"/>
    <col min="5874" max="5874" width="12.28515625" customWidth="1"/>
    <col min="5875" max="5875" width="8.28515625" customWidth="1"/>
    <col min="5876" max="5876" width="30.140625" customWidth="1"/>
    <col min="5877" max="5877" width="40" customWidth="1"/>
    <col min="5878" max="5878" width="82.7109375" customWidth="1"/>
    <col min="5879" max="5879" width="37.5703125" customWidth="1"/>
    <col min="5880" max="5880" width="30.42578125" customWidth="1"/>
    <col min="5881" max="5881" width="20.42578125" customWidth="1"/>
    <col min="5882" max="5882" width="23.5703125" customWidth="1"/>
    <col min="5883" max="5883" width="38.28515625" bestFit="1" customWidth="1"/>
    <col min="5884" max="5884" width="31.7109375" customWidth="1"/>
    <col min="6120" max="6120" width="4.5703125" customWidth="1"/>
    <col min="6121" max="6121" width="16.85546875" customWidth="1"/>
    <col min="6122" max="6122" width="23" bestFit="1" customWidth="1"/>
    <col min="6123" max="6123" width="27.85546875" bestFit="1" customWidth="1"/>
    <col min="6124" max="6124" width="23.85546875" customWidth="1"/>
    <col min="6125" max="6125" width="22.140625" customWidth="1"/>
    <col min="6126" max="6126" width="35.28515625" bestFit="1" customWidth="1"/>
    <col min="6127" max="6127" width="29" bestFit="1" customWidth="1"/>
    <col min="6128" max="6128" width="12" customWidth="1"/>
    <col min="6129" max="6129" width="11.5703125" bestFit="1" customWidth="1"/>
    <col min="6130" max="6130" width="12.28515625" customWidth="1"/>
    <col min="6131" max="6131" width="8.28515625" customWidth="1"/>
    <col min="6132" max="6132" width="30.140625" customWidth="1"/>
    <col min="6133" max="6133" width="40" customWidth="1"/>
    <col min="6134" max="6134" width="82.7109375" customWidth="1"/>
    <col min="6135" max="6135" width="37.5703125" customWidth="1"/>
    <col min="6136" max="6136" width="30.42578125" customWidth="1"/>
    <col min="6137" max="6137" width="20.42578125" customWidth="1"/>
    <col min="6138" max="6138" width="23.5703125" customWidth="1"/>
    <col min="6139" max="6139" width="38.28515625" bestFit="1" customWidth="1"/>
    <col min="6140" max="6140" width="31.7109375" customWidth="1"/>
    <col min="6376" max="6376" width="4.5703125" customWidth="1"/>
    <col min="6377" max="6377" width="16.85546875" customWidth="1"/>
    <col min="6378" max="6378" width="23" bestFit="1" customWidth="1"/>
    <col min="6379" max="6379" width="27.85546875" bestFit="1" customWidth="1"/>
    <col min="6380" max="6380" width="23.85546875" customWidth="1"/>
    <col min="6381" max="6381" width="22.140625" customWidth="1"/>
    <col min="6382" max="6382" width="35.28515625" bestFit="1" customWidth="1"/>
    <col min="6383" max="6383" width="29" bestFit="1" customWidth="1"/>
    <col min="6384" max="6384" width="12" customWidth="1"/>
    <col min="6385" max="6385" width="11.5703125" bestFit="1" customWidth="1"/>
    <col min="6386" max="6386" width="12.28515625" customWidth="1"/>
    <col min="6387" max="6387" width="8.28515625" customWidth="1"/>
    <col min="6388" max="6388" width="30.140625" customWidth="1"/>
    <col min="6389" max="6389" width="40" customWidth="1"/>
    <col min="6390" max="6390" width="82.7109375" customWidth="1"/>
    <col min="6391" max="6391" width="37.5703125" customWidth="1"/>
    <col min="6392" max="6392" width="30.42578125" customWidth="1"/>
    <col min="6393" max="6393" width="20.42578125" customWidth="1"/>
    <col min="6394" max="6394" width="23.5703125" customWidth="1"/>
    <col min="6395" max="6395" width="38.28515625" bestFit="1" customWidth="1"/>
    <col min="6396" max="6396" width="31.7109375" customWidth="1"/>
    <col min="6632" max="6632" width="4.5703125" customWidth="1"/>
    <col min="6633" max="6633" width="16.85546875" customWidth="1"/>
    <col min="6634" max="6634" width="23" bestFit="1" customWidth="1"/>
    <col min="6635" max="6635" width="27.85546875" bestFit="1" customWidth="1"/>
    <col min="6636" max="6636" width="23.85546875" customWidth="1"/>
    <col min="6637" max="6637" width="22.140625" customWidth="1"/>
    <col min="6638" max="6638" width="35.28515625" bestFit="1" customWidth="1"/>
    <col min="6639" max="6639" width="29" bestFit="1" customWidth="1"/>
    <col min="6640" max="6640" width="12" customWidth="1"/>
    <col min="6641" max="6641" width="11.5703125" bestFit="1" customWidth="1"/>
    <col min="6642" max="6642" width="12.28515625" customWidth="1"/>
    <col min="6643" max="6643" width="8.28515625" customWidth="1"/>
    <col min="6644" max="6644" width="30.140625" customWidth="1"/>
    <col min="6645" max="6645" width="40" customWidth="1"/>
    <col min="6646" max="6646" width="82.7109375" customWidth="1"/>
    <col min="6647" max="6647" width="37.5703125" customWidth="1"/>
    <col min="6648" max="6648" width="30.42578125" customWidth="1"/>
    <col min="6649" max="6649" width="20.42578125" customWidth="1"/>
    <col min="6650" max="6650" width="23.5703125" customWidth="1"/>
    <col min="6651" max="6651" width="38.28515625" bestFit="1" customWidth="1"/>
    <col min="6652" max="6652" width="31.7109375" customWidth="1"/>
    <col min="6888" max="6888" width="4.5703125" customWidth="1"/>
    <col min="6889" max="6889" width="16.85546875" customWidth="1"/>
    <col min="6890" max="6890" width="23" bestFit="1" customWidth="1"/>
    <col min="6891" max="6891" width="27.85546875" bestFit="1" customWidth="1"/>
    <col min="6892" max="6892" width="23.85546875" customWidth="1"/>
    <col min="6893" max="6893" width="22.140625" customWidth="1"/>
    <col min="6894" max="6894" width="35.28515625" bestFit="1" customWidth="1"/>
    <col min="6895" max="6895" width="29" bestFit="1" customWidth="1"/>
    <col min="6896" max="6896" width="12" customWidth="1"/>
    <col min="6897" max="6897" width="11.5703125" bestFit="1" customWidth="1"/>
    <col min="6898" max="6898" width="12.28515625" customWidth="1"/>
    <col min="6899" max="6899" width="8.28515625" customWidth="1"/>
    <col min="6900" max="6900" width="30.140625" customWidth="1"/>
    <col min="6901" max="6901" width="40" customWidth="1"/>
    <col min="6902" max="6902" width="82.7109375" customWidth="1"/>
    <col min="6903" max="6903" width="37.5703125" customWidth="1"/>
    <col min="6904" max="6904" width="30.42578125" customWidth="1"/>
    <col min="6905" max="6905" width="20.42578125" customWidth="1"/>
    <col min="6906" max="6906" width="23.5703125" customWidth="1"/>
    <col min="6907" max="6907" width="38.28515625" bestFit="1" customWidth="1"/>
    <col min="6908" max="6908" width="31.7109375" customWidth="1"/>
    <col min="7144" max="7144" width="4.5703125" customWidth="1"/>
    <col min="7145" max="7145" width="16.85546875" customWidth="1"/>
    <col min="7146" max="7146" width="23" bestFit="1" customWidth="1"/>
    <col min="7147" max="7147" width="27.85546875" bestFit="1" customWidth="1"/>
    <col min="7148" max="7148" width="23.85546875" customWidth="1"/>
    <col min="7149" max="7149" width="22.140625" customWidth="1"/>
    <col min="7150" max="7150" width="35.28515625" bestFit="1" customWidth="1"/>
    <col min="7151" max="7151" width="29" bestFit="1" customWidth="1"/>
    <col min="7152" max="7152" width="12" customWidth="1"/>
    <col min="7153" max="7153" width="11.5703125" bestFit="1" customWidth="1"/>
    <col min="7154" max="7154" width="12.28515625" customWidth="1"/>
    <col min="7155" max="7155" width="8.28515625" customWidth="1"/>
    <col min="7156" max="7156" width="30.140625" customWidth="1"/>
    <col min="7157" max="7157" width="40" customWidth="1"/>
    <col min="7158" max="7158" width="82.7109375" customWidth="1"/>
    <col min="7159" max="7159" width="37.5703125" customWidth="1"/>
    <col min="7160" max="7160" width="30.42578125" customWidth="1"/>
    <col min="7161" max="7161" width="20.42578125" customWidth="1"/>
    <col min="7162" max="7162" width="23.5703125" customWidth="1"/>
    <col min="7163" max="7163" width="38.28515625" bestFit="1" customWidth="1"/>
    <col min="7164" max="7164" width="31.7109375" customWidth="1"/>
    <col min="7400" max="7400" width="4.5703125" customWidth="1"/>
    <col min="7401" max="7401" width="16.85546875" customWidth="1"/>
    <col min="7402" max="7402" width="23" bestFit="1" customWidth="1"/>
    <col min="7403" max="7403" width="27.85546875" bestFit="1" customWidth="1"/>
    <col min="7404" max="7404" width="23.85546875" customWidth="1"/>
    <col min="7405" max="7405" width="22.140625" customWidth="1"/>
    <col min="7406" max="7406" width="35.28515625" bestFit="1" customWidth="1"/>
    <col min="7407" max="7407" width="29" bestFit="1" customWidth="1"/>
    <col min="7408" max="7408" width="12" customWidth="1"/>
    <col min="7409" max="7409" width="11.5703125" bestFit="1" customWidth="1"/>
    <col min="7410" max="7410" width="12.28515625" customWidth="1"/>
    <col min="7411" max="7411" width="8.28515625" customWidth="1"/>
    <col min="7412" max="7412" width="30.140625" customWidth="1"/>
    <col min="7413" max="7413" width="40" customWidth="1"/>
    <col min="7414" max="7414" width="82.7109375" customWidth="1"/>
    <col min="7415" max="7415" width="37.5703125" customWidth="1"/>
    <col min="7416" max="7416" width="30.42578125" customWidth="1"/>
    <col min="7417" max="7417" width="20.42578125" customWidth="1"/>
    <col min="7418" max="7418" width="23.5703125" customWidth="1"/>
    <col min="7419" max="7419" width="38.28515625" bestFit="1" customWidth="1"/>
    <col min="7420" max="7420" width="31.7109375" customWidth="1"/>
    <col min="7656" max="7656" width="4.5703125" customWidth="1"/>
    <col min="7657" max="7657" width="16.85546875" customWidth="1"/>
    <col min="7658" max="7658" width="23" bestFit="1" customWidth="1"/>
    <col min="7659" max="7659" width="27.85546875" bestFit="1" customWidth="1"/>
    <col min="7660" max="7660" width="23.85546875" customWidth="1"/>
    <col min="7661" max="7661" width="22.140625" customWidth="1"/>
    <col min="7662" max="7662" width="35.28515625" bestFit="1" customWidth="1"/>
    <col min="7663" max="7663" width="29" bestFit="1" customWidth="1"/>
    <col min="7664" max="7664" width="12" customWidth="1"/>
    <col min="7665" max="7665" width="11.5703125" bestFit="1" customWidth="1"/>
    <col min="7666" max="7666" width="12.28515625" customWidth="1"/>
    <col min="7667" max="7667" width="8.28515625" customWidth="1"/>
    <col min="7668" max="7668" width="30.140625" customWidth="1"/>
    <col min="7669" max="7669" width="40" customWidth="1"/>
    <col min="7670" max="7670" width="82.7109375" customWidth="1"/>
    <col min="7671" max="7671" width="37.5703125" customWidth="1"/>
    <col min="7672" max="7672" width="30.42578125" customWidth="1"/>
    <col min="7673" max="7673" width="20.42578125" customWidth="1"/>
    <col min="7674" max="7674" width="23.5703125" customWidth="1"/>
    <col min="7675" max="7675" width="38.28515625" bestFit="1" customWidth="1"/>
    <col min="7676" max="7676" width="31.7109375" customWidth="1"/>
    <col min="7912" max="7912" width="4.5703125" customWidth="1"/>
    <col min="7913" max="7913" width="16.85546875" customWidth="1"/>
    <col min="7914" max="7914" width="23" bestFit="1" customWidth="1"/>
    <col min="7915" max="7915" width="27.85546875" bestFit="1" customWidth="1"/>
    <col min="7916" max="7916" width="23.85546875" customWidth="1"/>
    <col min="7917" max="7917" width="22.140625" customWidth="1"/>
    <col min="7918" max="7918" width="35.28515625" bestFit="1" customWidth="1"/>
    <col min="7919" max="7919" width="29" bestFit="1" customWidth="1"/>
    <col min="7920" max="7920" width="12" customWidth="1"/>
    <col min="7921" max="7921" width="11.5703125" bestFit="1" customWidth="1"/>
    <col min="7922" max="7922" width="12.28515625" customWidth="1"/>
    <col min="7923" max="7923" width="8.28515625" customWidth="1"/>
    <col min="7924" max="7924" width="30.140625" customWidth="1"/>
    <col min="7925" max="7925" width="40" customWidth="1"/>
    <col min="7926" max="7926" width="82.7109375" customWidth="1"/>
    <col min="7927" max="7927" width="37.5703125" customWidth="1"/>
    <col min="7928" max="7928" width="30.42578125" customWidth="1"/>
    <col min="7929" max="7929" width="20.42578125" customWidth="1"/>
    <col min="7930" max="7930" width="23.5703125" customWidth="1"/>
    <col min="7931" max="7931" width="38.28515625" bestFit="1" customWidth="1"/>
    <col min="7932" max="7932" width="31.7109375" customWidth="1"/>
    <col min="8168" max="8168" width="4.5703125" customWidth="1"/>
    <col min="8169" max="8169" width="16.85546875" customWidth="1"/>
    <col min="8170" max="8170" width="23" bestFit="1" customWidth="1"/>
    <col min="8171" max="8171" width="27.85546875" bestFit="1" customWidth="1"/>
    <col min="8172" max="8172" width="23.85546875" customWidth="1"/>
    <col min="8173" max="8173" width="22.140625" customWidth="1"/>
    <col min="8174" max="8174" width="35.28515625" bestFit="1" customWidth="1"/>
    <col min="8175" max="8175" width="29" bestFit="1" customWidth="1"/>
    <col min="8176" max="8176" width="12" customWidth="1"/>
    <col min="8177" max="8177" width="11.5703125" bestFit="1" customWidth="1"/>
    <col min="8178" max="8178" width="12.28515625" customWidth="1"/>
    <col min="8179" max="8179" width="8.28515625" customWidth="1"/>
    <col min="8180" max="8180" width="30.140625" customWidth="1"/>
    <col min="8181" max="8181" width="40" customWidth="1"/>
    <col min="8182" max="8182" width="82.7109375" customWidth="1"/>
    <col min="8183" max="8183" width="37.5703125" customWidth="1"/>
    <col min="8184" max="8184" width="30.42578125" customWidth="1"/>
    <col min="8185" max="8185" width="20.42578125" customWidth="1"/>
    <col min="8186" max="8186" width="23.5703125" customWidth="1"/>
    <col min="8187" max="8187" width="38.28515625" bestFit="1" customWidth="1"/>
    <col min="8188" max="8188" width="31.7109375" customWidth="1"/>
    <col min="8424" max="8424" width="4.5703125" customWidth="1"/>
    <col min="8425" max="8425" width="16.85546875" customWidth="1"/>
    <col min="8426" max="8426" width="23" bestFit="1" customWidth="1"/>
    <col min="8427" max="8427" width="27.85546875" bestFit="1" customWidth="1"/>
    <col min="8428" max="8428" width="23.85546875" customWidth="1"/>
    <col min="8429" max="8429" width="22.140625" customWidth="1"/>
    <col min="8430" max="8430" width="35.28515625" bestFit="1" customWidth="1"/>
    <col min="8431" max="8431" width="29" bestFit="1" customWidth="1"/>
    <col min="8432" max="8432" width="12" customWidth="1"/>
    <col min="8433" max="8433" width="11.5703125" bestFit="1" customWidth="1"/>
    <col min="8434" max="8434" width="12.28515625" customWidth="1"/>
    <col min="8435" max="8435" width="8.28515625" customWidth="1"/>
    <col min="8436" max="8436" width="30.140625" customWidth="1"/>
    <col min="8437" max="8437" width="40" customWidth="1"/>
    <col min="8438" max="8438" width="82.7109375" customWidth="1"/>
    <col min="8439" max="8439" width="37.5703125" customWidth="1"/>
    <col min="8440" max="8440" width="30.42578125" customWidth="1"/>
    <col min="8441" max="8441" width="20.42578125" customWidth="1"/>
    <col min="8442" max="8442" width="23.5703125" customWidth="1"/>
    <col min="8443" max="8443" width="38.28515625" bestFit="1" customWidth="1"/>
    <col min="8444" max="8444" width="31.7109375" customWidth="1"/>
    <col min="8680" max="8680" width="4.5703125" customWidth="1"/>
    <col min="8681" max="8681" width="16.85546875" customWidth="1"/>
    <col min="8682" max="8682" width="23" bestFit="1" customWidth="1"/>
    <col min="8683" max="8683" width="27.85546875" bestFit="1" customWidth="1"/>
    <col min="8684" max="8684" width="23.85546875" customWidth="1"/>
    <col min="8685" max="8685" width="22.140625" customWidth="1"/>
    <col min="8686" max="8686" width="35.28515625" bestFit="1" customWidth="1"/>
    <col min="8687" max="8687" width="29" bestFit="1" customWidth="1"/>
    <col min="8688" max="8688" width="12" customWidth="1"/>
    <col min="8689" max="8689" width="11.5703125" bestFit="1" customWidth="1"/>
    <col min="8690" max="8690" width="12.28515625" customWidth="1"/>
    <col min="8691" max="8691" width="8.28515625" customWidth="1"/>
    <col min="8692" max="8692" width="30.140625" customWidth="1"/>
    <col min="8693" max="8693" width="40" customWidth="1"/>
    <col min="8694" max="8694" width="82.7109375" customWidth="1"/>
    <col min="8695" max="8695" width="37.5703125" customWidth="1"/>
    <col min="8696" max="8696" width="30.42578125" customWidth="1"/>
    <col min="8697" max="8697" width="20.42578125" customWidth="1"/>
    <col min="8698" max="8698" width="23.5703125" customWidth="1"/>
    <col min="8699" max="8699" width="38.28515625" bestFit="1" customWidth="1"/>
    <col min="8700" max="8700" width="31.7109375" customWidth="1"/>
    <col min="8936" max="8936" width="4.5703125" customWidth="1"/>
    <col min="8937" max="8937" width="16.85546875" customWidth="1"/>
    <col min="8938" max="8938" width="23" bestFit="1" customWidth="1"/>
    <col min="8939" max="8939" width="27.85546875" bestFit="1" customWidth="1"/>
    <col min="8940" max="8940" width="23.85546875" customWidth="1"/>
    <col min="8941" max="8941" width="22.140625" customWidth="1"/>
    <col min="8942" max="8942" width="35.28515625" bestFit="1" customWidth="1"/>
    <col min="8943" max="8943" width="29" bestFit="1" customWidth="1"/>
    <col min="8944" max="8944" width="12" customWidth="1"/>
    <col min="8945" max="8945" width="11.5703125" bestFit="1" customWidth="1"/>
    <col min="8946" max="8946" width="12.28515625" customWidth="1"/>
    <col min="8947" max="8947" width="8.28515625" customWidth="1"/>
    <col min="8948" max="8948" width="30.140625" customWidth="1"/>
    <col min="8949" max="8949" width="40" customWidth="1"/>
    <col min="8950" max="8950" width="82.7109375" customWidth="1"/>
    <col min="8951" max="8951" width="37.5703125" customWidth="1"/>
    <col min="8952" max="8952" width="30.42578125" customWidth="1"/>
    <col min="8953" max="8953" width="20.42578125" customWidth="1"/>
    <col min="8954" max="8954" width="23.5703125" customWidth="1"/>
    <col min="8955" max="8955" width="38.28515625" bestFit="1" customWidth="1"/>
    <col min="8956" max="8956" width="31.7109375" customWidth="1"/>
    <col min="9192" max="9192" width="4.5703125" customWidth="1"/>
    <col min="9193" max="9193" width="16.85546875" customWidth="1"/>
    <col min="9194" max="9194" width="23" bestFit="1" customWidth="1"/>
    <col min="9195" max="9195" width="27.85546875" bestFit="1" customWidth="1"/>
    <col min="9196" max="9196" width="23.85546875" customWidth="1"/>
    <col min="9197" max="9197" width="22.140625" customWidth="1"/>
    <col min="9198" max="9198" width="35.28515625" bestFit="1" customWidth="1"/>
    <col min="9199" max="9199" width="29" bestFit="1" customWidth="1"/>
    <col min="9200" max="9200" width="12" customWidth="1"/>
    <col min="9201" max="9201" width="11.5703125" bestFit="1" customWidth="1"/>
    <col min="9202" max="9202" width="12.28515625" customWidth="1"/>
    <col min="9203" max="9203" width="8.28515625" customWidth="1"/>
    <col min="9204" max="9204" width="30.140625" customWidth="1"/>
    <col min="9205" max="9205" width="40" customWidth="1"/>
    <col min="9206" max="9206" width="82.7109375" customWidth="1"/>
    <col min="9207" max="9207" width="37.5703125" customWidth="1"/>
    <col min="9208" max="9208" width="30.42578125" customWidth="1"/>
    <col min="9209" max="9209" width="20.42578125" customWidth="1"/>
    <col min="9210" max="9210" width="23.5703125" customWidth="1"/>
    <col min="9211" max="9211" width="38.28515625" bestFit="1" customWidth="1"/>
    <col min="9212" max="9212" width="31.7109375" customWidth="1"/>
    <col min="9448" max="9448" width="4.5703125" customWidth="1"/>
    <col min="9449" max="9449" width="16.85546875" customWidth="1"/>
    <col min="9450" max="9450" width="23" bestFit="1" customWidth="1"/>
    <col min="9451" max="9451" width="27.85546875" bestFit="1" customWidth="1"/>
    <col min="9452" max="9452" width="23.85546875" customWidth="1"/>
    <col min="9453" max="9453" width="22.140625" customWidth="1"/>
    <col min="9454" max="9454" width="35.28515625" bestFit="1" customWidth="1"/>
    <col min="9455" max="9455" width="29" bestFit="1" customWidth="1"/>
    <col min="9456" max="9456" width="12" customWidth="1"/>
    <col min="9457" max="9457" width="11.5703125" bestFit="1" customWidth="1"/>
    <col min="9458" max="9458" width="12.28515625" customWidth="1"/>
    <col min="9459" max="9459" width="8.28515625" customWidth="1"/>
    <col min="9460" max="9460" width="30.140625" customWidth="1"/>
    <col min="9461" max="9461" width="40" customWidth="1"/>
    <col min="9462" max="9462" width="82.7109375" customWidth="1"/>
    <col min="9463" max="9463" width="37.5703125" customWidth="1"/>
    <col min="9464" max="9464" width="30.42578125" customWidth="1"/>
    <col min="9465" max="9465" width="20.42578125" customWidth="1"/>
    <col min="9466" max="9466" width="23.5703125" customWidth="1"/>
    <col min="9467" max="9467" width="38.28515625" bestFit="1" customWidth="1"/>
    <col min="9468" max="9468" width="31.7109375" customWidth="1"/>
    <col min="9704" max="9704" width="4.5703125" customWidth="1"/>
    <col min="9705" max="9705" width="16.85546875" customWidth="1"/>
    <col min="9706" max="9706" width="23" bestFit="1" customWidth="1"/>
    <col min="9707" max="9707" width="27.85546875" bestFit="1" customWidth="1"/>
    <col min="9708" max="9708" width="23.85546875" customWidth="1"/>
    <col min="9709" max="9709" width="22.140625" customWidth="1"/>
    <col min="9710" max="9710" width="35.28515625" bestFit="1" customWidth="1"/>
    <col min="9711" max="9711" width="29" bestFit="1" customWidth="1"/>
    <col min="9712" max="9712" width="12" customWidth="1"/>
    <col min="9713" max="9713" width="11.5703125" bestFit="1" customWidth="1"/>
    <col min="9714" max="9714" width="12.28515625" customWidth="1"/>
    <col min="9715" max="9715" width="8.28515625" customWidth="1"/>
    <col min="9716" max="9716" width="30.140625" customWidth="1"/>
    <col min="9717" max="9717" width="40" customWidth="1"/>
    <col min="9718" max="9718" width="82.7109375" customWidth="1"/>
    <col min="9719" max="9719" width="37.5703125" customWidth="1"/>
    <col min="9720" max="9720" width="30.42578125" customWidth="1"/>
    <col min="9721" max="9721" width="20.42578125" customWidth="1"/>
    <col min="9722" max="9722" width="23.5703125" customWidth="1"/>
    <col min="9723" max="9723" width="38.28515625" bestFit="1" customWidth="1"/>
    <col min="9724" max="9724" width="31.7109375" customWidth="1"/>
    <col min="9960" max="9960" width="4.5703125" customWidth="1"/>
    <col min="9961" max="9961" width="16.85546875" customWidth="1"/>
    <col min="9962" max="9962" width="23" bestFit="1" customWidth="1"/>
    <col min="9963" max="9963" width="27.85546875" bestFit="1" customWidth="1"/>
    <col min="9964" max="9964" width="23.85546875" customWidth="1"/>
    <col min="9965" max="9965" width="22.140625" customWidth="1"/>
    <col min="9966" max="9966" width="35.28515625" bestFit="1" customWidth="1"/>
    <col min="9967" max="9967" width="29" bestFit="1" customWidth="1"/>
    <col min="9968" max="9968" width="12" customWidth="1"/>
    <col min="9969" max="9969" width="11.5703125" bestFit="1" customWidth="1"/>
    <col min="9970" max="9970" width="12.28515625" customWidth="1"/>
    <col min="9971" max="9971" width="8.28515625" customWidth="1"/>
    <col min="9972" max="9972" width="30.140625" customWidth="1"/>
    <col min="9973" max="9973" width="40" customWidth="1"/>
    <col min="9974" max="9974" width="82.7109375" customWidth="1"/>
    <col min="9975" max="9975" width="37.5703125" customWidth="1"/>
    <col min="9976" max="9976" width="30.42578125" customWidth="1"/>
    <col min="9977" max="9977" width="20.42578125" customWidth="1"/>
    <col min="9978" max="9978" width="23.5703125" customWidth="1"/>
    <col min="9979" max="9979" width="38.28515625" bestFit="1" customWidth="1"/>
    <col min="9980" max="9980" width="31.7109375" customWidth="1"/>
    <col min="10216" max="10216" width="4.5703125" customWidth="1"/>
    <col min="10217" max="10217" width="16.85546875" customWidth="1"/>
    <col min="10218" max="10218" width="23" bestFit="1" customWidth="1"/>
    <col min="10219" max="10219" width="27.85546875" bestFit="1" customWidth="1"/>
    <col min="10220" max="10220" width="23.85546875" customWidth="1"/>
    <col min="10221" max="10221" width="22.140625" customWidth="1"/>
    <col min="10222" max="10222" width="35.28515625" bestFit="1" customWidth="1"/>
    <col min="10223" max="10223" width="29" bestFit="1" customWidth="1"/>
    <col min="10224" max="10224" width="12" customWidth="1"/>
    <col min="10225" max="10225" width="11.5703125" bestFit="1" customWidth="1"/>
    <col min="10226" max="10226" width="12.28515625" customWidth="1"/>
    <col min="10227" max="10227" width="8.28515625" customWidth="1"/>
    <col min="10228" max="10228" width="30.140625" customWidth="1"/>
    <col min="10229" max="10229" width="40" customWidth="1"/>
    <col min="10230" max="10230" width="82.7109375" customWidth="1"/>
    <col min="10231" max="10231" width="37.5703125" customWidth="1"/>
    <col min="10232" max="10232" width="30.42578125" customWidth="1"/>
    <col min="10233" max="10233" width="20.42578125" customWidth="1"/>
    <col min="10234" max="10234" width="23.5703125" customWidth="1"/>
    <col min="10235" max="10235" width="38.28515625" bestFit="1" customWidth="1"/>
    <col min="10236" max="10236" width="31.7109375" customWidth="1"/>
    <col min="10472" max="10472" width="4.5703125" customWidth="1"/>
    <col min="10473" max="10473" width="16.85546875" customWidth="1"/>
    <col min="10474" max="10474" width="23" bestFit="1" customWidth="1"/>
    <col min="10475" max="10475" width="27.85546875" bestFit="1" customWidth="1"/>
    <col min="10476" max="10476" width="23.85546875" customWidth="1"/>
    <col min="10477" max="10477" width="22.140625" customWidth="1"/>
    <col min="10478" max="10478" width="35.28515625" bestFit="1" customWidth="1"/>
    <col min="10479" max="10479" width="29" bestFit="1" customWidth="1"/>
    <col min="10480" max="10480" width="12" customWidth="1"/>
    <col min="10481" max="10481" width="11.5703125" bestFit="1" customWidth="1"/>
    <col min="10482" max="10482" width="12.28515625" customWidth="1"/>
    <col min="10483" max="10483" width="8.28515625" customWidth="1"/>
    <col min="10484" max="10484" width="30.140625" customWidth="1"/>
    <col min="10485" max="10485" width="40" customWidth="1"/>
    <col min="10486" max="10486" width="82.7109375" customWidth="1"/>
    <col min="10487" max="10487" width="37.5703125" customWidth="1"/>
    <col min="10488" max="10488" width="30.42578125" customWidth="1"/>
    <col min="10489" max="10489" width="20.42578125" customWidth="1"/>
    <col min="10490" max="10490" width="23.5703125" customWidth="1"/>
    <col min="10491" max="10491" width="38.28515625" bestFit="1" customWidth="1"/>
    <col min="10492" max="10492" width="31.7109375" customWidth="1"/>
    <col min="10728" max="10728" width="4.5703125" customWidth="1"/>
    <col min="10729" max="10729" width="16.85546875" customWidth="1"/>
    <col min="10730" max="10730" width="23" bestFit="1" customWidth="1"/>
    <col min="10731" max="10731" width="27.85546875" bestFit="1" customWidth="1"/>
    <col min="10732" max="10732" width="23.85546875" customWidth="1"/>
    <col min="10733" max="10733" width="22.140625" customWidth="1"/>
    <col min="10734" max="10734" width="35.28515625" bestFit="1" customWidth="1"/>
    <col min="10735" max="10735" width="29" bestFit="1" customWidth="1"/>
    <col min="10736" max="10736" width="12" customWidth="1"/>
    <col min="10737" max="10737" width="11.5703125" bestFit="1" customWidth="1"/>
    <col min="10738" max="10738" width="12.28515625" customWidth="1"/>
    <col min="10739" max="10739" width="8.28515625" customWidth="1"/>
    <col min="10740" max="10740" width="30.140625" customWidth="1"/>
    <col min="10741" max="10741" width="40" customWidth="1"/>
    <col min="10742" max="10742" width="82.7109375" customWidth="1"/>
    <col min="10743" max="10743" width="37.5703125" customWidth="1"/>
    <col min="10744" max="10744" width="30.42578125" customWidth="1"/>
    <col min="10745" max="10745" width="20.42578125" customWidth="1"/>
    <col min="10746" max="10746" width="23.5703125" customWidth="1"/>
    <col min="10747" max="10747" width="38.28515625" bestFit="1" customWidth="1"/>
    <col min="10748" max="10748" width="31.7109375" customWidth="1"/>
    <col min="10984" max="10984" width="4.5703125" customWidth="1"/>
    <col min="10985" max="10985" width="16.85546875" customWidth="1"/>
    <col min="10986" max="10986" width="23" bestFit="1" customWidth="1"/>
    <col min="10987" max="10987" width="27.85546875" bestFit="1" customWidth="1"/>
    <col min="10988" max="10988" width="23.85546875" customWidth="1"/>
    <col min="10989" max="10989" width="22.140625" customWidth="1"/>
    <col min="10990" max="10990" width="35.28515625" bestFit="1" customWidth="1"/>
    <col min="10991" max="10991" width="29" bestFit="1" customWidth="1"/>
    <col min="10992" max="10992" width="12" customWidth="1"/>
    <col min="10993" max="10993" width="11.5703125" bestFit="1" customWidth="1"/>
    <col min="10994" max="10994" width="12.28515625" customWidth="1"/>
    <col min="10995" max="10995" width="8.28515625" customWidth="1"/>
    <col min="10996" max="10996" width="30.140625" customWidth="1"/>
    <col min="10997" max="10997" width="40" customWidth="1"/>
    <col min="10998" max="10998" width="82.7109375" customWidth="1"/>
    <col min="10999" max="10999" width="37.5703125" customWidth="1"/>
    <col min="11000" max="11000" width="30.42578125" customWidth="1"/>
    <col min="11001" max="11001" width="20.42578125" customWidth="1"/>
    <col min="11002" max="11002" width="23.5703125" customWidth="1"/>
    <col min="11003" max="11003" width="38.28515625" bestFit="1" customWidth="1"/>
    <col min="11004" max="11004" width="31.7109375" customWidth="1"/>
    <col min="11240" max="11240" width="4.5703125" customWidth="1"/>
    <col min="11241" max="11241" width="16.85546875" customWidth="1"/>
    <col min="11242" max="11242" width="23" bestFit="1" customWidth="1"/>
    <col min="11243" max="11243" width="27.85546875" bestFit="1" customWidth="1"/>
    <col min="11244" max="11244" width="23.85546875" customWidth="1"/>
    <col min="11245" max="11245" width="22.140625" customWidth="1"/>
    <col min="11246" max="11246" width="35.28515625" bestFit="1" customWidth="1"/>
    <col min="11247" max="11247" width="29" bestFit="1" customWidth="1"/>
    <col min="11248" max="11248" width="12" customWidth="1"/>
    <col min="11249" max="11249" width="11.5703125" bestFit="1" customWidth="1"/>
    <col min="11250" max="11250" width="12.28515625" customWidth="1"/>
    <col min="11251" max="11251" width="8.28515625" customWidth="1"/>
    <col min="11252" max="11252" width="30.140625" customWidth="1"/>
    <col min="11253" max="11253" width="40" customWidth="1"/>
    <col min="11254" max="11254" width="82.7109375" customWidth="1"/>
    <col min="11255" max="11255" width="37.5703125" customWidth="1"/>
    <col min="11256" max="11256" width="30.42578125" customWidth="1"/>
    <col min="11257" max="11257" width="20.42578125" customWidth="1"/>
    <col min="11258" max="11258" width="23.5703125" customWidth="1"/>
    <col min="11259" max="11259" width="38.28515625" bestFit="1" customWidth="1"/>
    <col min="11260" max="11260" width="31.7109375" customWidth="1"/>
    <col min="11496" max="11496" width="4.5703125" customWidth="1"/>
    <col min="11497" max="11497" width="16.85546875" customWidth="1"/>
    <col min="11498" max="11498" width="23" bestFit="1" customWidth="1"/>
    <col min="11499" max="11499" width="27.85546875" bestFit="1" customWidth="1"/>
    <col min="11500" max="11500" width="23.85546875" customWidth="1"/>
    <col min="11501" max="11501" width="22.140625" customWidth="1"/>
    <col min="11502" max="11502" width="35.28515625" bestFit="1" customWidth="1"/>
    <col min="11503" max="11503" width="29" bestFit="1" customWidth="1"/>
    <col min="11504" max="11504" width="12" customWidth="1"/>
    <col min="11505" max="11505" width="11.5703125" bestFit="1" customWidth="1"/>
    <col min="11506" max="11506" width="12.28515625" customWidth="1"/>
    <col min="11507" max="11507" width="8.28515625" customWidth="1"/>
    <col min="11508" max="11508" width="30.140625" customWidth="1"/>
    <col min="11509" max="11509" width="40" customWidth="1"/>
    <col min="11510" max="11510" width="82.7109375" customWidth="1"/>
    <col min="11511" max="11511" width="37.5703125" customWidth="1"/>
    <col min="11512" max="11512" width="30.42578125" customWidth="1"/>
    <col min="11513" max="11513" width="20.42578125" customWidth="1"/>
    <col min="11514" max="11514" width="23.5703125" customWidth="1"/>
    <col min="11515" max="11515" width="38.28515625" bestFit="1" customWidth="1"/>
    <col min="11516" max="11516" width="31.7109375" customWidth="1"/>
    <col min="11752" max="11752" width="4.5703125" customWidth="1"/>
    <col min="11753" max="11753" width="16.85546875" customWidth="1"/>
    <col min="11754" max="11754" width="23" bestFit="1" customWidth="1"/>
    <col min="11755" max="11755" width="27.85546875" bestFit="1" customWidth="1"/>
    <col min="11756" max="11756" width="23.85546875" customWidth="1"/>
    <col min="11757" max="11757" width="22.140625" customWidth="1"/>
    <col min="11758" max="11758" width="35.28515625" bestFit="1" customWidth="1"/>
    <col min="11759" max="11759" width="29" bestFit="1" customWidth="1"/>
    <col min="11760" max="11760" width="12" customWidth="1"/>
    <col min="11761" max="11761" width="11.5703125" bestFit="1" customWidth="1"/>
    <col min="11762" max="11762" width="12.28515625" customWidth="1"/>
    <col min="11763" max="11763" width="8.28515625" customWidth="1"/>
    <col min="11764" max="11764" width="30.140625" customWidth="1"/>
    <col min="11765" max="11765" width="40" customWidth="1"/>
    <col min="11766" max="11766" width="82.7109375" customWidth="1"/>
    <col min="11767" max="11767" width="37.5703125" customWidth="1"/>
    <col min="11768" max="11768" width="30.42578125" customWidth="1"/>
    <col min="11769" max="11769" width="20.42578125" customWidth="1"/>
    <col min="11770" max="11770" width="23.5703125" customWidth="1"/>
    <col min="11771" max="11771" width="38.28515625" bestFit="1" customWidth="1"/>
    <col min="11772" max="11772" width="31.7109375" customWidth="1"/>
    <col min="12008" max="12008" width="4.5703125" customWidth="1"/>
    <col min="12009" max="12009" width="16.85546875" customWidth="1"/>
    <col min="12010" max="12010" width="23" bestFit="1" customWidth="1"/>
    <col min="12011" max="12011" width="27.85546875" bestFit="1" customWidth="1"/>
    <col min="12012" max="12012" width="23.85546875" customWidth="1"/>
    <col min="12013" max="12013" width="22.140625" customWidth="1"/>
    <col min="12014" max="12014" width="35.28515625" bestFit="1" customWidth="1"/>
    <col min="12015" max="12015" width="29" bestFit="1" customWidth="1"/>
    <col min="12016" max="12016" width="12" customWidth="1"/>
    <col min="12017" max="12017" width="11.5703125" bestFit="1" customWidth="1"/>
    <col min="12018" max="12018" width="12.28515625" customWidth="1"/>
    <col min="12019" max="12019" width="8.28515625" customWidth="1"/>
    <col min="12020" max="12020" width="30.140625" customWidth="1"/>
    <col min="12021" max="12021" width="40" customWidth="1"/>
    <col min="12022" max="12022" width="82.7109375" customWidth="1"/>
    <col min="12023" max="12023" width="37.5703125" customWidth="1"/>
    <col min="12024" max="12024" width="30.42578125" customWidth="1"/>
    <col min="12025" max="12025" width="20.42578125" customWidth="1"/>
    <col min="12026" max="12026" width="23.5703125" customWidth="1"/>
    <col min="12027" max="12027" width="38.28515625" bestFit="1" customWidth="1"/>
    <col min="12028" max="12028" width="31.7109375" customWidth="1"/>
    <col min="12264" max="12264" width="4.5703125" customWidth="1"/>
    <col min="12265" max="12265" width="16.85546875" customWidth="1"/>
    <col min="12266" max="12266" width="23" bestFit="1" customWidth="1"/>
    <col min="12267" max="12267" width="27.85546875" bestFit="1" customWidth="1"/>
    <col min="12268" max="12268" width="23.85546875" customWidth="1"/>
    <col min="12269" max="12269" width="22.140625" customWidth="1"/>
    <col min="12270" max="12270" width="35.28515625" bestFit="1" customWidth="1"/>
    <col min="12271" max="12271" width="29" bestFit="1" customWidth="1"/>
    <col min="12272" max="12272" width="12" customWidth="1"/>
    <col min="12273" max="12273" width="11.5703125" bestFit="1" customWidth="1"/>
    <col min="12274" max="12274" width="12.28515625" customWidth="1"/>
    <col min="12275" max="12275" width="8.28515625" customWidth="1"/>
    <col min="12276" max="12276" width="30.140625" customWidth="1"/>
    <col min="12277" max="12277" width="40" customWidth="1"/>
    <col min="12278" max="12278" width="82.7109375" customWidth="1"/>
    <col min="12279" max="12279" width="37.5703125" customWidth="1"/>
    <col min="12280" max="12280" width="30.42578125" customWidth="1"/>
    <col min="12281" max="12281" width="20.42578125" customWidth="1"/>
    <col min="12282" max="12282" width="23.5703125" customWidth="1"/>
    <col min="12283" max="12283" width="38.28515625" bestFit="1" customWidth="1"/>
    <col min="12284" max="12284" width="31.7109375" customWidth="1"/>
    <col min="12520" max="12520" width="4.5703125" customWidth="1"/>
    <col min="12521" max="12521" width="16.85546875" customWidth="1"/>
    <col min="12522" max="12522" width="23" bestFit="1" customWidth="1"/>
    <col min="12523" max="12523" width="27.85546875" bestFit="1" customWidth="1"/>
    <col min="12524" max="12524" width="23.85546875" customWidth="1"/>
    <col min="12525" max="12525" width="22.140625" customWidth="1"/>
    <col min="12526" max="12526" width="35.28515625" bestFit="1" customWidth="1"/>
    <col min="12527" max="12527" width="29" bestFit="1" customWidth="1"/>
    <col min="12528" max="12528" width="12" customWidth="1"/>
    <col min="12529" max="12529" width="11.5703125" bestFit="1" customWidth="1"/>
    <col min="12530" max="12530" width="12.28515625" customWidth="1"/>
    <col min="12531" max="12531" width="8.28515625" customWidth="1"/>
    <col min="12532" max="12532" width="30.140625" customWidth="1"/>
    <col min="12533" max="12533" width="40" customWidth="1"/>
    <col min="12534" max="12534" width="82.7109375" customWidth="1"/>
    <col min="12535" max="12535" width="37.5703125" customWidth="1"/>
    <col min="12536" max="12536" width="30.42578125" customWidth="1"/>
    <col min="12537" max="12537" width="20.42578125" customWidth="1"/>
    <col min="12538" max="12538" width="23.5703125" customWidth="1"/>
    <col min="12539" max="12539" width="38.28515625" bestFit="1" customWidth="1"/>
    <col min="12540" max="12540" width="31.7109375" customWidth="1"/>
    <col min="12776" max="12776" width="4.5703125" customWidth="1"/>
    <col min="12777" max="12777" width="16.85546875" customWidth="1"/>
    <col min="12778" max="12778" width="23" bestFit="1" customWidth="1"/>
    <col min="12779" max="12779" width="27.85546875" bestFit="1" customWidth="1"/>
    <col min="12780" max="12780" width="23.85546875" customWidth="1"/>
    <col min="12781" max="12781" width="22.140625" customWidth="1"/>
    <col min="12782" max="12782" width="35.28515625" bestFit="1" customWidth="1"/>
    <col min="12783" max="12783" width="29" bestFit="1" customWidth="1"/>
    <col min="12784" max="12784" width="12" customWidth="1"/>
    <col min="12785" max="12785" width="11.5703125" bestFit="1" customWidth="1"/>
    <col min="12786" max="12786" width="12.28515625" customWidth="1"/>
    <col min="12787" max="12787" width="8.28515625" customWidth="1"/>
    <col min="12788" max="12788" width="30.140625" customWidth="1"/>
    <col min="12789" max="12789" width="40" customWidth="1"/>
    <col min="12790" max="12790" width="82.7109375" customWidth="1"/>
    <col min="12791" max="12791" width="37.5703125" customWidth="1"/>
    <col min="12792" max="12792" width="30.42578125" customWidth="1"/>
    <col min="12793" max="12793" width="20.42578125" customWidth="1"/>
    <col min="12794" max="12794" width="23.5703125" customWidth="1"/>
    <col min="12795" max="12795" width="38.28515625" bestFit="1" customWidth="1"/>
    <col min="12796" max="12796" width="31.7109375" customWidth="1"/>
    <col min="13032" max="13032" width="4.5703125" customWidth="1"/>
    <col min="13033" max="13033" width="16.85546875" customWidth="1"/>
    <col min="13034" max="13034" width="23" bestFit="1" customWidth="1"/>
    <col min="13035" max="13035" width="27.85546875" bestFit="1" customWidth="1"/>
    <col min="13036" max="13036" width="23.85546875" customWidth="1"/>
    <col min="13037" max="13037" width="22.140625" customWidth="1"/>
    <col min="13038" max="13038" width="35.28515625" bestFit="1" customWidth="1"/>
    <col min="13039" max="13039" width="29" bestFit="1" customWidth="1"/>
    <col min="13040" max="13040" width="12" customWidth="1"/>
    <col min="13041" max="13041" width="11.5703125" bestFit="1" customWidth="1"/>
    <col min="13042" max="13042" width="12.28515625" customWidth="1"/>
    <col min="13043" max="13043" width="8.28515625" customWidth="1"/>
    <col min="13044" max="13044" width="30.140625" customWidth="1"/>
    <col min="13045" max="13045" width="40" customWidth="1"/>
    <col min="13046" max="13046" width="82.7109375" customWidth="1"/>
    <col min="13047" max="13047" width="37.5703125" customWidth="1"/>
    <col min="13048" max="13048" width="30.42578125" customWidth="1"/>
    <col min="13049" max="13049" width="20.42578125" customWidth="1"/>
    <col min="13050" max="13050" width="23.5703125" customWidth="1"/>
    <col min="13051" max="13051" width="38.28515625" bestFit="1" customWidth="1"/>
    <col min="13052" max="13052" width="31.7109375" customWidth="1"/>
    <col min="13288" max="13288" width="4.5703125" customWidth="1"/>
    <col min="13289" max="13289" width="16.85546875" customWidth="1"/>
    <col min="13290" max="13290" width="23" bestFit="1" customWidth="1"/>
    <col min="13291" max="13291" width="27.85546875" bestFit="1" customWidth="1"/>
    <col min="13292" max="13292" width="23.85546875" customWidth="1"/>
    <col min="13293" max="13293" width="22.140625" customWidth="1"/>
    <col min="13294" max="13294" width="35.28515625" bestFit="1" customWidth="1"/>
    <col min="13295" max="13295" width="29" bestFit="1" customWidth="1"/>
    <col min="13296" max="13296" width="12" customWidth="1"/>
    <col min="13297" max="13297" width="11.5703125" bestFit="1" customWidth="1"/>
    <col min="13298" max="13298" width="12.28515625" customWidth="1"/>
    <col min="13299" max="13299" width="8.28515625" customWidth="1"/>
    <col min="13300" max="13300" width="30.140625" customWidth="1"/>
    <col min="13301" max="13301" width="40" customWidth="1"/>
    <col min="13302" max="13302" width="82.7109375" customWidth="1"/>
    <col min="13303" max="13303" width="37.5703125" customWidth="1"/>
    <col min="13304" max="13304" width="30.42578125" customWidth="1"/>
    <col min="13305" max="13305" width="20.42578125" customWidth="1"/>
    <col min="13306" max="13306" width="23.5703125" customWidth="1"/>
    <col min="13307" max="13307" width="38.28515625" bestFit="1" customWidth="1"/>
    <col min="13308" max="13308" width="31.7109375" customWidth="1"/>
    <col min="13544" max="13544" width="4.5703125" customWidth="1"/>
    <col min="13545" max="13545" width="16.85546875" customWidth="1"/>
    <col min="13546" max="13546" width="23" bestFit="1" customWidth="1"/>
    <col min="13547" max="13547" width="27.85546875" bestFit="1" customWidth="1"/>
    <col min="13548" max="13548" width="23.85546875" customWidth="1"/>
    <col min="13549" max="13549" width="22.140625" customWidth="1"/>
    <col min="13550" max="13550" width="35.28515625" bestFit="1" customWidth="1"/>
    <col min="13551" max="13551" width="29" bestFit="1" customWidth="1"/>
    <col min="13552" max="13552" width="12" customWidth="1"/>
    <col min="13553" max="13553" width="11.5703125" bestFit="1" customWidth="1"/>
    <col min="13554" max="13554" width="12.28515625" customWidth="1"/>
    <col min="13555" max="13555" width="8.28515625" customWidth="1"/>
    <col min="13556" max="13556" width="30.140625" customWidth="1"/>
    <col min="13557" max="13557" width="40" customWidth="1"/>
    <col min="13558" max="13558" width="82.7109375" customWidth="1"/>
    <col min="13559" max="13559" width="37.5703125" customWidth="1"/>
    <col min="13560" max="13560" width="30.42578125" customWidth="1"/>
    <col min="13561" max="13561" width="20.42578125" customWidth="1"/>
    <col min="13562" max="13562" width="23.5703125" customWidth="1"/>
    <col min="13563" max="13563" width="38.28515625" bestFit="1" customWidth="1"/>
    <col min="13564" max="13564" width="31.7109375" customWidth="1"/>
    <col min="13800" max="13800" width="4.5703125" customWidth="1"/>
    <col min="13801" max="13801" width="16.85546875" customWidth="1"/>
    <col min="13802" max="13802" width="23" bestFit="1" customWidth="1"/>
    <col min="13803" max="13803" width="27.85546875" bestFit="1" customWidth="1"/>
    <col min="13804" max="13804" width="23.85546875" customWidth="1"/>
    <col min="13805" max="13805" width="22.140625" customWidth="1"/>
    <col min="13806" max="13806" width="35.28515625" bestFit="1" customWidth="1"/>
    <col min="13807" max="13807" width="29" bestFit="1" customWidth="1"/>
    <col min="13808" max="13808" width="12" customWidth="1"/>
    <col min="13809" max="13809" width="11.5703125" bestFit="1" customWidth="1"/>
    <col min="13810" max="13810" width="12.28515625" customWidth="1"/>
    <col min="13811" max="13811" width="8.28515625" customWidth="1"/>
    <col min="13812" max="13812" width="30.140625" customWidth="1"/>
    <col min="13813" max="13813" width="40" customWidth="1"/>
    <col min="13814" max="13814" width="82.7109375" customWidth="1"/>
    <col min="13815" max="13815" width="37.5703125" customWidth="1"/>
    <col min="13816" max="13816" width="30.42578125" customWidth="1"/>
    <col min="13817" max="13817" width="20.42578125" customWidth="1"/>
    <col min="13818" max="13818" width="23.5703125" customWidth="1"/>
    <col min="13819" max="13819" width="38.28515625" bestFit="1" customWidth="1"/>
    <col min="13820" max="13820" width="31.7109375" customWidth="1"/>
    <col min="14056" max="14056" width="4.5703125" customWidth="1"/>
    <col min="14057" max="14057" width="16.85546875" customWidth="1"/>
    <col min="14058" max="14058" width="23" bestFit="1" customWidth="1"/>
    <col min="14059" max="14059" width="27.85546875" bestFit="1" customWidth="1"/>
    <col min="14060" max="14060" width="23.85546875" customWidth="1"/>
    <col min="14061" max="14061" width="22.140625" customWidth="1"/>
    <col min="14062" max="14062" width="35.28515625" bestFit="1" customWidth="1"/>
    <col min="14063" max="14063" width="29" bestFit="1" customWidth="1"/>
    <col min="14064" max="14064" width="12" customWidth="1"/>
    <col min="14065" max="14065" width="11.5703125" bestFit="1" customWidth="1"/>
    <col min="14066" max="14066" width="12.28515625" customWidth="1"/>
    <col min="14067" max="14067" width="8.28515625" customWidth="1"/>
    <col min="14068" max="14068" width="30.140625" customWidth="1"/>
    <col min="14069" max="14069" width="40" customWidth="1"/>
    <col min="14070" max="14070" width="82.7109375" customWidth="1"/>
    <col min="14071" max="14071" width="37.5703125" customWidth="1"/>
    <col min="14072" max="14072" width="30.42578125" customWidth="1"/>
    <col min="14073" max="14073" width="20.42578125" customWidth="1"/>
    <col min="14074" max="14074" width="23.5703125" customWidth="1"/>
    <col min="14075" max="14075" width="38.28515625" bestFit="1" customWidth="1"/>
    <col min="14076" max="14076" width="31.7109375" customWidth="1"/>
    <col min="14312" max="14312" width="4.5703125" customWidth="1"/>
    <col min="14313" max="14313" width="16.85546875" customWidth="1"/>
    <col min="14314" max="14314" width="23" bestFit="1" customWidth="1"/>
    <col min="14315" max="14315" width="27.85546875" bestFit="1" customWidth="1"/>
    <col min="14316" max="14316" width="23.85546875" customWidth="1"/>
    <col min="14317" max="14317" width="22.140625" customWidth="1"/>
    <col min="14318" max="14318" width="35.28515625" bestFit="1" customWidth="1"/>
    <col min="14319" max="14319" width="29" bestFit="1" customWidth="1"/>
    <col min="14320" max="14320" width="12" customWidth="1"/>
    <col min="14321" max="14321" width="11.5703125" bestFit="1" customWidth="1"/>
    <col min="14322" max="14322" width="12.28515625" customWidth="1"/>
    <col min="14323" max="14323" width="8.28515625" customWidth="1"/>
    <col min="14324" max="14324" width="30.140625" customWidth="1"/>
    <col min="14325" max="14325" width="40" customWidth="1"/>
    <col min="14326" max="14326" width="82.7109375" customWidth="1"/>
    <col min="14327" max="14327" width="37.5703125" customWidth="1"/>
    <col min="14328" max="14328" width="30.42578125" customWidth="1"/>
    <col min="14329" max="14329" width="20.42578125" customWidth="1"/>
    <col min="14330" max="14330" width="23.5703125" customWidth="1"/>
    <col min="14331" max="14331" width="38.28515625" bestFit="1" customWidth="1"/>
    <col min="14332" max="14332" width="31.7109375" customWidth="1"/>
    <col min="14568" max="14568" width="4.5703125" customWidth="1"/>
    <col min="14569" max="14569" width="16.85546875" customWidth="1"/>
    <col min="14570" max="14570" width="23" bestFit="1" customWidth="1"/>
    <col min="14571" max="14571" width="27.85546875" bestFit="1" customWidth="1"/>
    <col min="14572" max="14572" width="23.85546875" customWidth="1"/>
    <col min="14573" max="14573" width="22.140625" customWidth="1"/>
    <col min="14574" max="14574" width="35.28515625" bestFit="1" customWidth="1"/>
    <col min="14575" max="14575" width="29" bestFit="1" customWidth="1"/>
    <col min="14576" max="14576" width="12" customWidth="1"/>
    <col min="14577" max="14577" width="11.5703125" bestFit="1" customWidth="1"/>
    <col min="14578" max="14578" width="12.28515625" customWidth="1"/>
    <col min="14579" max="14579" width="8.28515625" customWidth="1"/>
    <col min="14580" max="14580" width="30.140625" customWidth="1"/>
    <col min="14581" max="14581" width="40" customWidth="1"/>
    <col min="14582" max="14582" width="82.7109375" customWidth="1"/>
    <col min="14583" max="14583" width="37.5703125" customWidth="1"/>
    <col min="14584" max="14584" width="30.42578125" customWidth="1"/>
    <col min="14585" max="14585" width="20.42578125" customWidth="1"/>
    <col min="14586" max="14586" width="23.5703125" customWidth="1"/>
    <col min="14587" max="14587" width="38.28515625" bestFit="1" customWidth="1"/>
    <col min="14588" max="14588" width="31.7109375" customWidth="1"/>
    <col min="14824" max="14824" width="4.5703125" customWidth="1"/>
    <col min="14825" max="14825" width="16.85546875" customWidth="1"/>
    <col min="14826" max="14826" width="23" bestFit="1" customWidth="1"/>
    <col min="14827" max="14827" width="27.85546875" bestFit="1" customWidth="1"/>
    <col min="14828" max="14828" width="23.85546875" customWidth="1"/>
    <col min="14829" max="14829" width="22.140625" customWidth="1"/>
    <col min="14830" max="14830" width="35.28515625" bestFit="1" customWidth="1"/>
    <col min="14831" max="14831" width="29" bestFit="1" customWidth="1"/>
    <col min="14832" max="14832" width="12" customWidth="1"/>
    <col min="14833" max="14833" width="11.5703125" bestFit="1" customWidth="1"/>
    <col min="14834" max="14834" width="12.28515625" customWidth="1"/>
    <col min="14835" max="14835" width="8.28515625" customWidth="1"/>
    <col min="14836" max="14836" width="30.140625" customWidth="1"/>
    <col min="14837" max="14837" width="40" customWidth="1"/>
    <col min="14838" max="14838" width="82.7109375" customWidth="1"/>
    <col min="14839" max="14839" width="37.5703125" customWidth="1"/>
    <col min="14840" max="14840" width="30.42578125" customWidth="1"/>
    <col min="14841" max="14841" width="20.42578125" customWidth="1"/>
    <col min="14842" max="14842" width="23.5703125" customWidth="1"/>
    <col min="14843" max="14843" width="38.28515625" bestFit="1" customWidth="1"/>
    <col min="14844" max="14844" width="31.7109375" customWidth="1"/>
    <col min="15080" max="15080" width="4.5703125" customWidth="1"/>
    <col min="15081" max="15081" width="16.85546875" customWidth="1"/>
    <col min="15082" max="15082" width="23" bestFit="1" customWidth="1"/>
    <col min="15083" max="15083" width="27.85546875" bestFit="1" customWidth="1"/>
    <col min="15084" max="15084" width="23.85546875" customWidth="1"/>
    <col min="15085" max="15085" width="22.140625" customWidth="1"/>
    <col min="15086" max="15086" width="35.28515625" bestFit="1" customWidth="1"/>
    <col min="15087" max="15087" width="29" bestFit="1" customWidth="1"/>
    <col min="15088" max="15088" width="12" customWidth="1"/>
    <col min="15089" max="15089" width="11.5703125" bestFit="1" customWidth="1"/>
    <col min="15090" max="15090" width="12.28515625" customWidth="1"/>
    <col min="15091" max="15091" width="8.28515625" customWidth="1"/>
    <col min="15092" max="15092" width="30.140625" customWidth="1"/>
    <col min="15093" max="15093" width="40" customWidth="1"/>
    <col min="15094" max="15094" width="82.7109375" customWidth="1"/>
    <col min="15095" max="15095" width="37.5703125" customWidth="1"/>
    <col min="15096" max="15096" width="30.42578125" customWidth="1"/>
    <col min="15097" max="15097" width="20.42578125" customWidth="1"/>
    <col min="15098" max="15098" width="23.5703125" customWidth="1"/>
    <col min="15099" max="15099" width="38.28515625" bestFit="1" customWidth="1"/>
    <col min="15100" max="15100" width="31.7109375" customWidth="1"/>
    <col min="15336" max="15336" width="4.5703125" customWidth="1"/>
    <col min="15337" max="15337" width="16.85546875" customWidth="1"/>
    <col min="15338" max="15338" width="23" bestFit="1" customWidth="1"/>
    <col min="15339" max="15339" width="27.85546875" bestFit="1" customWidth="1"/>
    <col min="15340" max="15340" width="23.85546875" customWidth="1"/>
    <col min="15341" max="15341" width="22.140625" customWidth="1"/>
    <col min="15342" max="15342" width="35.28515625" bestFit="1" customWidth="1"/>
    <col min="15343" max="15343" width="29" bestFit="1" customWidth="1"/>
    <col min="15344" max="15344" width="12" customWidth="1"/>
    <col min="15345" max="15345" width="11.5703125" bestFit="1" customWidth="1"/>
    <col min="15346" max="15346" width="12.28515625" customWidth="1"/>
    <col min="15347" max="15347" width="8.28515625" customWidth="1"/>
    <col min="15348" max="15348" width="30.140625" customWidth="1"/>
    <col min="15349" max="15349" width="40" customWidth="1"/>
    <col min="15350" max="15350" width="82.7109375" customWidth="1"/>
    <col min="15351" max="15351" width="37.5703125" customWidth="1"/>
    <col min="15352" max="15352" width="30.42578125" customWidth="1"/>
    <col min="15353" max="15353" width="20.42578125" customWidth="1"/>
    <col min="15354" max="15354" width="23.5703125" customWidth="1"/>
    <col min="15355" max="15355" width="38.28515625" bestFit="1" customWidth="1"/>
    <col min="15356" max="15356" width="31.7109375" customWidth="1"/>
    <col min="15592" max="15592" width="4.5703125" customWidth="1"/>
    <col min="15593" max="15593" width="16.85546875" customWidth="1"/>
    <col min="15594" max="15594" width="23" bestFit="1" customWidth="1"/>
    <col min="15595" max="15595" width="27.85546875" bestFit="1" customWidth="1"/>
    <col min="15596" max="15596" width="23.85546875" customWidth="1"/>
    <col min="15597" max="15597" width="22.140625" customWidth="1"/>
    <col min="15598" max="15598" width="35.28515625" bestFit="1" customWidth="1"/>
    <col min="15599" max="15599" width="29" bestFit="1" customWidth="1"/>
    <col min="15600" max="15600" width="12" customWidth="1"/>
    <col min="15601" max="15601" width="11.5703125" bestFit="1" customWidth="1"/>
    <col min="15602" max="15602" width="12.28515625" customWidth="1"/>
    <col min="15603" max="15603" width="8.28515625" customWidth="1"/>
    <col min="15604" max="15604" width="30.140625" customWidth="1"/>
    <col min="15605" max="15605" width="40" customWidth="1"/>
    <col min="15606" max="15606" width="82.7109375" customWidth="1"/>
    <col min="15607" max="15607" width="37.5703125" customWidth="1"/>
    <col min="15608" max="15608" width="30.42578125" customWidth="1"/>
    <col min="15609" max="15609" width="20.42578125" customWidth="1"/>
    <col min="15610" max="15610" width="23.5703125" customWidth="1"/>
    <col min="15611" max="15611" width="38.28515625" bestFit="1" customWidth="1"/>
    <col min="15612" max="15612" width="31.7109375" customWidth="1"/>
    <col min="15848" max="15848" width="4.5703125" customWidth="1"/>
    <col min="15849" max="15849" width="16.85546875" customWidth="1"/>
    <col min="15850" max="15850" width="23" bestFit="1" customWidth="1"/>
    <col min="15851" max="15851" width="27.85546875" bestFit="1" customWidth="1"/>
    <col min="15852" max="15852" width="23.85546875" customWidth="1"/>
    <col min="15853" max="15853" width="22.140625" customWidth="1"/>
    <col min="15854" max="15854" width="35.28515625" bestFit="1" customWidth="1"/>
    <col min="15855" max="15855" width="29" bestFit="1" customWidth="1"/>
    <col min="15856" max="15856" width="12" customWidth="1"/>
    <col min="15857" max="15857" width="11.5703125" bestFit="1" customWidth="1"/>
    <col min="15858" max="15858" width="12.28515625" customWidth="1"/>
    <col min="15859" max="15859" width="8.28515625" customWidth="1"/>
    <col min="15860" max="15860" width="30.140625" customWidth="1"/>
    <col min="15861" max="15861" width="40" customWidth="1"/>
    <col min="15862" max="15862" width="82.7109375" customWidth="1"/>
    <col min="15863" max="15863" width="37.5703125" customWidth="1"/>
    <col min="15864" max="15864" width="30.42578125" customWidth="1"/>
    <col min="15865" max="15865" width="20.42578125" customWidth="1"/>
    <col min="15866" max="15866" width="23.5703125" customWidth="1"/>
    <col min="15867" max="15867" width="38.28515625" bestFit="1" customWidth="1"/>
    <col min="15868" max="15868" width="31.7109375" customWidth="1"/>
    <col min="16104" max="16104" width="4.5703125" customWidth="1"/>
    <col min="16105" max="16105" width="16.85546875" customWidth="1"/>
    <col min="16106" max="16106" width="23" bestFit="1" customWidth="1"/>
    <col min="16107" max="16107" width="27.85546875" bestFit="1" customWidth="1"/>
    <col min="16108" max="16108" width="23.85546875" customWidth="1"/>
    <col min="16109" max="16109" width="22.140625" customWidth="1"/>
    <col min="16110" max="16110" width="35.28515625" bestFit="1" customWidth="1"/>
    <col min="16111" max="16111" width="29" bestFit="1" customWidth="1"/>
    <col min="16112" max="16112" width="12" customWidth="1"/>
    <col min="16113" max="16113" width="11.5703125" bestFit="1" customWidth="1"/>
    <col min="16114" max="16114" width="12.28515625" customWidth="1"/>
    <col min="16115" max="16115" width="8.28515625" customWidth="1"/>
    <col min="16116" max="16116" width="30.140625" customWidth="1"/>
    <col min="16117" max="16117" width="40" customWidth="1"/>
    <col min="16118" max="16118" width="82.7109375" customWidth="1"/>
    <col min="16119" max="16119" width="37.5703125" customWidth="1"/>
    <col min="16120" max="16120" width="30.42578125" customWidth="1"/>
    <col min="16121" max="16121" width="20.42578125" customWidth="1"/>
    <col min="16122" max="16122" width="23.5703125" customWidth="1"/>
    <col min="16123" max="16123" width="38.28515625" bestFit="1" customWidth="1"/>
    <col min="16124" max="16124" width="31.7109375" customWidth="1"/>
  </cols>
  <sheetData>
    <row r="1" spans="1:24" s="13" customFormat="1" ht="11.25" x14ac:dyDescent="0.2">
      <c r="A1" s="36"/>
      <c r="B1" s="36"/>
      <c r="C1" s="36"/>
      <c r="D1" s="53"/>
      <c r="E1" s="53"/>
      <c r="F1" s="36"/>
      <c r="G1" s="36"/>
      <c r="H1" s="53"/>
      <c r="M1" s="47"/>
      <c r="N1" s="47"/>
      <c r="O1" s="47"/>
      <c r="P1" s="102"/>
      <c r="R1" s="60"/>
      <c r="S1" s="47"/>
    </row>
    <row r="2" spans="1:24" s="13" customFormat="1" ht="11.25" x14ac:dyDescent="0.2">
      <c r="A2" s="36"/>
      <c r="B2" s="36"/>
      <c r="C2" s="36"/>
      <c r="D2" s="53"/>
      <c r="E2" s="53"/>
      <c r="F2" s="36"/>
      <c r="G2" s="36"/>
      <c r="H2" s="53"/>
      <c r="K2" s="170" t="s">
        <v>0</v>
      </c>
      <c r="L2" s="170"/>
      <c r="M2" s="171"/>
      <c r="N2" s="47"/>
      <c r="O2" s="47"/>
      <c r="P2" s="102"/>
      <c r="R2" s="60"/>
      <c r="S2" s="47"/>
    </row>
    <row r="3" spans="1:24" s="13" customFormat="1" ht="11.25" x14ac:dyDescent="0.2">
      <c r="A3" s="36"/>
      <c r="B3" s="36"/>
      <c r="C3" s="36"/>
      <c r="D3" s="53"/>
      <c r="E3" s="53"/>
      <c r="F3" s="36"/>
      <c r="G3" s="36"/>
      <c r="H3" s="53"/>
      <c r="K3" s="171"/>
      <c r="L3" s="171"/>
      <c r="M3" s="171"/>
      <c r="N3" s="47"/>
      <c r="O3" s="47"/>
      <c r="P3" s="102"/>
      <c r="R3" s="60"/>
      <c r="S3" s="47"/>
    </row>
    <row r="4" spans="1:24" s="13" customFormat="1" ht="11.25" x14ac:dyDescent="0.2">
      <c r="A4" s="36"/>
      <c r="B4" s="36"/>
      <c r="C4" s="36"/>
      <c r="D4" s="53"/>
      <c r="E4" s="53"/>
      <c r="F4" s="36"/>
      <c r="G4" s="36"/>
      <c r="H4" s="53"/>
      <c r="K4" s="171"/>
      <c r="L4" s="171"/>
      <c r="M4" s="171"/>
      <c r="N4" s="47"/>
      <c r="O4" s="47"/>
      <c r="P4" s="102"/>
      <c r="R4" s="60"/>
      <c r="S4" s="47"/>
    </row>
    <row r="5" spans="1:24" s="13" customFormat="1" ht="11.25" x14ac:dyDescent="0.2">
      <c r="A5" s="36"/>
      <c r="B5" s="36"/>
      <c r="C5" s="36"/>
      <c r="D5" s="53"/>
      <c r="E5" s="53"/>
      <c r="F5" s="36"/>
      <c r="G5" s="36"/>
      <c r="H5" s="53"/>
      <c r="K5" s="171"/>
      <c r="L5" s="171"/>
      <c r="M5" s="171"/>
      <c r="N5" s="47"/>
      <c r="O5" s="47"/>
      <c r="P5" s="102"/>
      <c r="R5" s="60"/>
      <c r="S5" s="47"/>
    </row>
    <row r="6" spans="1:24" s="13" customFormat="1" ht="11.25" x14ac:dyDescent="0.2">
      <c r="A6" s="64"/>
      <c r="B6" s="64"/>
      <c r="C6" s="64"/>
      <c r="D6" s="54"/>
      <c r="E6" s="54"/>
      <c r="F6" s="64"/>
      <c r="G6" s="64"/>
      <c r="H6" s="54"/>
      <c r="I6" s="9"/>
      <c r="J6" s="9"/>
      <c r="K6" s="171"/>
      <c r="L6" s="171"/>
      <c r="M6" s="171"/>
      <c r="N6" s="47"/>
      <c r="O6" s="47"/>
      <c r="P6" s="102"/>
      <c r="R6" s="61"/>
      <c r="S6" s="47"/>
      <c r="W6" s="42"/>
    </row>
    <row r="7" spans="1:24" s="25" customFormat="1" ht="12" thickBot="1" x14ac:dyDescent="0.25">
      <c r="A7" s="90"/>
      <c r="B7" s="90"/>
      <c r="C7" s="90"/>
      <c r="D7" s="91"/>
      <c r="E7" s="91"/>
      <c r="F7" s="90"/>
      <c r="G7" s="90"/>
      <c r="H7" s="91"/>
      <c r="I7" s="92"/>
      <c r="J7" s="92"/>
      <c r="M7" s="76"/>
      <c r="N7" s="76"/>
      <c r="O7" s="76"/>
      <c r="R7" s="93"/>
      <c r="S7" s="76"/>
      <c r="W7" s="94"/>
    </row>
    <row r="8" spans="1:24" ht="23.25" thickBot="1" x14ac:dyDescent="0.3">
      <c r="A8" s="95" t="s">
        <v>1</v>
      </c>
      <c r="B8" s="96" t="s">
        <v>2</v>
      </c>
      <c r="C8" s="96" t="s">
        <v>2417</v>
      </c>
      <c r="D8" s="96" t="s">
        <v>4</v>
      </c>
      <c r="E8" s="96" t="s">
        <v>3</v>
      </c>
      <c r="F8" s="96" t="s">
        <v>2412</v>
      </c>
      <c r="G8" s="109" t="s">
        <v>2416</v>
      </c>
      <c r="H8" s="96" t="s">
        <v>5</v>
      </c>
      <c r="I8" s="96" t="s">
        <v>1133</v>
      </c>
      <c r="J8" s="96" t="s">
        <v>6</v>
      </c>
      <c r="K8" s="96" t="s">
        <v>7</v>
      </c>
      <c r="L8" s="96" t="s">
        <v>2411</v>
      </c>
      <c r="M8" s="97" t="s">
        <v>8</v>
      </c>
      <c r="N8" s="97" t="s">
        <v>9</v>
      </c>
      <c r="O8" s="97" t="s">
        <v>10</v>
      </c>
      <c r="P8" s="98" t="s">
        <v>11</v>
      </c>
      <c r="Q8" s="96" t="s">
        <v>798</v>
      </c>
      <c r="R8" s="96" t="s">
        <v>799</v>
      </c>
      <c r="S8" s="96" t="s">
        <v>1403</v>
      </c>
      <c r="T8" s="96" t="s">
        <v>1535</v>
      </c>
      <c r="U8" s="96" t="s">
        <v>2015</v>
      </c>
      <c r="V8" s="97" t="s">
        <v>12</v>
      </c>
      <c r="W8" s="97" t="s">
        <v>13</v>
      </c>
      <c r="X8" s="97" t="s">
        <v>14</v>
      </c>
    </row>
    <row r="9" spans="1:24" ht="22.5" x14ac:dyDescent="0.25">
      <c r="A9" s="62">
        <v>1</v>
      </c>
      <c r="B9" s="62">
        <v>9319822</v>
      </c>
      <c r="C9" s="62" t="s">
        <v>2424</v>
      </c>
      <c r="D9" s="50" t="s">
        <v>16</v>
      </c>
      <c r="E9" s="50" t="s">
        <v>15</v>
      </c>
      <c r="F9" s="62" t="s">
        <v>2452</v>
      </c>
      <c r="G9" s="110">
        <v>79420935</v>
      </c>
      <c r="H9" s="50" t="s">
        <v>17</v>
      </c>
      <c r="I9" s="2"/>
      <c r="J9" s="2" t="s">
        <v>18</v>
      </c>
      <c r="K9" s="2" t="s">
        <v>19</v>
      </c>
      <c r="L9" s="99">
        <v>36140</v>
      </c>
      <c r="M9" s="44" t="s">
        <v>20</v>
      </c>
      <c r="N9" s="44" t="s">
        <v>21</v>
      </c>
      <c r="O9" s="44" t="s">
        <v>22</v>
      </c>
      <c r="P9" s="2" t="s">
        <v>79</v>
      </c>
      <c r="Q9" s="2" t="s">
        <v>791</v>
      </c>
      <c r="R9" s="57" t="s">
        <v>885</v>
      </c>
      <c r="S9" s="44" t="s">
        <v>1404</v>
      </c>
      <c r="T9" s="2"/>
      <c r="U9" s="2"/>
      <c r="V9" s="2">
        <v>2030895</v>
      </c>
      <c r="W9" s="2" t="s">
        <v>23</v>
      </c>
      <c r="X9" s="118" t="s">
        <v>2268</v>
      </c>
    </row>
    <row r="10" spans="1:24" ht="22.5" hidden="1" x14ac:dyDescent="0.25">
      <c r="A10" s="63">
        <v>2</v>
      </c>
      <c r="B10" s="63">
        <v>9319819</v>
      </c>
      <c r="C10" s="62" t="s">
        <v>2423</v>
      </c>
      <c r="D10" s="51" t="s">
        <v>25</v>
      </c>
      <c r="E10" s="51" t="s">
        <v>24</v>
      </c>
      <c r="F10" s="63" t="s">
        <v>2451</v>
      </c>
      <c r="G10" s="111">
        <v>41769114</v>
      </c>
      <c r="H10" s="51" t="s">
        <v>17</v>
      </c>
      <c r="I10" s="1" t="s">
        <v>885</v>
      </c>
      <c r="J10" s="1" t="s">
        <v>26</v>
      </c>
      <c r="K10" s="1" t="s">
        <v>19</v>
      </c>
      <c r="L10" s="100">
        <v>36140</v>
      </c>
      <c r="M10" s="45" t="s">
        <v>27</v>
      </c>
      <c r="N10" s="45" t="s">
        <v>28</v>
      </c>
      <c r="O10" s="45" t="s">
        <v>29</v>
      </c>
      <c r="P10" s="1" t="s">
        <v>30</v>
      </c>
      <c r="Q10" s="1" t="s">
        <v>2462</v>
      </c>
      <c r="R10" s="58"/>
      <c r="S10" s="45" t="s">
        <v>1450</v>
      </c>
      <c r="T10" s="1"/>
      <c r="U10" s="1"/>
      <c r="V10" s="1">
        <v>2697805</v>
      </c>
      <c r="W10" s="1" t="s">
        <v>31</v>
      </c>
      <c r="X10" s="1"/>
    </row>
    <row r="11" spans="1:24" ht="45" x14ac:dyDescent="0.25">
      <c r="A11" s="63">
        <v>3</v>
      </c>
      <c r="B11" s="63">
        <v>9319808</v>
      </c>
      <c r="C11" s="62" t="s">
        <v>2422</v>
      </c>
      <c r="D11" s="51" t="s">
        <v>2510</v>
      </c>
      <c r="E11" s="51" t="s">
        <v>32</v>
      </c>
      <c r="F11" s="63" t="s">
        <v>2452</v>
      </c>
      <c r="G11" s="111">
        <v>79695698</v>
      </c>
      <c r="H11" s="51" t="s">
        <v>17</v>
      </c>
      <c r="I11" s="1"/>
      <c r="J11" s="1" t="s">
        <v>18</v>
      </c>
      <c r="K11" s="1" t="s">
        <v>19</v>
      </c>
      <c r="L11" s="100">
        <v>36140</v>
      </c>
      <c r="M11" s="45" t="s">
        <v>33</v>
      </c>
      <c r="N11" s="45" t="s">
        <v>21</v>
      </c>
      <c r="O11" s="45" t="s">
        <v>34</v>
      </c>
      <c r="P11" s="1" t="s">
        <v>39</v>
      </c>
      <c r="Q11" s="1" t="s">
        <v>791</v>
      </c>
      <c r="R11" s="58" t="s">
        <v>885</v>
      </c>
      <c r="S11" s="45" t="s">
        <v>1405</v>
      </c>
      <c r="T11" s="1"/>
      <c r="U11" s="1"/>
      <c r="V11" s="1">
        <v>6786697</v>
      </c>
      <c r="W11" s="1" t="s">
        <v>35</v>
      </c>
      <c r="X11" s="4" t="s">
        <v>1212</v>
      </c>
    </row>
    <row r="12" spans="1:24" ht="22.5" x14ac:dyDescent="0.25">
      <c r="A12" s="63">
        <v>4</v>
      </c>
      <c r="B12" s="63">
        <v>9319802</v>
      </c>
      <c r="C12" s="62" t="s">
        <v>2421</v>
      </c>
      <c r="D12" s="51" t="s">
        <v>37</v>
      </c>
      <c r="E12" s="51" t="s">
        <v>36</v>
      </c>
      <c r="F12" s="63" t="s">
        <v>2452</v>
      </c>
      <c r="G12" s="111">
        <v>79634744</v>
      </c>
      <c r="H12" s="51" t="s">
        <v>17</v>
      </c>
      <c r="I12" s="1"/>
      <c r="J12" s="1" t="s">
        <v>18</v>
      </c>
      <c r="K12" s="1" t="s">
        <v>19</v>
      </c>
      <c r="L12" s="100">
        <v>36140</v>
      </c>
      <c r="M12" s="45" t="s">
        <v>38</v>
      </c>
      <c r="N12" s="45" t="s">
        <v>21</v>
      </c>
      <c r="O12" s="45" t="s">
        <v>22</v>
      </c>
      <c r="P12" s="1" t="s">
        <v>39</v>
      </c>
      <c r="Q12" s="1" t="s">
        <v>791</v>
      </c>
      <c r="R12" s="58" t="s">
        <v>885</v>
      </c>
      <c r="S12" s="45" t="s">
        <v>1415</v>
      </c>
      <c r="T12" s="1"/>
      <c r="U12" s="1"/>
      <c r="V12" s="1">
        <v>7273757</v>
      </c>
      <c r="W12" s="1" t="s">
        <v>40</v>
      </c>
      <c r="X12" s="4" t="s">
        <v>1213</v>
      </c>
    </row>
    <row r="13" spans="1:24" ht="22.5" x14ac:dyDescent="0.25">
      <c r="A13" s="63">
        <v>5</v>
      </c>
      <c r="B13" s="63">
        <v>9319825</v>
      </c>
      <c r="C13" s="62" t="s">
        <v>2425</v>
      </c>
      <c r="D13" s="51" t="s">
        <v>42</v>
      </c>
      <c r="E13" s="51" t="s">
        <v>41</v>
      </c>
      <c r="F13" s="63" t="s">
        <v>2451</v>
      </c>
      <c r="G13" s="111">
        <v>51865527</v>
      </c>
      <c r="H13" s="51" t="s">
        <v>17</v>
      </c>
      <c r="I13" s="1" t="s">
        <v>885</v>
      </c>
      <c r="J13" s="1" t="s">
        <v>26</v>
      </c>
      <c r="K13" s="1" t="s">
        <v>19</v>
      </c>
      <c r="L13" s="100">
        <v>36140</v>
      </c>
      <c r="M13" s="45" t="s">
        <v>43</v>
      </c>
      <c r="N13" s="45" t="s">
        <v>21</v>
      </c>
      <c r="O13" s="45" t="s">
        <v>44</v>
      </c>
      <c r="P13" s="1" t="s">
        <v>39</v>
      </c>
      <c r="Q13" s="1" t="s">
        <v>791</v>
      </c>
      <c r="R13" s="58" t="s">
        <v>885</v>
      </c>
      <c r="S13" s="45" t="s">
        <v>1406</v>
      </c>
      <c r="T13" s="1"/>
      <c r="U13" s="1"/>
      <c r="V13" s="1" t="s">
        <v>1214</v>
      </c>
      <c r="W13" s="1" t="s">
        <v>45</v>
      </c>
      <c r="X13" s="4" t="s">
        <v>1215</v>
      </c>
    </row>
    <row r="14" spans="1:24" ht="22.5" hidden="1" x14ac:dyDescent="0.25">
      <c r="A14" s="63">
        <v>6</v>
      </c>
      <c r="B14" s="63">
        <v>9329824</v>
      </c>
      <c r="C14" s="62" t="s">
        <v>2427</v>
      </c>
      <c r="D14" s="51" t="s">
        <v>47</v>
      </c>
      <c r="E14" s="51" t="s">
        <v>46</v>
      </c>
      <c r="F14" s="63" t="s">
        <v>2452</v>
      </c>
      <c r="G14" s="111">
        <v>79392428</v>
      </c>
      <c r="H14" s="51" t="s">
        <v>17</v>
      </c>
      <c r="I14" s="1"/>
      <c r="J14" s="1" t="s">
        <v>18</v>
      </c>
      <c r="K14" s="1" t="s">
        <v>19</v>
      </c>
      <c r="L14" s="100">
        <v>36140</v>
      </c>
      <c r="M14" s="45" t="s">
        <v>48</v>
      </c>
      <c r="N14" s="45" t="s">
        <v>21</v>
      </c>
      <c r="O14" s="45" t="s">
        <v>49</v>
      </c>
      <c r="P14" s="1" t="s">
        <v>50</v>
      </c>
      <c r="Q14" s="1" t="s">
        <v>1548</v>
      </c>
      <c r="R14" s="58" t="s">
        <v>1087</v>
      </c>
      <c r="S14" s="45" t="s">
        <v>1451</v>
      </c>
      <c r="T14" s="1"/>
      <c r="U14" s="1"/>
      <c r="V14" s="1">
        <v>3114521162</v>
      </c>
      <c r="W14" s="1" t="s">
        <v>51</v>
      </c>
      <c r="X14" s="4" t="s">
        <v>1216</v>
      </c>
    </row>
    <row r="15" spans="1:24" ht="22.5" hidden="1" x14ac:dyDescent="0.25">
      <c r="A15" s="63">
        <v>7</v>
      </c>
      <c r="B15" s="63">
        <v>9329810</v>
      </c>
      <c r="C15" s="62" t="s">
        <v>2427</v>
      </c>
      <c r="D15" s="51" t="s">
        <v>53</v>
      </c>
      <c r="E15" s="51" t="s">
        <v>52</v>
      </c>
      <c r="F15" s="63" t="s">
        <v>2452</v>
      </c>
      <c r="G15" s="111">
        <v>79862031</v>
      </c>
      <c r="H15" s="51" t="s">
        <v>17</v>
      </c>
      <c r="I15" s="1"/>
      <c r="J15" s="1" t="s">
        <v>18</v>
      </c>
      <c r="K15" s="1" t="s">
        <v>54</v>
      </c>
      <c r="L15" s="100">
        <v>36798</v>
      </c>
      <c r="M15" s="45" t="s">
        <v>55</v>
      </c>
      <c r="N15" s="45" t="s">
        <v>91</v>
      </c>
      <c r="O15" s="45" t="s">
        <v>56</v>
      </c>
      <c r="P15" s="1" t="s">
        <v>39</v>
      </c>
      <c r="Q15" s="13" t="s">
        <v>13</v>
      </c>
      <c r="R15" s="58"/>
      <c r="S15" s="45" t="s">
        <v>1424</v>
      </c>
      <c r="T15" s="1"/>
      <c r="U15" s="1"/>
      <c r="V15" s="1">
        <v>2637538</v>
      </c>
      <c r="W15" s="1"/>
      <c r="X15" s="1"/>
    </row>
    <row r="16" spans="1:24" ht="22.5" hidden="1" x14ac:dyDescent="0.25">
      <c r="A16" s="63">
        <v>8</v>
      </c>
      <c r="B16" s="63">
        <v>9419808</v>
      </c>
      <c r="C16" s="62" t="s">
        <v>2422</v>
      </c>
      <c r="D16" s="51" t="s">
        <v>58</v>
      </c>
      <c r="E16" s="51" t="s">
        <v>57</v>
      </c>
      <c r="F16" s="63" t="s">
        <v>2451</v>
      </c>
      <c r="G16" s="111">
        <v>33991949</v>
      </c>
      <c r="H16" s="51" t="s">
        <v>59</v>
      </c>
      <c r="I16" s="1" t="s">
        <v>885</v>
      </c>
      <c r="J16" s="1" t="s">
        <v>18</v>
      </c>
      <c r="K16" s="1" t="s">
        <v>54</v>
      </c>
      <c r="L16" s="100">
        <v>36798</v>
      </c>
      <c r="M16" s="45" t="s">
        <v>60</v>
      </c>
      <c r="N16" s="47" t="s">
        <v>2456</v>
      </c>
      <c r="O16" s="45" t="s">
        <v>61</v>
      </c>
      <c r="P16" s="2" t="s">
        <v>79</v>
      </c>
      <c r="Q16" s="1" t="s">
        <v>2462</v>
      </c>
      <c r="R16" s="58"/>
      <c r="S16" s="45" t="s">
        <v>1452</v>
      </c>
      <c r="T16" s="1"/>
      <c r="U16" s="1"/>
      <c r="V16" s="1">
        <v>4175180</v>
      </c>
      <c r="W16" s="1" t="s">
        <v>62</v>
      </c>
      <c r="X16" s="4" t="s">
        <v>1217</v>
      </c>
    </row>
    <row r="17" spans="1:24" ht="22.5" x14ac:dyDescent="0.25">
      <c r="A17" s="63">
        <v>9</v>
      </c>
      <c r="B17" s="63">
        <v>9329830</v>
      </c>
      <c r="C17" s="62" t="s">
        <v>2427</v>
      </c>
      <c r="D17" s="51" t="s">
        <v>64</v>
      </c>
      <c r="E17" s="51" t="s">
        <v>63</v>
      </c>
      <c r="F17" s="63" t="s">
        <v>2451</v>
      </c>
      <c r="G17" s="111">
        <v>29549735</v>
      </c>
      <c r="H17" s="51" t="s">
        <v>65</v>
      </c>
      <c r="I17" s="1" t="s">
        <v>885</v>
      </c>
      <c r="J17" s="1" t="s">
        <v>26</v>
      </c>
      <c r="K17" s="1" t="s">
        <v>54</v>
      </c>
      <c r="L17" s="100">
        <v>36798</v>
      </c>
      <c r="M17" s="45" t="s">
        <v>66</v>
      </c>
      <c r="N17" s="45" t="s">
        <v>277</v>
      </c>
      <c r="O17" s="45" t="s">
        <v>67</v>
      </c>
      <c r="P17" s="2" t="s">
        <v>79</v>
      </c>
      <c r="Q17" s="1" t="s">
        <v>791</v>
      </c>
      <c r="R17" s="58" t="s">
        <v>885</v>
      </c>
      <c r="S17" s="45" t="s">
        <v>1552</v>
      </c>
      <c r="T17" s="1"/>
      <c r="U17" s="1"/>
      <c r="V17" s="1">
        <v>6813981</v>
      </c>
      <c r="W17" s="1" t="s">
        <v>68</v>
      </c>
      <c r="X17" s="4" t="s">
        <v>1218</v>
      </c>
    </row>
    <row r="18" spans="1:24" ht="22.5" hidden="1" x14ac:dyDescent="0.25">
      <c r="A18" s="63">
        <v>10</v>
      </c>
      <c r="B18" s="63">
        <v>9419825</v>
      </c>
      <c r="C18" s="62" t="s">
        <v>2422</v>
      </c>
      <c r="D18" s="51" t="s">
        <v>2480</v>
      </c>
      <c r="E18" s="51" t="s">
        <v>69</v>
      </c>
      <c r="F18" s="63" t="s">
        <v>2452</v>
      </c>
      <c r="G18" s="111">
        <v>79860092</v>
      </c>
      <c r="H18" s="51" t="s">
        <v>17</v>
      </c>
      <c r="I18" s="1"/>
      <c r="J18" s="1" t="s">
        <v>18</v>
      </c>
      <c r="K18" s="1" t="s">
        <v>54</v>
      </c>
      <c r="L18" s="100">
        <v>36798</v>
      </c>
      <c r="M18" s="45" t="s">
        <v>70</v>
      </c>
      <c r="N18" s="45" t="s">
        <v>71</v>
      </c>
      <c r="O18" s="45" t="s">
        <v>67</v>
      </c>
      <c r="P18" s="1" t="s">
        <v>72</v>
      </c>
      <c r="Q18" s="1" t="s">
        <v>791</v>
      </c>
      <c r="R18" s="58" t="s">
        <v>885</v>
      </c>
      <c r="S18" s="45" t="s">
        <v>1453</v>
      </c>
      <c r="T18" s="1"/>
      <c r="U18" s="1"/>
      <c r="V18" s="1">
        <v>2233442</v>
      </c>
      <c r="W18" s="1" t="s">
        <v>73</v>
      </c>
      <c r="X18" s="1"/>
    </row>
    <row r="19" spans="1:24" ht="22.5" hidden="1" x14ac:dyDescent="0.25">
      <c r="A19" s="63">
        <v>11</v>
      </c>
      <c r="B19" s="63">
        <v>9419805</v>
      </c>
      <c r="C19" s="62" t="s">
        <v>2422</v>
      </c>
      <c r="D19" s="51" t="s">
        <v>75</v>
      </c>
      <c r="E19" s="51" t="s">
        <v>74</v>
      </c>
      <c r="F19" s="63" t="s">
        <v>2452</v>
      </c>
      <c r="G19" s="111">
        <v>79599118</v>
      </c>
      <c r="H19" s="51" t="s">
        <v>17</v>
      </c>
      <c r="I19" s="1"/>
      <c r="J19" s="1" t="s">
        <v>18</v>
      </c>
      <c r="K19" s="1" t="s">
        <v>76</v>
      </c>
      <c r="L19" s="100">
        <v>36867</v>
      </c>
      <c r="M19" s="45" t="s">
        <v>77</v>
      </c>
      <c r="N19" s="45"/>
      <c r="O19" s="45" t="s">
        <v>78</v>
      </c>
      <c r="P19" s="1" t="s">
        <v>79</v>
      </c>
      <c r="Q19" s="1" t="s">
        <v>2462</v>
      </c>
      <c r="R19" s="58"/>
      <c r="S19" s="45" t="s">
        <v>1552</v>
      </c>
      <c r="T19" s="1"/>
      <c r="U19" s="1"/>
      <c r="V19" s="1">
        <v>5649119</v>
      </c>
      <c r="W19" s="1" t="s">
        <v>80</v>
      </c>
      <c r="X19" s="1"/>
    </row>
    <row r="20" spans="1:24" ht="56.25" hidden="1" x14ac:dyDescent="0.25">
      <c r="A20" s="63">
        <v>12</v>
      </c>
      <c r="B20" s="63">
        <v>9329801</v>
      </c>
      <c r="C20" s="62" t="s">
        <v>2427</v>
      </c>
      <c r="D20" s="51" t="s">
        <v>82</v>
      </c>
      <c r="E20" s="51" t="s">
        <v>81</v>
      </c>
      <c r="F20" s="63" t="s">
        <v>2452</v>
      </c>
      <c r="G20" s="111">
        <v>17347996</v>
      </c>
      <c r="H20" s="51" t="s">
        <v>1619</v>
      </c>
      <c r="I20" s="1"/>
      <c r="J20" s="1" t="s">
        <v>18</v>
      </c>
      <c r="K20" s="1" t="s">
        <v>76</v>
      </c>
      <c r="L20" s="100">
        <v>36867</v>
      </c>
      <c r="M20" s="45" t="s">
        <v>84</v>
      </c>
      <c r="N20" s="45" t="s">
        <v>85</v>
      </c>
      <c r="O20" s="45" t="s">
        <v>86</v>
      </c>
      <c r="P20" s="1" t="s">
        <v>72</v>
      </c>
      <c r="Q20" s="1" t="s">
        <v>2462</v>
      </c>
      <c r="R20" s="58"/>
      <c r="S20" s="45" t="s">
        <v>1552</v>
      </c>
      <c r="T20" s="1"/>
      <c r="U20" s="1"/>
      <c r="V20" s="1">
        <v>2767385</v>
      </c>
      <c r="W20" s="1" t="s">
        <v>87</v>
      </c>
      <c r="X20" s="4" t="s">
        <v>1219</v>
      </c>
    </row>
    <row r="21" spans="1:24" ht="33.75" x14ac:dyDescent="0.25">
      <c r="A21" s="63">
        <v>13</v>
      </c>
      <c r="B21" s="63">
        <v>9429830</v>
      </c>
      <c r="C21" s="62" t="s">
        <v>2428</v>
      </c>
      <c r="D21" s="51" t="s">
        <v>2498</v>
      </c>
      <c r="E21" s="51" t="s">
        <v>88</v>
      </c>
      <c r="F21" s="63" t="s">
        <v>2452</v>
      </c>
      <c r="G21" s="111">
        <v>79644467</v>
      </c>
      <c r="H21" s="51" t="s">
        <v>17</v>
      </c>
      <c r="I21" s="1"/>
      <c r="J21" s="1" t="s">
        <v>18</v>
      </c>
      <c r="K21" s="1" t="s">
        <v>89</v>
      </c>
      <c r="L21" s="100">
        <v>36867</v>
      </c>
      <c r="M21" s="45" t="s">
        <v>90</v>
      </c>
      <c r="N21" s="45" t="s">
        <v>91</v>
      </c>
      <c r="O21" s="45" t="s">
        <v>78</v>
      </c>
      <c r="P21" s="1" t="s">
        <v>39</v>
      </c>
      <c r="Q21" s="1" t="s">
        <v>791</v>
      </c>
      <c r="R21" s="58" t="s">
        <v>885</v>
      </c>
      <c r="S21" s="45" t="s">
        <v>1552</v>
      </c>
      <c r="T21" s="1"/>
      <c r="U21" s="1"/>
      <c r="V21" s="1">
        <v>2877063</v>
      </c>
      <c r="W21" s="1" t="s">
        <v>92</v>
      </c>
      <c r="X21" s="4" t="s">
        <v>1220</v>
      </c>
    </row>
    <row r="22" spans="1:24" ht="33.75" x14ac:dyDescent="0.25">
      <c r="A22" s="63">
        <v>14</v>
      </c>
      <c r="B22" s="63">
        <v>9419817</v>
      </c>
      <c r="C22" s="62" t="s">
        <v>2422</v>
      </c>
      <c r="D22" s="51" t="s">
        <v>2503</v>
      </c>
      <c r="E22" s="51" t="s">
        <v>93</v>
      </c>
      <c r="F22" s="63" t="s">
        <v>2452</v>
      </c>
      <c r="G22" s="111">
        <v>79523812</v>
      </c>
      <c r="H22" s="51" t="s">
        <v>17</v>
      </c>
      <c r="I22" s="1"/>
      <c r="J22" s="1" t="s">
        <v>18</v>
      </c>
      <c r="K22" s="1" t="s">
        <v>94</v>
      </c>
      <c r="L22" s="100">
        <v>36867</v>
      </c>
      <c r="M22" s="45" t="s">
        <v>95</v>
      </c>
      <c r="N22" s="45" t="s">
        <v>91</v>
      </c>
      <c r="O22" s="45" t="s">
        <v>96</v>
      </c>
      <c r="P22" s="1" t="s">
        <v>2464</v>
      </c>
      <c r="Q22" s="1" t="s">
        <v>791</v>
      </c>
      <c r="R22" s="58" t="s">
        <v>885</v>
      </c>
      <c r="S22" s="45" t="s">
        <v>1454</v>
      </c>
      <c r="T22" s="1"/>
      <c r="U22" s="1"/>
      <c r="V22" s="1">
        <v>3123226470</v>
      </c>
      <c r="W22" s="1" t="s">
        <v>97</v>
      </c>
      <c r="X22" s="4" t="s">
        <v>1221</v>
      </c>
    </row>
    <row r="23" spans="1:24" ht="22.5" hidden="1" x14ac:dyDescent="0.25">
      <c r="A23" s="63">
        <v>15</v>
      </c>
      <c r="B23" s="63">
        <v>9429824</v>
      </c>
      <c r="C23" s="62" t="s">
        <v>2428</v>
      </c>
      <c r="D23" s="51" t="s">
        <v>99</v>
      </c>
      <c r="E23" s="51" t="s">
        <v>98</v>
      </c>
      <c r="F23" s="63" t="s">
        <v>2452</v>
      </c>
      <c r="G23" s="111">
        <v>79512764</v>
      </c>
      <c r="H23" s="51" t="s">
        <v>17</v>
      </c>
      <c r="I23" s="1"/>
      <c r="J23" s="1" t="s">
        <v>18</v>
      </c>
      <c r="K23" s="1" t="s">
        <v>94</v>
      </c>
      <c r="L23" s="100">
        <v>36867</v>
      </c>
      <c r="M23" s="45" t="s">
        <v>100</v>
      </c>
      <c r="N23" s="45" t="s">
        <v>91</v>
      </c>
      <c r="O23" s="45" t="s">
        <v>101</v>
      </c>
      <c r="P23" s="1" t="s">
        <v>721</v>
      </c>
      <c r="Q23" s="1" t="s">
        <v>790</v>
      </c>
      <c r="R23" s="60" t="s">
        <v>1812</v>
      </c>
      <c r="S23" s="45" t="s">
        <v>1455</v>
      </c>
      <c r="T23" s="1"/>
      <c r="U23" s="1"/>
      <c r="V23" s="1">
        <v>2798918</v>
      </c>
      <c r="W23" s="1" t="s">
        <v>102</v>
      </c>
      <c r="X23" s="4" t="s">
        <v>1222</v>
      </c>
    </row>
    <row r="24" spans="1:24" ht="22.5" hidden="1" x14ac:dyDescent="0.25">
      <c r="A24" s="63">
        <v>16</v>
      </c>
      <c r="B24" s="63">
        <v>9319830</v>
      </c>
      <c r="C24" s="62" t="s">
        <v>2426</v>
      </c>
      <c r="D24" s="51" t="s">
        <v>104</v>
      </c>
      <c r="E24" s="51" t="s">
        <v>103</v>
      </c>
      <c r="F24" s="63" t="s">
        <v>2452</v>
      </c>
      <c r="G24" s="111">
        <v>79544653</v>
      </c>
      <c r="H24" s="51" t="s">
        <v>17</v>
      </c>
      <c r="I24" s="1"/>
      <c r="J24" s="1" t="s">
        <v>18</v>
      </c>
      <c r="K24" s="1" t="s">
        <v>94</v>
      </c>
      <c r="L24" s="100">
        <v>36867</v>
      </c>
      <c r="M24" s="45" t="s">
        <v>105</v>
      </c>
      <c r="N24" s="45" t="s">
        <v>277</v>
      </c>
      <c r="O24" s="45"/>
      <c r="P24" s="1" t="s">
        <v>2463</v>
      </c>
      <c r="Q24" s="1" t="s">
        <v>2462</v>
      </c>
      <c r="R24" s="58"/>
      <c r="S24" s="45" t="s">
        <v>1457</v>
      </c>
      <c r="T24" s="1" t="s">
        <v>1456</v>
      </c>
      <c r="U24" s="1"/>
      <c r="V24" s="1">
        <v>3167206304</v>
      </c>
      <c r="W24" s="1" t="s">
        <v>106</v>
      </c>
      <c r="X24" s="4" t="s">
        <v>1223</v>
      </c>
    </row>
    <row r="25" spans="1:24" ht="22.5" hidden="1" x14ac:dyDescent="0.25">
      <c r="A25" s="63">
        <v>17</v>
      </c>
      <c r="B25" s="63">
        <v>9329814</v>
      </c>
      <c r="C25" s="62" t="s">
        <v>2427</v>
      </c>
      <c r="D25" s="51" t="s">
        <v>108</v>
      </c>
      <c r="E25" s="51" t="s">
        <v>107</v>
      </c>
      <c r="F25" s="63" t="s">
        <v>2452</v>
      </c>
      <c r="G25" s="111">
        <v>80273464</v>
      </c>
      <c r="H25" s="51" t="s">
        <v>1620</v>
      </c>
      <c r="I25" s="1"/>
      <c r="J25" s="1" t="s">
        <v>18</v>
      </c>
      <c r="K25" s="1" t="s">
        <v>94</v>
      </c>
      <c r="L25" s="100">
        <v>36867</v>
      </c>
      <c r="M25" s="45" t="s">
        <v>109</v>
      </c>
      <c r="N25" s="45" t="s">
        <v>91</v>
      </c>
      <c r="O25" s="45" t="s">
        <v>101</v>
      </c>
      <c r="P25" s="1" t="s">
        <v>79</v>
      </c>
      <c r="Q25" s="1" t="s">
        <v>791</v>
      </c>
      <c r="R25" s="58" t="s">
        <v>885</v>
      </c>
      <c r="S25" s="45" t="s">
        <v>1458</v>
      </c>
      <c r="T25" s="1" t="s">
        <v>1534</v>
      </c>
      <c r="U25" s="1"/>
      <c r="V25" s="1">
        <v>2612974</v>
      </c>
      <c r="W25" s="1" t="s">
        <v>110</v>
      </c>
      <c r="X25" s="1"/>
    </row>
    <row r="26" spans="1:24" ht="45" hidden="1" x14ac:dyDescent="0.25">
      <c r="A26" s="63">
        <v>18</v>
      </c>
      <c r="B26" s="63">
        <v>9329804</v>
      </c>
      <c r="C26" s="62" t="s">
        <v>2427</v>
      </c>
      <c r="D26" s="51" t="s">
        <v>2486</v>
      </c>
      <c r="E26" s="51" t="s">
        <v>111</v>
      </c>
      <c r="F26" s="63" t="s">
        <v>2451</v>
      </c>
      <c r="G26" s="111">
        <v>52261616</v>
      </c>
      <c r="H26" s="51" t="s">
        <v>17</v>
      </c>
      <c r="I26" s="1" t="s">
        <v>885</v>
      </c>
      <c r="J26" s="1" t="s">
        <v>18</v>
      </c>
      <c r="K26" s="1" t="s">
        <v>112</v>
      </c>
      <c r="L26" s="100">
        <v>37428</v>
      </c>
      <c r="M26" s="45" t="s">
        <v>113</v>
      </c>
      <c r="N26" s="45" t="s">
        <v>114</v>
      </c>
      <c r="O26" s="45" t="s">
        <v>115</v>
      </c>
      <c r="P26" s="1" t="s">
        <v>72</v>
      </c>
      <c r="Q26" s="1" t="s">
        <v>1548</v>
      </c>
      <c r="R26" s="58" t="s">
        <v>885</v>
      </c>
      <c r="S26" s="45" t="s">
        <v>1459</v>
      </c>
      <c r="T26" s="1"/>
      <c r="U26" s="1"/>
      <c r="V26" s="5">
        <v>3002140577</v>
      </c>
      <c r="W26" s="1" t="s">
        <v>116</v>
      </c>
      <c r="X26" s="4" t="s">
        <v>1224</v>
      </c>
    </row>
    <row r="27" spans="1:24" ht="22.5" x14ac:dyDescent="0.25">
      <c r="A27" s="63">
        <v>19</v>
      </c>
      <c r="B27" s="63">
        <v>9329816</v>
      </c>
      <c r="C27" s="62" t="s">
        <v>2427</v>
      </c>
      <c r="D27" s="88" t="s">
        <v>1557</v>
      </c>
      <c r="E27" s="51" t="s">
        <v>117</v>
      </c>
      <c r="F27" s="63" t="s">
        <v>2452</v>
      </c>
      <c r="G27" s="111">
        <v>79512142</v>
      </c>
      <c r="H27" s="51" t="s">
        <v>17</v>
      </c>
      <c r="I27" s="1"/>
      <c r="J27" s="1" t="s">
        <v>18</v>
      </c>
      <c r="K27" s="1" t="s">
        <v>112</v>
      </c>
      <c r="L27" s="100">
        <v>37428</v>
      </c>
      <c r="M27" s="45" t="s">
        <v>118</v>
      </c>
      <c r="N27" s="45" t="s">
        <v>119</v>
      </c>
      <c r="O27" s="45" t="s">
        <v>120</v>
      </c>
      <c r="P27" s="1" t="s">
        <v>50</v>
      </c>
      <c r="Q27" s="1" t="s">
        <v>791</v>
      </c>
      <c r="R27" s="58" t="s">
        <v>885</v>
      </c>
      <c r="S27" s="45"/>
      <c r="T27" s="1"/>
      <c r="U27" s="1"/>
      <c r="V27" s="1">
        <v>2033937</v>
      </c>
      <c r="W27" s="1" t="s">
        <v>121</v>
      </c>
      <c r="X27" s="4" t="s">
        <v>1225</v>
      </c>
    </row>
    <row r="28" spans="1:24" ht="22.5" hidden="1" x14ac:dyDescent="0.25">
      <c r="A28" s="63">
        <v>20</v>
      </c>
      <c r="B28" s="63">
        <v>9419822</v>
      </c>
      <c r="C28" s="62" t="s">
        <v>2422</v>
      </c>
      <c r="D28" s="51" t="s">
        <v>123</v>
      </c>
      <c r="E28" s="51" t="s">
        <v>122</v>
      </c>
      <c r="F28" s="63" t="s">
        <v>2452</v>
      </c>
      <c r="G28" s="111">
        <v>79747585</v>
      </c>
      <c r="H28" s="51" t="s">
        <v>17</v>
      </c>
      <c r="I28" s="1"/>
      <c r="J28" s="1" t="s">
        <v>18</v>
      </c>
      <c r="K28" s="1" t="s">
        <v>112</v>
      </c>
      <c r="L28" s="100">
        <v>37428</v>
      </c>
      <c r="M28" s="45" t="s">
        <v>124</v>
      </c>
      <c r="N28" s="45" t="s">
        <v>125</v>
      </c>
      <c r="O28" s="45" t="s">
        <v>126</v>
      </c>
      <c r="P28" s="1" t="s">
        <v>127</v>
      </c>
      <c r="Q28" s="1" t="s">
        <v>790</v>
      </c>
      <c r="R28" s="58" t="s">
        <v>1112</v>
      </c>
      <c r="S28" s="45" t="s">
        <v>1460</v>
      </c>
      <c r="T28" s="1"/>
      <c r="U28" s="1"/>
      <c r="V28" s="1">
        <v>2038919</v>
      </c>
      <c r="W28" s="1" t="s">
        <v>128</v>
      </c>
      <c r="X28" s="4" t="s">
        <v>1226</v>
      </c>
    </row>
    <row r="29" spans="1:24" ht="45" hidden="1" x14ac:dyDescent="0.25">
      <c r="A29" s="63">
        <v>21</v>
      </c>
      <c r="B29" s="63">
        <v>9519812</v>
      </c>
      <c r="C29" s="62" t="s">
        <v>2423</v>
      </c>
      <c r="D29" s="51" t="s">
        <v>130</v>
      </c>
      <c r="E29" s="51" t="s">
        <v>129</v>
      </c>
      <c r="F29" s="63" t="s">
        <v>2451</v>
      </c>
      <c r="G29" s="111">
        <v>52159762</v>
      </c>
      <c r="H29" s="51" t="s">
        <v>17</v>
      </c>
      <c r="I29" s="1" t="s">
        <v>885</v>
      </c>
      <c r="J29" s="1" t="s">
        <v>26</v>
      </c>
      <c r="K29" s="1" t="s">
        <v>112</v>
      </c>
      <c r="L29" s="100">
        <v>37428</v>
      </c>
      <c r="M29" s="45" t="s">
        <v>131</v>
      </c>
      <c r="N29" s="45" t="s">
        <v>132</v>
      </c>
      <c r="O29" s="45" t="s">
        <v>126</v>
      </c>
      <c r="P29" s="1" t="s">
        <v>79</v>
      </c>
      <c r="Q29" s="1" t="s">
        <v>791</v>
      </c>
      <c r="R29" s="58" t="s">
        <v>885</v>
      </c>
      <c r="S29" s="45" t="s">
        <v>1552</v>
      </c>
      <c r="T29" s="1"/>
      <c r="U29" s="1"/>
      <c r="V29" s="1">
        <v>3333210</v>
      </c>
      <c r="W29" s="1" t="s">
        <v>133</v>
      </c>
      <c r="X29" s="1"/>
    </row>
    <row r="30" spans="1:24" ht="56.25" hidden="1" x14ac:dyDescent="0.25">
      <c r="A30" s="63">
        <v>22</v>
      </c>
      <c r="B30" s="63">
        <v>9329822</v>
      </c>
      <c r="C30" s="62" t="s">
        <v>2427</v>
      </c>
      <c r="D30" s="51" t="s">
        <v>135</v>
      </c>
      <c r="E30" s="51" t="s">
        <v>134</v>
      </c>
      <c r="F30" s="63" t="s">
        <v>2452</v>
      </c>
      <c r="G30" s="111">
        <v>79596634</v>
      </c>
      <c r="H30" s="51" t="s">
        <v>17</v>
      </c>
      <c r="I30" s="1"/>
      <c r="J30" s="1" t="s">
        <v>18</v>
      </c>
      <c r="K30" s="1" t="s">
        <v>112</v>
      </c>
      <c r="L30" s="100">
        <v>37428</v>
      </c>
      <c r="M30" s="45" t="s">
        <v>136</v>
      </c>
      <c r="N30" s="45" t="s">
        <v>137</v>
      </c>
      <c r="O30" s="45" t="s">
        <v>126</v>
      </c>
      <c r="P30" s="1" t="s">
        <v>39</v>
      </c>
      <c r="Q30" s="1" t="s">
        <v>790</v>
      </c>
      <c r="R30" s="58" t="s">
        <v>1618</v>
      </c>
      <c r="S30" s="45" t="s">
        <v>1461</v>
      </c>
      <c r="T30" s="1"/>
      <c r="U30" s="1"/>
      <c r="V30" s="1">
        <v>6109481</v>
      </c>
      <c r="W30" s="1" t="s">
        <v>138</v>
      </c>
      <c r="X30" s="4" t="s">
        <v>1227</v>
      </c>
    </row>
    <row r="31" spans="1:24" ht="22.5" x14ac:dyDescent="0.25">
      <c r="A31" s="63">
        <v>23</v>
      </c>
      <c r="B31" s="63">
        <v>9529810</v>
      </c>
      <c r="C31" s="62" t="s">
        <v>2429</v>
      </c>
      <c r="D31" s="51" t="s">
        <v>140</v>
      </c>
      <c r="E31" s="51" t="s">
        <v>139</v>
      </c>
      <c r="F31" s="63" t="s">
        <v>2451</v>
      </c>
      <c r="G31" s="111">
        <v>51834442</v>
      </c>
      <c r="H31" s="51" t="s">
        <v>17</v>
      </c>
      <c r="I31" s="1" t="s">
        <v>885</v>
      </c>
      <c r="J31" s="1" t="s">
        <v>18</v>
      </c>
      <c r="K31" s="1" t="s">
        <v>141</v>
      </c>
      <c r="L31" s="100">
        <v>37526</v>
      </c>
      <c r="M31" s="45" t="s">
        <v>142</v>
      </c>
      <c r="N31" s="45" t="s">
        <v>91</v>
      </c>
      <c r="O31" s="45" t="s">
        <v>143</v>
      </c>
      <c r="P31" s="2" t="s">
        <v>79</v>
      </c>
      <c r="Q31" s="1" t="s">
        <v>791</v>
      </c>
      <c r="R31" s="58" t="s">
        <v>885</v>
      </c>
      <c r="S31" s="45" t="s">
        <v>1462</v>
      </c>
      <c r="T31" s="1"/>
      <c r="U31" s="1"/>
      <c r="V31" s="1" t="s">
        <v>1370</v>
      </c>
      <c r="W31" s="1" t="s">
        <v>1369</v>
      </c>
      <c r="X31" s="1" t="s">
        <v>1371</v>
      </c>
    </row>
    <row r="32" spans="1:24" ht="22.5" hidden="1" x14ac:dyDescent="0.25">
      <c r="A32" s="63">
        <v>24</v>
      </c>
      <c r="B32" s="63">
        <v>9529821</v>
      </c>
      <c r="C32" s="63" t="s">
        <v>2429</v>
      </c>
      <c r="D32" s="51" t="s">
        <v>144</v>
      </c>
      <c r="E32" s="51" t="s">
        <v>117</v>
      </c>
      <c r="F32" s="63" t="s">
        <v>2452</v>
      </c>
      <c r="G32" s="111">
        <v>79861774</v>
      </c>
      <c r="H32" s="51" t="s">
        <v>17</v>
      </c>
      <c r="I32" s="1"/>
      <c r="J32" s="1" t="s">
        <v>18</v>
      </c>
      <c r="K32" s="1" t="s">
        <v>141</v>
      </c>
      <c r="L32" s="100">
        <v>37526</v>
      </c>
      <c r="M32" s="45" t="s">
        <v>145</v>
      </c>
      <c r="N32" s="45" t="s">
        <v>132</v>
      </c>
      <c r="O32" s="45" t="s">
        <v>146</v>
      </c>
      <c r="P32" s="1" t="s">
        <v>39</v>
      </c>
      <c r="Q32" s="1" t="s">
        <v>791</v>
      </c>
      <c r="R32" s="58" t="s">
        <v>885</v>
      </c>
      <c r="S32" s="45" t="s">
        <v>1552</v>
      </c>
      <c r="T32" s="1"/>
      <c r="U32" s="1"/>
      <c r="V32" s="1">
        <v>3613442</v>
      </c>
      <c r="W32" s="1" t="s">
        <v>147</v>
      </c>
      <c r="X32" s="1"/>
    </row>
    <row r="33" spans="1:24" ht="45" x14ac:dyDescent="0.25">
      <c r="A33" s="63">
        <v>25</v>
      </c>
      <c r="B33" s="63">
        <v>9529811</v>
      </c>
      <c r="C33" s="63" t="s">
        <v>2429</v>
      </c>
      <c r="D33" s="51" t="s">
        <v>2506</v>
      </c>
      <c r="E33" s="51" t="s">
        <v>148</v>
      </c>
      <c r="F33" s="63" t="s">
        <v>2452</v>
      </c>
      <c r="G33" s="111">
        <v>79636656</v>
      </c>
      <c r="H33" s="51" t="s">
        <v>17</v>
      </c>
      <c r="I33" s="1"/>
      <c r="J33" s="1" t="s">
        <v>18</v>
      </c>
      <c r="K33" s="1" t="s">
        <v>141</v>
      </c>
      <c r="L33" s="100">
        <v>37526</v>
      </c>
      <c r="M33" s="45" t="s">
        <v>149</v>
      </c>
      <c r="N33" s="45" t="s">
        <v>150</v>
      </c>
      <c r="O33" s="45" t="s">
        <v>143</v>
      </c>
      <c r="P33" s="1" t="s">
        <v>978</v>
      </c>
      <c r="Q33" s="1" t="s">
        <v>791</v>
      </c>
      <c r="R33" s="58" t="s">
        <v>885</v>
      </c>
      <c r="S33" s="45" t="s">
        <v>1552</v>
      </c>
      <c r="T33" s="1"/>
      <c r="U33" s="1"/>
      <c r="V33" s="1">
        <v>2792857</v>
      </c>
      <c r="W33" s="1" t="s">
        <v>151</v>
      </c>
      <c r="X33" s="4" t="s">
        <v>1228</v>
      </c>
    </row>
    <row r="34" spans="1:24" ht="22.5" hidden="1" x14ac:dyDescent="0.25">
      <c r="A34" s="63">
        <v>26</v>
      </c>
      <c r="B34" s="63">
        <v>9529806</v>
      </c>
      <c r="C34" s="63" t="s">
        <v>2429</v>
      </c>
      <c r="D34" s="51" t="s">
        <v>153</v>
      </c>
      <c r="E34" s="51" t="s">
        <v>152</v>
      </c>
      <c r="F34" s="63" t="s">
        <v>2452</v>
      </c>
      <c r="G34" s="111">
        <v>79946161</v>
      </c>
      <c r="H34" s="51" t="s">
        <v>154</v>
      </c>
      <c r="I34" s="1"/>
      <c r="J34" s="1" t="s">
        <v>18</v>
      </c>
      <c r="K34" s="1" t="s">
        <v>141</v>
      </c>
      <c r="L34" s="100">
        <v>37526</v>
      </c>
      <c r="M34" s="45" t="s">
        <v>155</v>
      </c>
      <c r="N34" s="45" t="s">
        <v>156</v>
      </c>
      <c r="O34" s="45" t="s">
        <v>157</v>
      </c>
      <c r="P34" s="1" t="s">
        <v>39</v>
      </c>
      <c r="Q34" s="1" t="s">
        <v>790</v>
      </c>
      <c r="R34" s="58" t="s">
        <v>2462</v>
      </c>
      <c r="S34" s="45" t="s">
        <v>1552</v>
      </c>
      <c r="T34" s="1"/>
      <c r="U34" s="1"/>
      <c r="V34" s="1">
        <v>2587463</v>
      </c>
      <c r="W34" s="1" t="s">
        <v>158</v>
      </c>
      <c r="X34" s="4" t="s">
        <v>1229</v>
      </c>
    </row>
    <row r="35" spans="1:24" ht="33.75" hidden="1" x14ac:dyDescent="0.25">
      <c r="A35" s="63">
        <v>27</v>
      </c>
      <c r="B35" s="63">
        <v>9529803</v>
      </c>
      <c r="C35" s="63" t="s">
        <v>2429</v>
      </c>
      <c r="D35" s="51" t="s">
        <v>160</v>
      </c>
      <c r="E35" s="51" t="s">
        <v>159</v>
      </c>
      <c r="F35" s="63" t="s">
        <v>2452</v>
      </c>
      <c r="G35" s="111">
        <v>80541141</v>
      </c>
      <c r="H35" s="51" t="s">
        <v>161</v>
      </c>
      <c r="I35" s="1"/>
      <c r="J35" s="1" t="s">
        <v>18</v>
      </c>
      <c r="K35" s="1" t="s">
        <v>141</v>
      </c>
      <c r="L35" s="100">
        <v>37526</v>
      </c>
      <c r="M35" s="45" t="s">
        <v>162</v>
      </c>
      <c r="N35" s="45" t="s">
        <v>91</v>
      </c>
      <c r="O35" s="45" t="s">
        <v>163</v>
      </c>
      <c r="P35" s="1" t="s">
        <v>30</v>
      </c>
      <c r="Q35" s="1" t="s">
        <v>790</v>
      </c>
      <c r="R35" s="58" t="s">
        <v>2462</v>
      </c>
      <c r="S35" s="45" t="s">
        <v>1552</v>
      </c>
      <c r="T35" s="1"/>
      <c r="U35" s="1"/>
      <c r="V35" s="1">
        <v>8523730</v>
      </c>
      <c r="W35" s="1" t="s">
        <v>164</v>
      </c>
      <c r="X35" s="4" t="s">
        <v>1230</v>
      </c>
    </row>
    <row r="36" spans="1:24" ht="22.5" hidden="1" x14ac:dyDescent="0.25">
      <c r="A36" s="63">
        <v>28</v>
      </c>
      <c r="B36" s="63">
        <v>9419824</v>
      </c>
      <c r="C36" s="63" t="s">
        <v>2422</v>
      </c>
      <c r="D36" s="51" t="s">
        <v>166</v>
      </c>
      <c r="E36" s="51" t="s">
        <v>165</v>
      </c>
      <c r="F36" s="63" t="s">
        <v>2452</v>
      </c>
      <c r="G36" s="111">
        <v>4266815</v>
      </c>
      <c r="H36" s="51" t="s">
        <v>167</v>
      </c>
      <c r="I36" s="1"/>
      <c r="J36" s="1" t="s">
        <v>18</v>
      </c>
      <c r="K36" s="1" t="s">
        <v>168</v>
      </c>
      <c r="L36" s="100">
        <v>37785</v>
      </c>
      <c r="M36" s="45" t="s">
        <v>169</v>
      </c>
      <c r="N36" s="45" t="s">
        <v>170</v>
      </c>
      <c r="O36" s="45" t="s">
        <v>44</v>
      </c>
      <c r="P36" s="1" t="s">
        <v>50</v>
      </c>
      <c r="Q36" s="1" t="s">
        <v>790</v>
      </c>
      <c r="R36" s="58" t="s">
        <v>2462</v>
      </c>
      <c r="S36" s="45" t="s">
        <v>1463</v>
      </c>
      <c r="T36" s="1"/>
      <c r="U36" s="1"/>
      <c r="V36" s="1" t="s">
        <v>1360</v>
      </c>
      <c r="W36" s="1" t="s">
        <v>1359</v>
      </c>
      <c r="X36" s="4" t="s">
        <v>1231</v>
      </c>
    </row>
    <row r="37" spans="1:24" ht="33.75" x14ac:dyDescent="0.25">
      <c r="A37" s="63">
        <v>29</v>
      </c>
      <c r="B37" s="63">
        <v>9329821</v>
      </c>
      <c r="C37" s="62" t="s">
        <v>2427</v>
      </c>
      <c r="D37" s="51" t="s">
        <v>172</v>
      </c>
      <c r="E37" s="51" t="s">
        <v>171</v>
      </c>
      <c r="F37" s="63" t="s">
        <v>2452</v>
      </c>
      <c r="G37" s="111">
        <v>79700873</v>
      </c>
      <c r="H37" s="51" t="s">
        <v>17</v>
      </c>
      <c r="I37" s="1"/>
      <c r="J37" s="1" t="s">
        <v>18</v>
      </c>
      <c r="K37" s="1" t="s">
        <v>168</v>
      </c>
      <c r="L37" s="100">
        <v>37785</v>
      </c>
      <c r="M37" s="45" t="s">
        <v>173</v>
      </c>
      <c r="N37" s="45" t="s">
        <v>2455</v>
      </c>
      <c r="O37" s="45" t="s">
        <v>174</v>
      </c>
      <c r="P37" s="1" t="s">
        <v>72</v>
      </c>
      <c r="Q37" s="1" t="s">
        <v>791</v>
      </c>
      <c r="R37" s="58" t="s">
        <v>885</v>
      </c>
      <c r="S37" s="45" t="s">
        <v>1552</v>
      </c>
      <c r="T37" s="1"/>
      <c r="U37" s="1"/>
      <c r="V37" s="1" t="s">
        <v>1358</v>
      </c>
      <c r="W37" s="1" t="s">
        <v>1357</v>
      </c>
      <c r="X37" s="4" t="s">
        <v>1232</v>
      </c>
    </row>
    <row r="38" spans="1:24" ht="22.5" hidden="1" x14ac:dyDescent="0.25">
      <c r="A38" s="63">
        <v>30</v>
      </c>
      <c r="B38" s="63">
        <v>9829810</v>
      </c>
      <c r="C38" s="62" t="s">
        <v>2430</v>
      </c>
      <c r="D38" s="51" t="s">
        <v>176</v>
      </c>
      <c r="E38" s="51" t="s">
        <v>175</v>
      </c>
      <c r="F38" s="63" t="s">
        <v>2451</v>
      </c>
      <c r="G38" s="111">
        <v>52517256</v>
      </c>
      <c r="H38" s="51" t="s">
        <v>17</v>
      </c>
      <c r="I38" s="1" t="s">
        <v>885</v>
      </c>
      <c r="J38" s="1" t="s">
        <v>26</v>
      </c>
      <c r="K38" s="1" t="s">
        <v>177</v>
      </c>
      <c r="L38" s="100">
        <v>37967</v>
      </c>
      <c r="M38" s="45" t="s">
        <v>178</v>
      </c>
      <c r="N38" s="45" t="s">
        <v>179</v>
      </c>
      <c r="O38" s="45" t="s">
        <v>180</v>
      </c>
      <c r="P38" s="1" t="s">
        <v>50</v>
      </c>
      <c r="Q38" s="1" t="s">
        <v>790</v>
      </c>
      <c r="R38" s="58" t="s">
        <v>864</v>
      </c>
      <c r="S38" s="45" t="s">
        <v>1464</v>
      </c>
      <c r="T38" s="1" t="s">
        <v>1407</v>
      </c>
      <c r="U38" s="1"/>
      <c r="V38" s="1">
        <v>2836674</v>
      </c>
      <c r="W38" s="1" t="s">
        <v>1341</v>
      </c>
      <c r="X38" s="4" t="s">
        <v>1233</v>
      </c>
    </row>
    <row r="39" spans="1:24" ht="45" x14ac:dyDescent="0.25">
      <c r="A39" s="63">
        <v>31</v>
      </c>
      <c r="B39" s="63">
        <v>9429804</v>
      </c>
      <c r="C39" s="62" t="s">
        <v>2428</v>
      </c>
      <c r="D39" s="51" t="s">
        <v>2483</v>
      </c>
      <c r="E39" s="51" t="s">
        <v>181</v>
      </c>
      <c r="F39" s="63" t="s">
        <v>2452</v>
      </c>
      <c r="G39" s="111">
        <v>79622235</v>
      </c>
      <c r="H39" s="51" t="s">
        <v>17</v>
      </c>
      <c r="I39" s="1"/>
      <c r="J39" s="1" t="s">
        <v>18</v>
      </c>
      <c r="K39" s="1" t="s">
        <v>177</v>
      </c>
      <c r="L39" s="100">
        <v>37967</v>
      </c>
      <c r="M39" s="45" t="s">
        <v>182</v>
      </c>
      <c r="N39" s="45" t="s">
        <v>156</v>
      </c>
      <c r="O39" s="45" t="s">
        <v>183</v>
      </c>
      <c r="P39" s="1" t="s">
        <v>79</v>
      </c>
      <c r="Q39" s="1" t="s">
        <v>791</v>
      </c>
      <c r="R39" s="58" t="s">
        <v>885</v>
      </c>
      <c r="S39" s="45" t="s">
        <v>1465</v>
      </c>
      <c r="T39" s="1"/>
      <c r="U39" s="1"/>
      <c r="V39" s="1">
        <v>6600822</v>
      </c>
      <c r="W39" s="1" t="s">
        <v>184</v>
      </c>
      <c r="X39" s="4" t="s">
        <v>1234</v>
      </c>
    </row>
    <row r="40" spans="1:24" ht="33.75" x14ac:dyDescent="0.25">
      <c r="A40" s="63">
        <v>32</v>
      </c>
      <c r="B40" s="63">
        <v>9819802</v>
      </c>
      <c r="C40" s="62" t="s">
        <v>2426</v>
      </c>
      <c r="D40" s="51" t="s">
        <v>186</v>
      </c>
      <c r="E40" s="51" t="s">
        <v>185</v>
      </c>
      <c r="F40" s="63" t="s">
        <v>2452</v>
      </c>
      <c r="G40" s="111">
        <v>79749039</v>
      </c>
      <c r="H40" s="51" t="s">
        <v>17</v>
      </c>
      <c r="I40" s="1"/>
      <c r="J40" s="1" t="s">
        <v>18</v>
      </c>
      <c r="K40" s="1" t="s">
        <v>177</v>
      </c>
      <c r="L40" s="100">
        <v>37967</v>
      </c>
      <c r="M40" s="45" t="s">
        <v>187</v>
      </c>
      <c r="N40" s="45" t="s">
        <v>2455</v>
      </c>
      <c r="O40" s="45" t="s">
        <v>180</v>
      </c>
      <c r="P40" s="1" t="s">
        <v>50</v>
      </c>
      <c r="Q40" s="1" t="s">
        <v>791</v>
      </c>
      <c r="R40" s="58" t="s">
        <v>885</v>
      </c>
      <c r="S40" s="45" t="s">
        <v>1466</v>
      </c>
      <c r="T40" s="1"/>
      <c r="U40" s="1"/>
      <c r="V40" s="1">
        <v>3333222</v>
      </c>
      <c r="W40" s="1" t="s">
        <v>188</v>
      </c>
      <c r="X40" s="4" t="s">
        <v>1235</v>
      </c>
    </row>
    <row r="41" spans="1:24" ht="22.5" x14ac:dyDescent="0.25">
      <c r="A41" s="63">
        <v>33</v>
      </c>
      <c r="B41" s="63">
        <v>9519806</v>
      </c>
      <c r="C41" s="62" t="s">
        <v>2423</v>
      </c>
      <c r="D41" s="51" t="s">
        <v>190</v>
      </c>
      <c r="E41" s="51" t="s">
        <v>189</v>
      </c>
      <c r="F41" s="63" t="s">
        <v>2452</v>
      </c>
      <c r="G41" s="111">
        <v>79704535</v>
      </c>
      <c r="H41" s="51" t="s">
        <v>17</v>
      </c>
      <c r="I41" s="1"/>
      <c r="J41" s="1" t="s">
        <v>18</v>
      </c>
      <c r="K41" s="1" t="s">
        <v>177</v>
      </c>
      <c r="L41" s="100">
        <v>37967</v>
      </c>
      <c r="M41" s="45" t="s">
        <v>191</v>
      </c>
      <c r="N41" s="47" t="s">
        <v>2456</v>
      </c>
      <c r="O41" s="45" t="s">
        <v>183</v>
      </c>
      <c r="P41" s="1" t="s">
        <v>79</v>
      </c>
      <c r="Q41" s="1" t="s">
        <v>791</v>
      </c>
      <c r="R41" s="58" t="s">
        <v>885</v>
      </c>
      <c r="S41" s="45" t="s">
        <v>1424</v>
      </c>
      <c r="T41" s="1"/>
      <c r="U41" s="1"/>
      <c r="V41" s="1">
        <v>3331005</v>
      </c>
      <c r="W41" s="1" t="s">
        <v>192</v>
      </c>
      <c r="X41" s="4" t="s">
        <v>750</v>
      </c>
    </row>
    <row r="42" spans="1:24" ht="22.5" x14ac:dyDescent="0.25">
      <c r="A42" s="63">
        <v>34</v>
      </c>
      <c r="B42" s="63">
        <v>9719806</v>
      </c>
      <c r="C42" s="63" t="s">
        <v>2425</v>
      </c>
      <c r="D42" s="51" t="s">
        <v>194</v>
      </c>
      <c r="E42" s="51" t="s">
        <v>193</v>
      </c>
      <c r="F42" s="63" t="s">
        <v>2452</v>
      </c>
      <c r="G42" s="111">
        <v>80229459</v>
      </c>
      <c r="H42" s="51" t="s">
        <v>17</v>
      </c>
      <c r="I42" s="1">
        <v>80229459</v>
      </c>
      <c r="J42" s="1" t="s">
        <v>18</v>
      </c>
      <c r="K42" s="1" t="s">
        <v>177</v>
      </c>
      <c r="L42" s="100">
        <v>37967</v>
      </c>
      <c r="M42" s="45" t="s">
        <v>195</v>
      </c>
      <c r="N42" s="45" t="s">
        <v>2455</v>
      </c>
      <c r="O42" s="45" t="s">
        <v>183</v>
      </c>
      <c r="P42" s="1" t="s">
        <v>127</v>
      </c>
      <c r="Q42" s="1" t="s">
        <v>791</v>
      </c>
      <c r="R42" s="58" t="s">
        <v>885</v>
      </c>
      <c r="S42" s="45" t="s">
        <v>1408</v>
      </c>
      <c r="T42" s="1"/>
      <c r="U42" s="1"/>
      <c r="V42" s="1">
        <v>2787329</v>
      </c>
      <c r="W42" s="1" t="s">
        <v>1167</v>
      </c>
      <c r="X42" s="4" t="s">
        <v>1168</v>
      </c>
    </row>
    <row r="43" spans="1:24" ht="22.5" x14ac:dyDescent="0.25">
      <c r="A43" s="63">
        <v>35</v>
      </c>
      <c r="B43" s="63">
        <v>9819805</v>
      </c>
      <c r="C43" s="63" t="s">
        <v>2426</v>
      </c>
      <c r="D43" s="51" t="s">
        <v>197</v>
      </c>
      <c r="E43" s="51" t="s">
        <v>196</v>
      </c>
      <c r="F43" s="63" t="s">
        <v>2452</v>
      </c>
      <c r="G43" s="111">
        <v>79848752</v>
      </c>
      <c r="H43" s="51" t="s">
        <v>17</v>
      </c>
      <c r="I43" s="1"/>
      <c r="J43" s="1" t="s">
        <v>18</v>
      </c>
      <c r="K43" s="1" t="s">
        <v>198</v>
      </c>
      <c r="L43" s="100">
        <v>38149</v>
      </c>
      <c r="M43" s="45" t="s">
        <v>199</v>
      </c>
      <c r="N43" s="47" t="s">
        <v>1891</v>
      </c>
      <c r="O43" s="45" t="s">
        <v>200</v>
      </c>
      <c r="P43" s="1" t="s">
        <v>50</v>
      </c>
      <c r="Q43" s="1" t="s">
        <v>791</v>
      </c>
      <c r="R43" s="58" t="s">
        <v>885</v>
      </c>
      <c r="S43" s="45" t="s">
        <v>1552</v>
      </c>
      <c r="T43" s="1"/>
      <c r="U43" s="1"/>
      <c r="V43" s="1">
        <v>4315000</v>
      </c>
      <c r="W43" s="1" t="s">
        <v>201</v>
      </c>
      <c r="X43" s="4" t="s">
        <v>202</v>
      </c>
    </row>
    <row r="44" spans="1:24" ht="33.75" hidden="1" x14ac:dyDescent="0.25">
      <c r="A44" s="63">
        <v>36</v>
      </c>
      <c r="B44" s="63">
        <v>9829813</v>
      </c>
      <c r="C44" s="63" t="s">
        <v>2430</v>
      </c>
      <c r="D44" s="51" t="s">
        <v>204</v>
      </c>
      <c r="E44" s="51" t="s">
        <v>203</v>
      </c>
      <c r="F44" s="63" t="s">
        <v>2452</v>
      </c>
      <c r="G44" s="111">
        <v>79806046</v>
      </c>
      <c r="H44" s="51" t="s">
        <v>17</v>
      </c>
      <c r="I44" s="1"/>
      <c r="J44" s="1" t="s">
        <v>18</v>
      </c>
      <c r="K44" s="1" t="s">
        <v>198</v>
      </c>
      <c r="L44" s="100">
        <v>38149</v>
      </c>
      <c r="M44" s="45" t="s">
        <v>205</v>
      </c>
      <c r="N44" s="45" t="s">
        <v>179</v>
      </c>
      <c r="O44" s="45" t="s">
        <v>200</v>
      </c>
      <c r="P44" s="1" t="s">
        <v>50</v>
      </c>
      <c r="Q44" s="1" t="s">
        <v>790</v>
      </c>
      <c r="R44" s="58" t="s">
        <v>864</v>
      </c>
      <c r="S44" s="45" t="s">
        <v>1552</v>
      </c>
      <c r="T44" s="1"/>
      <c r="U44" s="1"/>
      <c r="V44" s="1">
        <v>3733350</v>
      </c>
      <c r="W44" s="1" t="s">
        <v>206</v>
      </c>
      <c r="X44" s="1" t="s">
        <v>207</v>
      </c>
    </row>
    <row r="45" spans="1:24" ht="22.5" x14ac:dyDescent="0.25">
      <c r="A45" s="63">
        <v>37</v>
      </c>
      <c r="B45" s="63">
        <v>9829828</v>
      </c>
      <c r="C45" s="63" t="s">
        <v>2430</v>
      </c>
      <c r="D45" s="51" t="s">
        <v>209</v>
      </c>
      <c r="E45" s="51" t="s">
        <v>208</v>
      </c>
      <c r="F45" s="63" t="s">
        <v>2452</v>
      </c>
      <c r="G45" s="111">
        <v>80038702</v>
      </c>
      <c r="H45" s="51" t="s">
        <v>17</v>
      </c>
      <c r="I45" s="1"/>
      <c r="J45" s="1" t="s">
        <v>18</v>
      </c>
      <c r="K45" s="1" t="s">
        <v>198</v>
      </c>
      <c r="L45" s="100">
        <v>38149</v>
      </c>
      <c r="M45" s="45" t="s">
        <v>210</v>
      </c>
      <c r="N45" s="45" t="s">
        <v>211</v>
      </c>
      <c r="O45" s="45" t="s">
        <v>200</v>
      </c>
      <c r="P45" s="1" t="s">
        <v>50</v>
      </c>
      <c r="Q45" s="1" t="s">
        <v>791</v>
      </c>
      <c r="R45" s="58" t="s">
        <v>885</v>
      </c>
      <c r="S45" s="45" t="s">
        <v>1424</v>
      </c>
      <c r="T45" s="1" t="s">
        <v>1441</v>
      </c>
      <c r="U45" s="1"/>
      <c r="V45" s="1">
        <v>4245584</v>
      </c>
      <c r="W45" s="1" t="s">
        <v>212</v>
      </c>
      <c r="X45" s="1" t="s">
        <v>213</v>
      </c>
    </row>
    <row r="46" spans="1:24" ht="22.5" hidden="1" x14ac:dyDescent="0.25">
      <c r="A46" s="63">
        <v>38</v>
      </c>
      <c r="B46" s="63">
        <v>9519816</v>
      </c>
      <c r="C46" s="63" t="s">
        <v>2423</v>
      </c>
      <c r="D46" s="51" t="s">
        <v>215</v>
      </c>
      <c r="E46" s="51" t="s">
        <v>214</v>
      </c>
      <c r="F46" s="63" t="s">
        <v>2452</v>
      </c>
      <c r="G46" s="111">
        <v>13926698</v>
      </c>
      <c r="H46" s="51" t="s">
        <v>216</v>
      </c>
      <c r="I46" s="1"/>
      <c r="J46" s="1" t="s">
        <v>18</v>
      </c>
      <c r="K46" s="1" t="s">
        <v>198</v>
      </c>
      <c r="L46" s="100">
        <v>38149</v>
      </c>
      <c r="M46" s="45" t="s">
        <v>217</v>
      </c>
      <c r="N46" s="45" t="s">
        <v>277</v>
      </c>
      <c r="O46" s="45" t="s">
        <v>200</v>
      </c>
      <c r="P46" s="1" t="s">
        <v>79</v>
      </c>
      <c r="Q46" s="1" t="s">
        <v>790</v>
      </c>
      <c r="R46" s="60" t="s">
        <v>1113</v>
      </c>
      <c r="S46" s="45" t="s">
        <v>1552</v>
      </c>
      <c r="T46" s="1"/>
      <c r="U46" s="1"/>
      <c r="V46" s="1" t="s">
        <v>218</v>
      </c>
      <c r="W46" s="1" t="s">
        <v>219</v>
      </c>
      <c r="X46" s="1"/>
    </row>
    <row r="47" spans="1:24" ht="22.5" x14ac:dyDescent="0.25">
      <c r="A47" s="63">
        <v>39</v>
      </c>
      <c r="B47" s="63">
        <v>9829818</v>
      </c>
      <c r="C47" s="63" t="s">
        <v>2430</v>
      </c>
      <c r="D47" s="51" t="s">
        <v>221</v>
      </c>
      <c r="E47" s="51" t="s">
        <v>220</v>
      </c>
      <c r="F47" s="63" t="s">
        <v>2452</v>
      </c>
      <c r="G47" s="111">
        <v>80178957</v>
      </c>
      <c r="H47" s="51" t="s">
        <v>17</v>
      </c>
      <c r="I47" s="1"/>
      <c r="J47" s="1" t="s">
        <v>18</v>
      </c>
      <c r="K47" s="1" t="s">
        <v>222</v>
      </c>
      <c r="L47" s="100">
        <v>38324</v>
      </c>
      <c r="M47" s="45" t="s">
        <v>223</v>
      </c>
      <c r="N47" s="45" t="s">
        <v>119</v>
      </c>
      <c r="O47" s="45" t="s">
        <v>224</v>
      </c>
      <c r="P47" s="1" t="s">
        <v>50</v>
      </c>
      <c r="Q47" s="1" t="s">
        <v>791</v>
      </c>
      <c r="R47" s="58" t="s">
        <v>885</v>
      </c>
      <c r="S47" s="45" t="s">
        <v>1552</v>
      </c>
      <c r="T47" s="1"/>
      <c r="U47" s="1"/>
      <c r="V47" s="1">
        <v>2534311</v>
      </c>
      <c r="W47" s="1" t="s">
        <v>225</v>
      </c>
      <c r="X47" s="4" t="s">
        <v>1236</v>
      </c>
    </row>
    <row r="48" spans="1:24" ht="33.75" x14ac:dyDescent="0.25">
      <c r="A48" s="63">
        <v>40</v>
      </c>
      <c r="B48" s="63">
        <v>9919814</v>
      </c>
      <c r="C48" s="63" t="s">
        <v>2433</v>
      </c>
      <c r="D48" s="51" t="s">
        <v>2505</v>
      </c>
      <c r="E48" s="51" t="s">
        <v>226</v>
      </c>
      <c r="F48" s="63" t="s">
        <v>2451</v>
      </c>
      <c r="G48" s="111">
        <v>52795467</v>
      </c>
      <c r="H48" s="51" t="s">
        <v>17</v>
      </c>
      <c r="I48" s="1" t="s">
        <v>885</v>
      </c>
      <c r="J48" s="1" t="s">
        <v>18</v>
      </c>
      <c r="K48" s="1" t="s">
        <v>222</v>
      </c>
      <c r="L48" s="100">
        <v>38324</v>
      </c>
      <c r="M48" s="45" t="s">
        <v>227</v>
      </c>
      <c r="N48" s="45" t="s">
        <v>132</v>
      </c>
      <c r="O48" s="45" t="s">
        <v>228</v>
      </c>
      <c r="P48" s="1" t="s">
        <v>50</v>
      </c>
      <c r="Q48" s="1" t="s">
        <v>791</v>
      </c>
      <c r="R48" s="58" t="s">
        <v>885</v>
      </c>
      <c r="S48" s="45" t="s">
        <v>1424</v>
      </c>
      <c r="T48" s="1" t="s">
        <v>1441</v>
      </c>
      <c r="U48" s="1"/>
      <c r="V48" s="1">
        <v>2283285</v>
      </c>
      <c r="W48" s="1" t="s">
        <v>229</v>
      </c>
      <c r="X48" s="1" t="s">
        <v>230</v>
      </c>
    </row>
    <row r="49" spans="1:24" ht="22.5" hidden="1" x14ac:dyDescent="0.25">
      <c r="A49" s="63">
        <v>41</v>
      </c>
      <c r="B49" s="63">
        <v>9929827</v>
      </c>
      <c r="C49" s="63" t="s">
        <v>2431</v>
      </c>
      <c r="D49" s="51" t="s">
        <v>2482</v>
      </c>
      <c r="E49" s="51" t="s">
        <v>231</v>
      </c>
      <c r="F49" s="63" t="s">
        <v>2451</v>
      </c>
      <c r="G49" s="111">
        <v>52152934</v>
      </c>
      <c r="H49" s="51" t="s">
        <v>17</v>
      </c>
      <c r="I49" s="1" t="s">
        <v>885</v>
      </c>
      <c r="J49" s="1" t="s">
        <v>26</v>
      </c>
      <c r="K49" s="1" t="s">
        <v>222</v>
      </c>
      <c r="L49" s="100">
        <v>38324</v>
      </c>
      <c r="M49" s="45" t="s">
        <v>232</v>
      </c>
      <c r="N49" s="45" t="s">
        <v>233</v>
      </c>
      <c r="O49" s="45" t="s">
        <v>234</v>
      </c>
      <c r="P49" s="1" t="s">
        <v>50</v>
      </c>
      <c r="Q49" s="1" t="s">
        <v>790</v>
      </c>
      <c r="R49" s="58" t="s">
        <v>1088</v>
      </c>
      <c r="S49" s="45" t="s">
        <v>1552</v>
      </c>
      <c r="T49" s="1"/>
      <c r="U49" s="1"/>
      <c r="V49" s="1" t="s">
        <v>1374</v>
      </c>
      <c r="W49" s="1" t="s">
        <v>1373</v>
      </c>
      <c r="X49" s="4" t="s">
        <v>1375</v>
      </c>
    </row>
    <row r="50" spans="1:24" ht="22.5" hidden="1" x14ac:dyDescent="0.25">
      <c r="A50" s="63">
        <v>42</v>
      </c>
      <c r="B50" s="63">
        <v>9719801</v>
      </c>
      <c r="C50" s="63" t="s">
        <v>2425</v>
      </c>
      <c r="D50" s="51" t="s">
        <v>236</v>
      </c>
      <c r="E50" s="51" t="s">
        <v>235</v>
      </c>
      <c r="F50" s="63" t="s">
        <v>2452</v>
      </c>
      <c r="G50" s="111">
        <v>80067073</v>
      </c>
      <c r="H50" s="51" t="s">
        <v>17</v>
      </c>
      <c r="I50" s="1">
        <v>7906309</v>
      </c>
      <c r="J50" s="1" t="s">
        <v>18</v>
      </c>
      <c r="K50" s="1" t="s">
        <v>222</v>
      </c>
      <c r="L50" s="100">
        <v>38324</v>
      </c>
      <c r="M50" s="45" t="s">
        <v>237</v>
      </c>
      <c r="N50" s="45" t="s">
        <v>277</v>
      </c>
      <c r="O50" s="45" t="s">
        <v>238</v>
      </c>
      <c r="P50" s="1" t="s">
        <v>239</v>
      </c>
      <c r="Q50" s="1" t="s">
        <v>790</v>
      </c>
      <c r="R50" s="58" t="s">
        <v>860</v>
      </c>
      <c r="S50" s="45" t="s">
        <v>1409</v>
      </c>
      <c r="T50" s="1"/>
      <c r="U50" s="1"/>
      <c r="V50" s="1">
        <v>2443809</v>
      </c>
      <c r="W50" s="1" t="s">
        <v>1345</v>
      </c>
      <c r="X50" s="4" t="s">
        <v>1237</v>
      </c>
    </row>
    <row r="51" spans="1:24" ht="22.5" x14ac:dyDescent="0.25">
      <c r="A51" s="63">
        <v>43</v>
      </c>
      <c r="B51" s="63">
        <v>9419831</v>
      </c>
      <c r="C51" s="63" t="s">
        <v>2422</v>
      </c>
      <c r="D51" s="51" t="s">
        <v>241</v>
      </c>
      <c r="E51" s="51" t="s">
        <v>240</v>
      </c>
      <c r="F51" s="63" t="s">
        <v>2452</v>
      </c>
      <c r="G51" s="111">
        <v>79765955</v>
      </c>
      <c r="H51" s="51" t="s">
        <v>17</v>
      </c>
      <c r="I51" s="1"/>
      <c r="J51" s="1" t="s">
        <v>18</v>
      </c>
      <c r="K51" s="1" t="s">
        <v>222</v>
      </c>
      <c r="L51" s="100">
        <v>38324</v>
      </c>
      <c r="M51" s="45" t="s">
        <v>242</v>
      </c>
      <c r="N51" s="48" t="s">
        <v>2453</v>
      </c>
      <c r="O51" s="45" t="s">
        <v>243</v>
      </c>
      <c r="P51" s="1" t="s">
        <v>39</v>
      </c>
      <c r="Q51" s="1" t="s">
        <v>791</v>
      </c>
      <c r="R51" s="58" t="s">
        <v>885</v>
      </c>
      <c r="S51" s="45" t="s">
        <v>1467</v>
      </c>
      <c r="T51" s="1"/>
      <c r="U51" s="1"/>
      <c r="V51" s="5">
        <v>7913698</v>
      </c>
      <c r="W51" s="5" t="s">
        <v>1378</v>
      </c>
      <c r="X51" s="4" t="s">
        <v>1238</v>
      </c>
    </row>
    <row r="52" spans="1:24" ht="33.75" hidden="1" x14ac:dyDescent="0.25">
      <c r="A52" s="63">
        <v>44</v>
      </c>
      <c r="B52" s="63">
        <v>9719805</v>
      </c>
      <c r="C52" s="63" t="s">
        <v>2425</v>
      </c>
      <c r="D52" s="51" t="s">
        <v>245</v>
      </c>
      <c r="E52" s="51" t="s">
        <v>244</v>
      </c>
      <c r="F52" s="63" t="s">
        <v>2451</v>
      </c>
      <c r="G52" s="111">
        <v>52847448</v>
      </c>
      <c r="H52" s="51" t="s">
        <v>17</v>
      </c>
      <c r="I52" s="1"/>
      <c r="J52" s="1" t="s">
        <v>26</v>
      </c>
      <c r="K52" s="1" t="s">
        <v>246</v>
      </c>
      <c r="L52" s="100">
        <v>38477</v>
      </c>
      <c r="M52" s="45" t="s">
        <v>247</v>
      </c>
      <c r="N52" s="45" t="s">
        <v>248</v>
      </c>
      <c r="O52" s="45" t="s">
        <v>249</v>
      </c>
      <c r="P52" s="1" t="s">
        <v>79</v>
      </c>
      <c r="Q52" s="1" t="s">
        <v>790</v>
      </c>
      <c r="R52" s="58" t="s">
        <v>1084</v>
      </c>
      <c r="S52" s="45" t="s">
        <v>1552</v>
      </c>
      <c r="T52" s="1"/>
      <c r="U52" s="1"/>
      <c r="V52" s="1">
        <v>2619908</v>
      </c>
      <c r="W52" s="1" t="s">
        <v>250</v>
      </c>
      <c r="X52" s="4" t="s">
        <v>1367</v>
      </c>
    </row>
    <row r="53" spans="1:24" ht="22.5" x14ac:dyDescent="0.25">
      <c r="A53" s="63">
        <v>45</v>
      </c>
      <c r="B53" s="63">
        <v>9519804</v>
      </c>
      <c r="C53" s="63" t="s">
        <v>2423</v>
      </c>
      <c r="D53" s="51" t="s">
        <v>252</v>
      </c>
      <c r="E53" s="51" t="s">
        <v>251</v>
      </c>
      <c r="F53" s="63" t="s">
        <v>2451</v>
      </c>
      <c r="G53" s="111">
        <v>52155034</v>
      </c>
      <c r="H53" s="51" t="s">
        <v>17</v>
      </c>
      <c r="I53" s="1" t="s">
        <v>885</v>
      </c>
      <c r="J53" s="1" t="s">
        <v>26</v>
      </c>
      <c r="K53" s="1" t="s">
        <v>246</v>
      </c>
      <c r="L53" s="100">
        <v>38477</v>
      </c>
      <c r="M53" s="45" t="s">
        <v>253</v>
      </c>
      <c r="N53" s="45" t="s">
        <v>156</v>
      </c>
      <c r="O53" s="45" t="s">
        <v>254</v>
      </c>
      <c r="P53" s="1" t="s">
        <v>79</v>
      </c>
      <c r="Q53" s="1" t="s">
        <v>791</v>
      </c>
      <c r="R53" s="58" t="s">
        <v>885</v>
      </c>
      <c r="S53" s="45" t="s">
        <v>1468</v>
      </c>
      <c r="T53" s="1"/>
      <c r="U53" s="1"/>
      <c r="V53" s="1">
        <v>6254313</v>
      </c>
      <c r="W53" s="1" t="s">
        <v>255</v>
      </c>
      <c r="X53" s="1" t="s">
        <v>256</v>
      </c>
    </row>
    <row r="54" spans="1:24" ht="22.5" hidden="1" x14ac:dyDescent="0.25">
      <c r="A54" s="63">
        <v>46</v>
      </c>
      <c r="B54" s="63">
        <v>9929816</v>
      </c>
      <c r="C54" s="63" t="s">
        <v>2431</v>
      </c>
      <c r="D54" s="51" t="s">
        <v>2508</v>
      </c>
      <c r="E54" s="51" t="s">
        <v>257</v>
      </c>
      <c r="F54" s="63" t="s">
        <v>2452</v>
      </c>
      <c r="G54" s="111">
        <v>88239336</v>
      </c>
      <c r="H54" s="51" t="s">
        <v>258</v>
      </c>
      <c r="I54" s="1"/>
      <c r="J54" s="1" t="s">
        <v>18</v>
      </c>
      <c r="K54" s="1" t="s">
        <v>246</v>
      </c>
      <c r="L54" s="100">
        <v>38477</v>
      </c>
      <c r="M54" s="45" t="s">
        <v>259</v>
      </c>
      <c r="N54" s="47" t="s">
        <v>1835</v>
      </c>
      <c r="O54" s="45" t="s">
        <v>260</v>
      </c>
      <c r="P54" s="1" t="s">
        <v>50</v>
      </c>
      <c r="Q54" s="1" t="s">
        <v>790</v>
      </c>
      <c r="R54" s="58" t="s">
        <v>860</v>
      </c>
      <c r="S54" s="45" t="s">
        <v>1470</v>
      </c>
      <c r="T54" s="1" t="s">
        <v>1469</v>
      </c>
      <c r="U54" s="1"/>
      <c r="V54" s="1">
        <v>2815950</v>
      </c>
      <c r="W54" s="1" t="s">
        <v>261</v>
      </c>
      <c r="X54" s="4" t="s">
        <v>1240</v>
      </c>
    </row>
    <row r="55" spans="1:24" ht="45" hidden="1" x14ac:dyDescent="0.25">
      <c r="A55" s="63">
        <v>47</v>
      </c>
      <c r="B55" s="63">
        <v>9919824</v>
      </c>
      <c r="C55" s="63" t="s">
        <v>2433</v>
      </c>
      <c r="D55" s="51" t="s">
        <v>263</v>
      </c>
      <c r="E55" s="51" t="s">
        <v>262</v>
      </c>
      <c r="F55" s="63" t="s">
        <v>2451</v>
      </c>
      <c r="G55" s="111">
        <v>52902058</v>
      </c>
      <c r="H55" s="51" t="s">
        <v>17</v>
      </c>
      <c r="I55" s="1" t="s">
        <v>885</v>
      </c>
      <c r="J55" s="1" t="s">
        <v>26</v>
      </c>
      <c r="K55" s="1" t="s">
        <v>246</v>
      </c>
      <c r="L55" s="100">
        <v>38477</v>
      </c>
      <c r="M55" s="45" t="s">
        <v>264</v>
      </c>
      <c r="N55" s="45" t="s">
        <v>265</v>
      </c>
      <c r="O55" s="45" t="s">
        <v>266</v>
      </c>
      <c r="P55" s="1" t="s">
        <v>50</v>
      </c>
      <c r="Q55" s="1" t="s">
        <v>790</v>
      </c>
      <c r="R55" s="58" t="s">
        <v>1087</v>
      </c>
      <c r="S55" s="45" t="s">
        <v>1471</v>
      </c>
      <c r="T55" s="1" t="s">
        <v>1474</v>
      </c>
      <c r="U55" s="1"/>
      <c r="V55" s="1">
        <v>2445008</v>
      </c>
      <c r="W55" s="1" t="s">
        <v>267</v>
      </c>
      <c r="X55" s="4" t="s">
        <v>1239</v>
      </c>
    </row>
    <row r="56" spans="1:24" ht="33.75" hidden="1" x14ac:dyDescent="0.25">
      <c r="A56" s="63">
        <v>48</v>
      </c>
      <c r="B56" s="63">
        <v>9419814</v>
      </c>
      <c r="C56" s="63" t="s">
        <v>2422</v>
      </c>
      <c r="D56" s="51" t="s">
        <v>269</v>
      </c>
      <c r="E56" s="51" t="s">
        <v>268</v>
      </c>
      <c r="F56" s="63" t="s">
        <v>2451</v>
      </c>
      <c r="G56" s="111">
        <v>52339283</v>
      </c>
      <c r="H56" s="51" t="s">
        <v>17</v>
      </c>
      <c r="I56" s="1" t="s">
        <v>885</v>
      </c>
      <c r="J56" s="1" t="s">
        <v>26</v>
      </c>
      <c r="K56" s="1" t="s">
        <v>246</v>
      </c>
      <c r="L56" s="100">
        <v>38477</v>
      </c>
      <c r="M56" s="45" t="s">
        <v>270</v>
      </c>
      <c r="N56" s="45"/>
      <c r="O56" s="45" t="s">
        <v>271</v>
      </c>
      <c r="P56" s="1" t="s">
        <v>79</v>
      </c>
      <c r="Q56" s="1" t="s">
        <v>790</v>
      </c>
      <c r="R56" s="58" t="s">
        <v>2016</v>
      </c>
      <c r="S56" s="45" t="s">
        <v>1424</v>
      </c>
      <c r="T56" s="1"/>
      <c r="U56" s="1"/>
      <c r="V56" s="1">
        <v>6807111</v>
      </c>
      <c r="W56" s="1" t="s">
        <v>272</v>
      </c>
      <c r="X56" s="1"/>
    </row>
    <row r="57" spans="1:24" ht="33.75" x14ac:dyDescent="0.25">
      <c r="A57" s="63">
        <v>49</v>
      </c>
      <c r="B57" s="63">
        <v>9829804</v>
      </c>
      <c r="C57" s="63" t="s">
        <v>2430</v>
      </c>
      <c r="D57" s="51" t="s">
        <v>274</v>
      </c>
      <c r="E57" s="51" t="s">
        <v>273</v>
      </c>
      <c r="F57" s="63" t="s">
        <v>2451</v>
      </c>
      <c r="G57" s="111">
        <v>52905404</v>
      </c>
      <c r="H57" s="51" t="s">
        <v>17</v>
      </c>
      <c r="I57" s="1" t="s">
        <v>885</v>
      </c>
      <c r="J57" s="1" t="s">
        <v>26</v>
      </c>
      <c r="K57" s="1" t="s">
        <v>275</v>
      </c>
      <c r="L57" s="100">
        <v>38660</v>
      </c>
      <c r="M57" s="45" t="s">
        <v>276</v>
      </c>
      <c r="N57" s="45" t="s">
        <v>277</v>
      </c>
      <c r="O57" s="45" t="s">
        <v>278</v>
      </c>
      <c r="P57" s="1" t="s">
        <v>50</v>
      </c>
      <c r="Q57" s="1" t="s">
        <v>791</v>
      </c>
      <c r="R57" s="58" t="s">
        <v>885</v>
      </c>
      <c r="S57" s="45" t="s">
        <v>1410</v>
      </c>
      <c r="T57" s="1"/>
      <c r="U57" s="1"/>
      <c r="V57" s="1">
        <v>4317667</v>
      </c>
      <c r="W57" s="1" t="s">
        <v>279</v>
      </c>
      <c r="X57" s="1" t="s">
        <v>280</v>
      </c>
    </row>
    <row r="58" spans="1:24" ht="22.5" hidden="1" x14ac:dyDescent="0.25">
      <c r="A58" s="63">
        <v>50</v>
      </c>
      <c r="B58" s="63">
        <v>9929802</v>
      </c>
      <c r="C58" s="63" t="s">
        <v>2431</v>
      </c>
      <c r="D58" s="51" t="s">
        <v>282</v>
      </c>
      <c r="E58" s="51" t="s">
        <v>281</v>
      </c>
      <c r="F58" s="63" t="s">
        <v>2451</v>
      </c>
      <c r="G58" s="111">
        <v>52730958</v>
      </c>
      <c r="H58" s="51" t="s">
        <v>17</v>
      </c>
      <c r="I58" s="1" t="s">
        <v>885</v>
      </c>
      <c r="J58" s="1" t="s">
        <v>26</v>
      </c>
      <c r="K58" s="1" t="s">
        <v>275</v>
      </c>
      <c r="L58" s="100">
        <v>38660</v>
      </c>
      <c r="M58" s="45" t="s">
        <v>283</v>
      </c>
      <c r="N58" s="45" t="s">
        <v>2459</v>
      </c>
      <c r="O58" s="45" t="s">
        <v>284</v>
      </c>
      <c r="P58" s="1" t="s">
        <v>39</v>
      </c>
      <c r="Q58" s="1" t="s">
        <v>790</v>
      </c>
      <c r="R58" s="58" t="s">
        <v>1083</v>
      </c>
      <c r="S58" s="45" t="s">
        <v>1472</v>
      </c>
      <c r="T58" s="1"/>
      <c r="U58" s="1"/>
      <c r="V58" s="1">
        <v>2449250</v>
      </c>
      <c r="W58" s="1" t="s">
        <v>285</v>
      </c>
      <c r="X58" s="4" t="s">
        <v>1241</v>
      </c>
    </row>
    <row r="59" spans="1:24" ht="33.75" hidden="1" x14ac:dyDescent="0.25">
      <c r="A59" s="63">
        <v>51</v>
      </c>
      <c r="B59" s="63">
        <v>9929815</v>
      </c>
      <c r="C59" s="63" t="s">
        <v>2431</v>
      </c>
      <c r="D59" s="51" t="s">
        <v>287</v>
      </c>
      <c r="E59" s="51" t="s">
        <v>286</v>
      </c>
      <c r="F59" s="63" t="s">
        <v>2452</v>
      </c>
      <c r="G59" s="111">
        <v>80179361</v>
      </c>
      <c r="H59" s="51" t="s">
        <v>17</v>
      </c>
      <c r="I59" s="1"/>
      <c r="J59" s="1" t="s">
        <v>18</v>
      </c>
      <c r="K59" s="1" t="s">
        <v>275</v>
      </c>
      <c r="L59" s="100">
        <v>38660</v>
      </c>
      <c r="M59" s="45" t="s">
        <v>288</v>
      </c>
      <c r="N59" s="45" t="s">
        <v>2454</v>
      </c>
      <c r="O59" s="45" t="s">
        <v>289</v>
      </c>
      <c r="P59" s="1" t="s">
        <v>290</v>
      </c>
      <c r="Q59" s="1" t="s">
        <v>790</v>
      </c>
      <c r="R59" s="58" t="s">
        <v>860</v>
      </c>
      <c r="S59" s="45" t="s">
        <v>1411</v>
      </c>
      <c r="T59" s="1"/>
      <c r="U59" s="1"/>
      <c r="V59" s="1">
        <v>6733118</v>
      </c>
      <c r="W59" s="1" t="s">
        <v>291</v>
      </c>
      <c r="X59" s="1" t="s">
        <v>292</v>
      </c>
    </row>
    <row r="60" spans="1:24" ht="22.5" hidden="1" x14ac:dyDescent="0.25">
      <c r="A60" s="63">
        <v>52</v>
      </c>
      <c r="B60" s="63">
        <v>9829819</v>
      </c>
      <c r="C60" s="63" t="s">
        <v>2430</v>
      </c>
      <c r="D60" s="51" t="s">
        <v>294</v>
      </c>
      <c r="E60" s="51" t="s">
        <v>293</v>
      </c>
      <c r="F60" s="63" t="s">
        <v>2452</v>
      </c>
      <c r="G60" s="111">
        <v>79810125</v>
      </c>
      <c r="H60" s="51" t="s">
        <v>17</v>
      </c>
      <c r="I60" s="1"/>
      <c r="J60" s="1" t="s">
        <v>18</v>
      </c>
      <c r="K60" s="1" t="s">
        <v>275</v>
      </c>
      <c r="L60" s="100">
        <v>38660</v>
      </c>
      <c r="M60" s="45" t="s">
        <v>295</v>
      </c>
      <c r="N60" s="45" t="s">
        <v>296</v>
      </c>
      <c r="O60" s="45" t="s">
        <v>297</v>
      </c>
      <c r="P60" s="1" t="s">
        <v>290</v>
      </c>
      <c r="Q60" s="1" t="s">
        <v>790</v>
      </c>
      <c r="R60" s="58" t="s">
        <v>1085</v>
      </c>
      <c r="S60" s="45" t="s">
        <v>1473</v>
      </c>
      <c r="T60" s="1"/>
      <c r="U60" s="1"/>
      <c r="V60" s="1" t="s">
        <v>1351</v>
      </c>
      <c r="W60" s="1" t="s">
        <v>1352</v>
      </c>
      <c r="X60" s="1" t="s">
        <v>298</v>
      </c>
    </row>
    <row r="61" spans="1:24" ht="45" hidden="1" x14ac:dyDescent="0.25">
      <c r="A61" s="63">
        <v>53</v>
      </c>
      <c r="B61" s="63">
        <v>20002098001</v>
      </c>
      <c r="C61" s="63" t="s">
        <v>2419</v>
      </c>
      <c r="D61" s="51" t="s">
        <v>300</v>
      </c>
      <c r="E61" s="51" t="s">
        <v>299</v>
      </c>
      <c r="F61" s="63" t="s">
        <v>2452</v>
      </c>
      <c r="G61" s="111">
        <v>80165487</v>
      </c>
      <c r="H61" s="51" t="s">
        <v>17</v>
      </c>
      <c r="I61" s="1"/>
      <c r="J61" s="1" t="s">
        <v>18</v>
      </c>
      <c r="K61" s="1" t="s">
        <v>275</v>
      </c>
      <c r="L61" s="100">
        <v>38660</v>
      </c>
      <c r="M61" s="45" t="s">
        <v>301</v>
      </c>
      <c r="N61" s="45"/>
      <c r="O61" s="45" t="s">
        <v>302</v>
      </c>
      <c r="P61" s="1" t="s">
        <v>50</v>
      </c>
      <c r="Q61" s="1" t="s">
        <v>790</v>
      </c>
      <c r="R61" s="58" t="s">
        <v>1087</v>
      </c>
      <c r="S61" s="45" t="s">
        <v>1475</v>
      </c>
      <c r="T61" s="1"/>
      <c r="U61" s="1"/>
      <c r="V61" s="1">
        <v>3376799</v>
      </c>
      <c r="W61" s="1" t="s">
        <v>303</v>
      </c>
      <c r="X61" s="4" t="s">
        <v>1242</v>
      </c>
    </row>
    <row r="62" spans="1:24" ht="22.5" x14ac:dyDescent="0.25">
      <c r="A62" s="63">
        <v>54</v>
      </c>
      <c r="B62" s="63">
        <v>20002098023</v>
      </c>
      <c r="C62" s="63" t="s">
        <v>2419</v>
      </c>
      <c r="D62" s="51" t="s">
        <v>305</v>
      </c>
      <c r="E62" s="51" t="s">
        <v>304</v>
      </c>
      <c r="F62" s="63" t="s">
        <v>2452</v>
      </c>
      <c r="G62" s="111">
        <v>80778939</v>
      </c>
      <c r="H62" s="51" t="s">
        <v>17</v>
      </c>
      <c r="I62" s="1"/>
      <c r="J62" s="1" t="s">
        <v>18</v>
      </c>
      <c r="K62" s="1" t="s">
        <v>275</v>
      </c>
      <c r="L62" s="100">
        <v>38660</v>
      </c>
      <c r="M62" s="45" t="s">
        <v>306</v>
      </c>
      <c r="N62" s="45"/>
      <c r="O62" s="45" t="s">
        <v>307</v>
      </c>
      <c r="P62" s="1" t="s">
        <v>290</v>
      </c>
      <c r="Q62" s="1" t="s">
        <v>791</v>
      </c>
      <c r="R62" s="58" t="s">
        <v>885</v>
      </c>
      <c r="S62" s="45" t="s">
        <v>1552</v>
      </c>
      <c r="T62" s="1"/>
      <c r="U62" s="1"/>
      <c r="V62" s="1">
        <v>7617093</v>
      </c>
      <c r="W62" s="1" t="s">
        <v>308</v>
      </c>
      <c r="X62" s="4" t="s">
        <v>1243</v>
      </c>
    </row>
    <row r="63" spans="1:24" ht="22.5" x14ac:dyDescent="0.25">
      <c r="A63" s="63">
        <v>55</v>
      </c>
      <c r="B63" s="63">
        <v>9919806</v>
      </c>
      <c r="C63" s="63" t="s">
        <v>2433</v>
      </c>
      <c r="D63" s="51" t="s">
        <v>310</v>
      </c>
      <c r="E63" s="51" t="s">
        <v>309</v>
      </c>
      <c r="F63" s="63" t="s">
        <v>2452</v>
      </c>
      <c r="G63" s="111">
        <v>80058944</v>
      </c>
      <c r="H63" s="51" t="s">
        <v>17</v>
      </c>
      <c r="I63" s="1"/>
      <c r="J63" s="1" t="s">
        <v>18</v>
      </c>
      <c r="K63" s="1" t="s">
        <v>311</v>
      </c>
      <c r="L63" s="100">
        <v>38870</v>
      </c>
      <c r="M63" s="45" t="s">
        <v>312</v>
      </c>
      <c r="N63" s="48" t="s">
        <v>1603</v>
      </c>
      <c r="O63" s="45" t="s">
        <v>313</v>
      </c>
      <c r="P63" s="1" t="s">
        <v>39</v>
      </c>
      <c r="Q63" s="1" t="s">
        <v>791</v>
      </c>
      <c r="R63" s="58" t="s">
        <v>885</v>
      </c>
      <c r="S63" s="45" t="s">
        <v>1477</v>
      </c>
      <c r="T63" s="1"/>
      <c r="U63" s="1"/>
      <c r="V63" s="1">
        <v>4013738</v>
      </c>
      <c r="W63" s="1" t="s">
        <v>314</v>
      </c>
      <c r="X63" s="4" t="s">
        <v>1244</v>
      </c>
    </row>
    <row r="64" spans="1:24" ht="33.75" x14ac:dyDescent="0.25">
      <c r="A64" s="63">
        <v>56</v>
      </c>
      <c r="B64" s="63">
        <v>9819808</v>
      </c>
      <c r="C64" s="63" t="s">
        <v>2426</v>
      </c>
      <c r="D64" s="51" t="s">
        <v>316</v>
      </c>
      <c r="E64" s="51" t="s">
        <v>315</v>
      </c>
      <c r="F64" s="63" t="s">
        <v>2451</v>
      </c>
      <c r="G64" s="111">
        <v>35530991</v>
      </c>
      <c r="H64" s="51" t="s">
        <v>1611</v>
      </c>
      <c r="I64" s="1" t="s">
        <v>885</v>
      </c>
      <c r="J64" s="1" t="s">
        <v>26</v>
      </c>
      <c r="K64" s="1" t="s">
        <v>311</v>
      </c>
      <c r="L64" s="100">
        <v>38870</v>
      </c>
      <c r="M64" s="45" t="s">
        <v>317</v>
      </c>
      <c r="N64" s="45"/>
      <c r="O64" s="45" t="s">
        <v>318</v>
      </c>
      <c r="P64" s="1" t="s">
        <v>50</v>
      </c>
      <c r="Q64" s="1" t="s">
        <v>791</v>
      </c>
      <c r="R64" s="58" t="s">
        <v>885</v>
      </c>
      <c r="S64" s="45" t="s">
        <v>1476</v>
      </c>
      <c r="T64" s="1"/>
      <c r="U64" s="1"/>
      <c r="V64" s="1">
        <v>6159664</v>
      </c>
      <c r="W64" s="1" t="s">
        <v>319</v>
      </c>
      <c r="X64" s="4" t="s">
        <v>1245</v>
      </c>
    </row>
    <row r="65" spans="1:24" ht="22.5" hidden="1" x14ac:dyDescent="0.25">
      <c r="A65" s="63">
        <v>57</v>
      </c>
      <c r="B65" s="63">
        <v>20002098016</v>
      </c>
      <c r="C65" s="63" t="s">
        <v>2419</v>
      </c>
      <c r="D65" s="51" t="s">
        <v>321</v>
      </c>
      <c r="E65" s="51" t="s">
        <v>320</v>
      </c>
      <c r="F65" s="63" t="s">
        <v>2452</v>
      </c>
      <c r="G65" s="111">
        <v>3146453</v>
      </c>
      <c r="H65" s="51" t="s">
        <v>1621</v>
      </c>
      <c r="I65" s="1"/>
      <c r="J65" s="1" t="s">
        <v>18</v>
      </c>
      <c r="K65" s="1" t="s">
        <v>311</v>
      </c>
      <c r="L65" s="100">
        <v>38870</v>
      </c>
      <c r="M65" s="45" t="s">
        <v>322</v>
      </c>
      <c r="N65" s="45" t="s">
        <v>323</v>
      </c>
      <c r="O65" s="45" t="s">
        <v>324</v>
      </c>
      <c r="P65" s="1" t="s">
        <v>39</v>
      </c>
      <c r="Q65" s="1" t="s">
        <v>790</v>
      </c>
      <c r="R65" s="58" t="s">
        <v>1547</v>
      </c>
      <c r="S65" s="45" t="s">
        <v>1552</v>
      </c>
      <c r="T65" s="1"/>
      <c r="U65" s="1"/>
      <c r="V65" s="1">
        <v>3414776</v>
      </c>
      <c r="W65" s="1" t="s">
        <v>325</v>
      </c>
      <c r="X65" s="4" t="s">
        <v>1246</v>
      </c>
    </row>
    <row r="66" spans="1:24" ht="45" x14ac:dyDescent="0.25">
      <c r="A66" s="63">
        <v>58</v>
      </c>
      <c r="B66" s="63">
        <v>20002098017</v>
      </c>
      <c r="C66" s="63" t="s">
        <v>2419</v>
      </c>
      <c r="D66" s="51" t="s">
        <v>327</v>
      </c>
      <c r="E66" s="51" t="s">
        <v>326</v>
      </c>
      <c r="F66" s="63" t="s">
        <v>2451</v>
      </c>
      <c r="G66" s="111">
        <v>52931787</v>
      </c>
      <c r="H66" s="51" t="s">
        <v>17</v>
      </c>
      <c r="I66" s="1" t="s">
        <v>885</v>
      </c>
      <c r="J66" s="1" t="s">
        <v>26</v>
      </c>
      <c r="K66" s="1" t="s">
        <v>311</v>
      </c>
      <c r="L66" s="100">
        <v>38870</v>
      </c>
      <c r="M66" s="45" t="s">
        <v>328</v>
      </c>
      <c r="N66" s="45" t="s">
        <v>277</v>
      </c>
      <c r="O66" s="45" t="s">
        <v>329</v>
      </c>
      <c r="P66" s="1" t="s">
        <v>50</v>
      </c>
      <c r="Q66" s="1" t="s">
        <v>791</v>
      </c>
      <c r="R66" s="58" t="s">
        <v>885</v>
      </c>
      <c r="S66" s="45" t="s">
        <v>1412</v>
      </c>
      <c r="T66" s="1"/>
      <c r="U66" s="1"/>
      <c r="V66" s="1" t="s">
        <v>1364</v>
      </c>
      <c r="W66" s="1" t="s">
        <v>1363</v>
      </c>
      <c r="X66" s="1" t="s">
        <v>330</v>
      </c>
    </row>
    <row r="67" spans="1:24" ht="33.75" hidden="1" x14ac:dyDescent="0.25">
      <c r="A67" s="63">
        <v>59</v>
      </c>
      <c r="B67" s="63">
        <v>20011098013</v>
      </c>
      <c r="C67" s="63" t="s">
        <v>2420</v>
      </c>
      <c r="D67" s="51" t="s">
        <v>332</v>
      </c>
      <c r="E67" s="51" t="s">
        <v>331</v>
      </c>
      <c r="F67" s="63" t="s">
        <v>2452</v>
      </c>
      <c r="G67" s="111">
        <v>80100517</v>
      </c>
      <c r="H67" s="51" t="s">
        <v>17</v>
      </c>
      <c r="I67" s="1"/>
      <c r="J67" s="1" t="s">
        <v>18</v>
      </c>
      <c r="K67" s="1" t="s">
        <v>333</v>
      </c>
      <c r="L67" s="100">
        <v>39031</v>
      </c>
      <c r="M67" s="45" t="s">
        <v>334</v>
      </c>
      <c r="N67" s="45" t="s">
        <v>323</v>
      </c>
      <c r="O67" s="45" t="s">
        <v>335</v>
      </c>
      <c r="P67" s="1" t="s">
        <v>50</v>
      </c>
      <c r="Q67" s="1" t="s">
        <v>790</v>
      </c>
      <c r="R67" s="58" t="s">
        <v>1547</v>
      </c>
      <c r="S67" s="45" t="s">
        <v>1478</v>
      </c>
      <c r="T67" s="1"/>
      <c r="U67" s="1"/>
      <c r="V67" s="1">
        <v>2331964</v>
      </c>
      <c r="W67" s="1" t="s">
        <v>336</v>
      </c>
      <c r="X67" s="4" t="s">
        <v>337</v>
      </c>
    </row>
    <row r="68" spans="1:24" ht="22.5" x14ac:dyDescent="0.25">
      <c r="A68" s="63">
        <v>60</v>
      </c>
      <c r="B68" s="63">
        <v>9819801</v>
      </c>
      <c r="C68" s="63" t="s">
        <v>2426</v>
      </c>
      <c r="D68" s="51" t="s">
        <v>339</v>
      </c>
      <c r="E68" s="51" t="s">
        <v>338</v>
      </c>
      <c r="F68" s="63" t="s">
        <v>2452</v>
      </c>
      <c r="G68" s="111">
        <v>79956213</v>
      </c>
      <c r="H68" s="51" t="s">
        <v>17</v>
      </c>
      <c r="I68" s="1"/>
      <c r="J68" s="1" t="s">
        <v>18</v>
      </c>
      <c r="K68" s="1" t="s">
        <v>333</v>
      </c>
      <c r="L68" s="100">
        <v>39031</v>
      </c>
      <c r="M68" s="45" t="s">
        <v>2019</v>
      </c>
      <c r="N68" s="45" t="s">
        <v>2458</v>
      </c>
      <c r="O68" s="45" t="s">
        <v>340</v>
      </c>
      <c r="P68" s="1" t="s">
        <v>50</v>
      </c>
      <c r="Q68" s="1" t="s">
        <v>791</v>
      </c>
      <c r="R68" s="58" t="s">
        <v>885</v>
      </c>
      <c r="S68" s="45" t="s">
        <v>1479</v>
      </c>
      <c r="T68" s="1"/>
      <c r="U68" s="1"/>
      <c r="V68" s="1">
        <v>2222540</v>
      </c>
      <c r="W68" s="1" t="s">
        <v>341</v>
      </c>
      <c r="X68" s="4" t="s">
        <v>342</v>
      </c>
    </row>
    <row r="69" spans="1:24" ht="56.25" x14ac:dyDescent="0.25">
      <c r="A69" s="63">
        <v>61</v>
      </c>
      <c r="B69" s="63">
        <v>20011098022</v>
      </c>
      <c r="C69" s="63" t="s">
        <v>2420</v>
      </c>
      <c r="D69" s="51" t="s">
        <v>344</v>
      </c>
      <c r="E69" s="51" t="s">
        <v>343</v>
      </c>
      <c r="F69" s="63" t="s">
        <v>2452</v>
      </c>
      <c r="G69" s="111">
        <v>80048749</v>
      </c>
      <c r="H69" s="51" t="s">
        <v>17</v>
      </c>
      <c r="I69" s="1"/>
      <c r="J69" s="1" t="s">
        <v>18</v>
      </c>
      <c r="K69" s="1" t="s">
        <v>333</v>
      </c>
      <c r="L69" s="100">
        <v>39031</v>
      </c>
      <c r="M69" s="45" t="s">
        <v>345</v>
      </c>
      <c r="N69" s="45" t="s">
        <v>346</v>
      </c>
      <c r="O69" s="45" t="s">
        <v>347</v>
      </c>
      <c r="P69" s="1" t="s">
        <v>50</v>
      </c>
      <c r="Q69" s="1" t="s">
        <v>791</v>
      </c>
      <c r="R69" s="58" t="s">
        <v>885</v>
      </c>
      <c r="S69" s="45" t="s">
        <v>1480</v>
      </c>
      <c r="T69" s="1"/>
      <c r="U69" s="1"/>
      <c r="V69" s="1">
        <v>6053297</v>
      </c>
      <c r="W69" s="1" t="s">
        <v>348</v>
      </c>
      <c r="X69" s="4" t="s">
        <v>349</v>
      </c>
    </row>
    <row r="70" spans="1:24" ht="56.25" hidden="1" x14ac:dyDescent="0.25">
      <c r="A70" s="63">
        <v>62</v>
      </c>
      <c r="B70" s="63">
        <v>20011098002</v>
      </c>
      <c r="C70" s="63" t="s">
        <v>2420</v>
      </c>
      <c r="D70" s="51" t="s">
        <v>2469</v>
      </c>
      <c r="E70" s="51" t="s">
        <v>350</v>
      </c>
      <c r="F70" s="63" t="s">
        <v>2452</v>
      </c>
      <c r="G70" s="111">
        <v>79949872</v>
      </c>
      <c r="H70" s="51" t="s">
        <v>17</v>
      </c>
      <c r="I70" s="1"/>
      <c r="J70" s="1" t="s">
        <v>18</v>
      </c>
      <c r="K70" s="1" t="s">
        <v>333</v>
      </c>
      <c r="L70" s="100">
        <v>39031</v>
      </c>
      <c r="M70" s="45" t="s">
        <v>351</v>
      </c>
      <c r="N70" s="45" t="s">
        <v>352</v>
      </c>
      <c r="O70" s="45" t="s">
        <v>353</v>
      </c>
      <c r="P70" s="1" t="s">
        <v>39</v>
      </c>
      <c r="Q70" s="1" t="s">
        <v>790</v>
      </c>
      <c r="R70" s="58" t="s">
        <v>860</v>
      </c>
      <c r="S70" s="45" t="s">
        <v>1552</v>
      </c>
      <c r="T70" s="1"/>
      <c r="U70" s="1"/>
      <c r="V70" s="3">
        <v>3175330638</v>
      </c>
      <c r="W70" s="3" t="s">
        <v>1356</v>
      </c>
      <c r="X70" s="3" t="s">
        <v>1355</v>
      </c>
    </row>
    <row r="71" spans="1:24" ht="22.5" hidden="1" x14ac:dyDescent="0.25">
      <c r="A71" s="63">
        <v>63</v>
      </c>
      <c r="B71" s="63">
        <v>20002098024</v>
      </c>
      <c r="C71" s="63" t="s">
        <v>2419</v>
      </c>
      <c r="D71" s="51" t="s">
        <v>355</v>
      </c>
      <c r="E71" s="51" t="s">
        <v>354</v>
      </c>
      <c r="F71" s="63" t="s">
        <v>2452</v>
      </c>
      <c r="G71" s="111">
        <v>79948300</v>
      </c>
      <c r="H71" s="51" t="s">
        <v>17</v>
      </c>
      <c r="I71" s="3">
        <v>79948300</v>
      </c>
      <c r="J71" s="1" t="s">
        <v>18</v>
      </c>
      <c r="K71" s="1" t="s">
        <v>333</v>
      </c>
      <c r="L71" s="100">
        <v>39031</v>
      </c>
      <c r="M71" s="45" t="s">
        <v>356</v>
      </c>
      <c r="N71" s="48" t="s">
        <v>1603</v>
      </c>
      <c r="O71" s="45" t="s">
        <v>357</v>
      </c>
      <c r="P71" s="1" t="s">
        <v>39</v>
      </c>
      <c r="Q71" s="1" t="s">
        <v>790</v>
      </c>
      <c r="R71" s="60" t="s">
        <v>1616</v>
      </c>
      <c r="S71" s="45" t="s">
        <v>1481</v>
      </c>
      <c r="T71" s="1"/>
      <c r="U71" s="1"/>
      <c r="V71" s="1">
        <v>6776249</v>
      </c>
      <c r="W71" s="1" t="s">
        <v>1394</v>
      </c>
      <c r="X71" s="4" t="s">
        <v>1247</v>
      </c>
    </row>
    <row r="72" spans="1:24" ht="22.5" hidden="1" x14ac:dyDescent="0.25">
      <c r="A72" s="63">
        <v>64</v>
      </c>
      <c r="B72" s="63">
        <v>20012098015</v>
      </c>
      <c r="C72" s="63" t="s">
        <v>2432</v>
      </c>
      <c r="D72" s="51" t="s">
        <v>359</v>
      </c>
      <c r="E72" s="51" t="s">
        <v>358</v>
      </c>
      <c r="F72" s="63" t="s">
        <v>2452</v>
      </c>
      <c r="G72" s="111">
        <v>80200536</v>
      </c>
      <c r="H72" s="51" t="s">
        <v>17</v>
      </c>
      <c r="I72" s="1">
        <v>81082803882</v>
      </c>
      <c r="J72" s="1" t="s">
        <v>18</v>
      </c>
      <c r="K72" s="1" t="s">
        <v>333</v>
      </c>
      <c r="L72" s="100">
        <v>39031</v>
      </c>
      <c r="M72" s="45" t="s">
        <v>360</v>
      </c>
      <c r="N72" s="45" t="s">
        <v>265</v>
      </c>
      <c r="O72" s="45" t="s">
        <v>361</v>
      </c>
      <c r="P72" s="1" t="s">
        <v>1176</v>
      </c>
      <c r="Q72" s="1" t="s">
        <v>790</v>
      </c>
      <c r="R72" s="58" t="s">
        <v>1087</v>
      </c>
      <c r="S72" s="45" t="s">
        <v>1436</v>
      </c>
      <c r="T72" s="1"/>
      <c r="U72" s="1"/>
      <c r="V72" s="1">
        <v>4805836</v>
      </c>
      <c r="W72" s="1" t="s">
        <v>1248</v>
      </c>
      <c r="X72" s="4" t="s">
        <v>362</v>
      </c>
    </row>
    <row r="73" spans="1:24" ht="45" x14ac:dyDescent="0.25">
      <c r="A73" s="63">
        <v>65</v>
      </c>
      <c r="B73" s="63">
        <v>20001098027</v>
      </c>
      <c r="C73" s="63" t="s">
        <v>2418</v>
      </c>
      <c r="D73" s="51" t="s">
        <v>364</v>
      </c>
      <c r="E73" s="51" t="s">
        <v>363</v>
      </c>
      <c r="F73" s="63" t="s">
        <v>2452</v>
      </c>
      <c r="G73" s="111">
        <v>79791699</v>
      </c>
      <c r="H73" s="51" t="s">
        <v>17</v>
      </c>
      <c r="I73" s="1"/>
      <c r="J73" s="1" t="s">
        <v>18</v>
      </c>
      <c r="K73" s="1" t="s">
        <v>333</v>
      </c>
      <c r="L73" s="100">
        <v>39031</v>
      </c>
      <c r="M73" s="45" t="s">
        <v>365</v>
      </c>
      <c r="N73" s="45" t="s">
        <v>265</v>
      </c>
      <c r="O73" s="45" t="s">
        <v>361</v>
      </c>
      <c r="P73" s="1" t="s">
        <v>50</v>
      </c>
      <c r="Q73" s="1" t="s">
        <v>791</v>
      </c>
      <c r="R73" s="58" t="s">
        <v>885</v>
      </c>
      <c r="S73" s="45" t="s">
        <v>1424</v>
      </c>
      <c r="T73" s="1"/>
      <c r="U73" s="1"/>
      <c r="V73" s="1">
        <v>2449937</v>
      </c>
      <c r="W73" s="6" t="s">
        <v>366</v>
      </c>
      <c r="X73" s="4" t="s">
        <v>1249</v>
      </c>
    </row>
    <row r="74" spans="1:24" ht="22.5" hidden="1" x14ac:dyDescent="0.25">
      <c r="A74" s="63">
        <v>66</v>
      </c>
      <c r="B74" s="63">
        <v>20002098003</v>
      </c>
      <c r="C74" s="63" t="s">
        <v>2419</v>
      </c>
      <c r="D74" s="51" t="s">
        <v>368</v>
      </c>
      <c r="E74" s="51" t="s">
        <v>367</v>
      </c>
      <c r="F74" s="63" t="s">
        <v>2452</v>
      </c>
      <c r="G74" s="111">
        <v>11275270</v>
      </c>
      <c r="H74" s="51" t="s">
        <v>1621</v>
      </c>
      <c r="I74" s="1"/>
      <c r="J74" s="1" t="s">
        <v>18</v>
      </c>
      <c r="K74" s="1" t="s">
        <v>333</v>
      </c>
      <c r="L74" s="100">
        <v>39031</v>
      </c>
      <c r="M74" s="45" t="s">
        <v>369</v>
      </c>
      <c r="N74" s="45" t="s">
        <v>125</v>
      </c>
      <c r="O74" s="45" t="s">
        <v>370</v>
      </c>
      <c r="P74" s="1" t="s">
        <v>50</v>
      </c>
      <c r="Q74" s="1" t="s">
        <v>790</v>
      </c>
      <c r="R74" s="58" t="s">
        <v>1112</v>
      </c>
      <c r="S74" s="45" t="s">
        <v>1552</v>
      </c>
      <c r="T74" s="1"/>
      <c r="U74" s="1"/>
      <c r="V74" s="1">
        <v>8661205</v>
      </c>
      <c r="W74" s="1" t="s">
        <v>371</v>
      </c>
      <c r="X74" s="4" t="s">
        <v>1250</v>
      </c>
    </row>
    <row r="75" spans="1:24" ht="33.75" hidden="1" x14ac:dyDescent="0.25">
      <c r="A75" s="63">
        <v>67</v>
      </c>
      <c r="B75" s="63">
        <v>9929826</v>
      </c>
      <c r="C75" s="63" t="s">
        <v>2431</v>
      </c>
      <c r="D75" s="51" t="s">
        <v>373</v>
      </c>
      <c r="E75" s="51" t="s">
        <v>372</v>
      </c>
      <c r="F75" s="63" t="s">
        <v>2451</v>
      </c>
      <c r="G75" s="111">
        <v>52902678</v>
      </c>
      <c r="H75" s="51" t="s">
        <v>17</v>
      </c>
      <c r="I75" s="1" t="s">
        <v>885</v>
      </c>
      <c r="J75" s="1" t="s">
        <v>26</v>
      </c>
      <c r="K75" s="1" t="s">
        <v>333</v>
      </c>
      <c r="L75" s="100">
        <v>39031</v>
      </c>
      <c r="M75" s="45" t="s">
        <v>1343</v>
      </c>
      <c r="N75" s="45" t="s">
        <v>436</v>
      </c>
      <c r="O75" s="45" t="s">
        <v>374</v>
      </c>
      <c r="P75" s="1" t="s">
        <v>39</v>
      </c>
      <c r="Q75" s="1" t="s">
        <v>790</v>
      </c>
      <c r="R75" s="58" t="s">
        <v>1084</v>
      </c>
      <c r="S75" s="45" t="s">
        <v>1413</v>
      </c>
      <c r="T75" s="1"/>
      <c r="U75" s="1"/>
      <c r="V75" s="1" t="s">
        <v>1344</v>
      </c>
      <c r="W75" s="1" t="s">
        <v>1345</v>
      </c>
      <c r="X75" s="4" t="s">
        <v>1251</v>
      </c>
    </row>
    <row r="76" spans="1:24" ht="33.75" hidden="1" x14ac:dyDescent="0.25">
      <c r="A76" s="63">
        <v>68</v>
      </c>
      <c r="B76" s="63">
        <v>9919805</v>
      </c>
      <c r="C76" s="63" t="s">
        <v>2433</v>
      </c>
      <c r="D76" s="51" t="s">
        <v>376</v>
      </c>
      <c r="E76" s="51" t="s">
        <v>375</v>
      </c>
      <c r="F76" s="63" t="s">
        <v>2451</v>
      </c>
      <c r="G76" s="111">
        <v>52815100</v>
      </c>
      <c r="H76" s="51" t="s">
        <v>17</v>
      </c>
      <c r="I76" s="1" t="s">
        <v>885</v>
      </c>
      <c r="J76" s="1" t="s">
        <v>26</v>
      </c>
      <c r="K76" s="1" t="s">
        <v>333</v>
      </c>
      <c r="L76" s="100">
        <v>39031</v>
      </c>
      <c r="M76" s="45" t="s">
        <v>377</v>
      </c>
      <c r="N76" s="45" t="s">
        <v>114</v>
      </c>
      <c r="O76" s="45" t="s">
        <v>378</v>
      </c>
      <c r="P76" s="1" t="s">
        <v>50</v>
      </c>
      <c r="Q76" s="1" t="s">
        <v>1548</v>
      </c>
      <c r="R76" s="58" t="s">
        <v>885</v>
      </c>
      <c r="S76" s="45" t="s">
        <v>1482</v>
      </c>
      <c r="T76" s="1"/>
      <c r="U76" s="1"/>
      <c r="V76" s="1" t="s">
        <v>379</v>
      </c>
      <c r="W76" s="1" t="s">
        <v>380</v>
      </c>
      <c r="X76" s="4" t="s">
        <v>1252</v>
      </c>
    </row>
    <row r="77" spans="1:24" ht="22.5" x14ac:dyDescent="0.25">
      <c r="A77" s="63">
        <v>69</v>
      </c>
      <c r="B77" s="63">
        <v>20001098012</v>
      </c>
      <c r="C77" s="63" t="s">
        <v>2418</v>
      </c>
      <c r="D77" s="51" t="s">
        <v>382</v>
      </c>
      <c r="E77" s="51" t="s">
        <v>381</v>
      </c>
      <c r="F77" s="63" t="s">
        <v>2451</v>
      </c>
      <c r="G77" s="111">
        <v>52888273</v>
      </c>
      <c r="H77" s="51" t="s">
        <v>17</v>
      </c>
      <c r="I77" s="1" t="s">
        <v>885</v>
      </c>
      <c r="J77" s="1" t="s">
        <v>18</v>
      </c>
      <c r="K77" s="1" t="s">
        <v>333</v>
      </c>
      <c r="L77" s="100">
        <v>39031</v>
      </c>
      <c r="M77" s="45" t="s">
        <v>383</v>
      </c>
      <c r="N77" s="48" t="s">
        <v>1603</v>
      </c>
      <c r="O77" s="45" t="s">
        <v>384</v>
      </c>
      <c r="P77" s="1" t="s">
        <v>39</v>
      </c>
      <c r="Q77" s="1" t="s">
        <v>791</v>
      </c>
      <c r="R77" s="58" t="s">
        <v>885</v>
      </c>
      <c r="S77" s="45" t="s">
        <v>1483</v>
      </c>
      <c r="T77" s="1" t="s">
        <v>1556</v>
      </c>
      <c r="U77" s="1"/>
      <c r="V77" s="1">
        <v>7244186</v>
      </c>
      <c r="W77" s="1" t="s">
        <v>385</v>
      </c>
      <c r="X77" s="4" t="s">
        <v>1253</v>
      </c>
    </row>
    <row r="78" spans="1:24" ht="22.5" x14ac:dyDescent="0.25">
      <c r="A78" s="63">
        <v>70</v>
      </c>
      <c r="B78" s="63">
        <v>20001098018</v>
      </c>
      <c r="C78" s="63" t="s">
        <v>2418</v>
      </c>
      <c r="D78" s="51" t="s">
        <v>387</v>
      </c>
      <c r="E78" s="51" t="s">
        <v>386</v>
      </c>
      <c r="F78" s="63" t="s">
        <v>2452</v>
      </c>
      <c r="G78" s="111">
        <v>80098823</v>
      </c>
      <c r="H78" s="51" t="s">
        <v>17</v>
      </c>
      <c r="I78" s="1"/>
      <c r="J78" s="1" t="s">
        <v>18</v>
      </c>
      <c r="K78" s="1" t="s">
        <v>333</v>
      </c>
      <c r="L78" s="100">
        <v>39031</v>
      </c>
      <c r="M78" s="45" t="s">
        <v>388</v>
      </c>
      <c r="N78" s="45" t="s">
        <v>600</v>
      </c>
      <c r="O78" s="45" t="s">
        <v>389</v>
      </c>
      <c r="P78" s="1" t="s">
        <v>39</v>
      </c>
      <c r="Q78" s="1" t="s">
        <v>791</v>
      </c>
      <c r="R78" s="58" t="s">
        <v>885</v>
      </c>
      <c r="S78" s="45" t="s">
        <v>1552</v>
      </c>
      <c r="T78" s="1"/>
      <c r="U78" s="1"/>
      <c r="V78" s="1">
        <v>4539560</v>
      </c>
      <c r="W78" s="1" t="s">
        <v>390</v>
      </c>
      <c r="X78" s="4" t="s">
        <v>391</v>
      </c>
    </row>
    <row r="79" spans="1:24" ht="45" hidden="1" x14ac:dyDescent="0.25">
      <c r="A79" s="63">
        <v>71</v>
      </c>
      <c r="B79" s="63">
        <v>20011098009</v>
      </c>
      <c r="C79" s="63" t="s">
        <v>2420</v>
      </c>
      <c r="D79" s="51" t="s">
        <v>393</v>
      </c>
      <c r="E79" s="51" t="s">
        <v>392</v>
      </c>
      <c r="F79" s="63" t="s">
        <v>2452</v>
      </c>
      <c r="G79" s="111">
        <v>80183003</v>
      </c>
      <c r="H79" s="51" t="s">
        <v>17</v>
      </c>
      <c r="I79" s="1"/>
      <c r="J79" s="1" t="s">
        <v>18</v>
      </c>
      <c r="K79" s="1" t="s">
        <v>333</v>
      </c>
      <c r="L79" s="100">
        <v>39031</v>
      </c>
      <c r="M79" s="45" t="s">
        <v>394</v>
      </c>
      <c r="N79" s="45" t="s">
        <v>352</v>
      </c>
      <c r="O79" s="45" t="s">
        <v>395</v>
      </c>
      <c r="P79" s="1" t="s">
        <v>72</v>
      </c>
      <c r="Q79" s="1" t="s">
        <v>790</v>
      </c>
      <c r="R79" s="58" t="s">
        <v>860</v>
      </c>
      <c r="S79" s="45" t="s">
        <v>1552</v>
      </c>
      <c r="T79" s="1"/>
      <c r="U79" s="1"/>
      <c r="V79" s="1">
        <v>3004702393</v>
      </c>
      <c r="W79" s="1" t="s">
        <v>396</v>
      </c>
      <c r="X79" s="4" t="s">
        <v>397</v>
      </c>
    </row>
    <row r="80" spans="1:24" ht="22.5" hidden="1" x14ac:dyDescent="0.25">
      <c r="A80" s="63">
        <v>72</v>
      </c>
      <c r="B80" s="63">
        <v>20001098001</v>
      </c>
      <c r="C80" s="63" t="s">
        <v>2418</v>
      </c>
      <c r="D80" s="51" t="s">
        <v>398</v>
      </c>
      <c r="E80" s="51" t="s">
        <v>193</v>
      </c>
      <c r="F80" s="63" t="s">
        <v>2452</v>
      </c>
      <c r="G80" s="111">
        <v>80088154</v>
      </c>
      <c r="H80" s="51" t="s">
        <v>17</v>
      </c>
      <c r="I80" s="3">
        <v>80088154</v>
      </c>
      <c r="J80" s="1" t="s">
        <v>18</v>
      </c>
      <c r="K80" s="1" t="s">
        <v>399</v>
      </c>
      <c r="L80" s="100">
        <v>39234</v>
      </c>
      <c r="M80" s="45" t="s">
        <v>400</v>
      </c>
      <c r="N80" s="45" t="s">
        <v>401</v>
      </c>
      <c r="O80" s="45" t="s">
        <v>402</v>
      </c>
      <c r="P80" s="1" t="s">
        <v>39</v>
      </c>
      <c r="Q80" s="1" t="s">
        <v>790</v>
      </c>
      <c r="R80" s="60" t="s">
        <v>1616</v>
      </c>
      <c r="S80" s="45" t="s">
        <v>1414</v>
      </c>
      <c r="T80" s="1"/>
      <c r="U80" s="1"/>
      <c r="V80" s="1" t="s">
        <v>1382</v>
      </c>
      <c r="W80" s="1" t="s">
        <v>403</v>
      </c>
      <c r="X80" s="4" t="s">
        <v>404</v>
      </c>
    </row>
    <row r="81" spans="1:24" ht="33.75" hidden="1" x14ac:dyDescent="0.25">
      <c r="A81" s="63">
        <v>73</v>
      </c>
      <c r="B81" s="63">
        <v>20012098006</v>
      </c>
      <c r="C81" s="63" t="s">
        <v>2432</v>
      </c>
      <c r="D81" s="51" t="s">
        <v>406</v>
      </c>
      <c r="E81" s="51" t="s">
        <v>405</v>
      </c>
      <c r="F81" s="63" t="s">
        <v>2451</v>
      </c>
      <c r="G81" s="111">
        <v>52860899</v>
      </c>
      <c r="H81" s="51" t="s">
        <v>17</v>
      </c>
      <c r="I81" s="1" t="s">
        <v>885</v>
      </c>
      <c r="J81" s="1" t="s">
        <v>26</v>
      </c>
      <c r="K81" s="1" t="s">
        <v>399</v>
      </c>
      <c r="L81" s="100">
        <v>39234</v>
      </c>
      <c r="M81" s="45" t="s">
        <v>407</v>
      </c>
      <c r="N81" s="45" t="s">
        <v>323</v>
      </c>
      <c r="O81" s="45" t="s">
        <v>408</v>
      </c>
      <c r="P81" s="1" t="s">
        <v>79</v>
      </c>
      <c r="Q81" s="1" t="s">
        <v>790</v>
      </c>
      <c r="R81" s="58" t="s">
        <v>2462</v>
      </c>
      <c r="S81" s="45" t="s">
        <v>1552</v>
      </c>
      <c r="T81" s="1"/>
      <c r="U81" s="1"/>
      <c r="V81" s="1">
        <v>2058248</v>
      </c>
      <c r="W81" s="1" t="s">
        <v>409</v>
      </c>
      <c r="X81" s="1"/>
    </row>
    <row r="82" spans="1:24" ht="22.5" hidden="1" x14ac:dyDescent="0.25">
      <c r="A82" s="63">
        <v>74</v>
      </c>
      <c r="B82" s="63">
        <v>9919812</v>
      </c>
      <c r="C82" s="63" t="s">
        <v>2433</v>
      </c>
      <c r="D82" s="51" t="s">
        <v>2509</v>
      </c>
      <c r="E82" s="51" t="s">
        <v>410</v>
      </c>
      <c r="F82" s="63" t="s">
        <v>2451</v>
      </c>
      <c r="G82" s="111">
        <v>52383338</v>
      </c>
      <c r="H82" s="51" t="s">
        <v>17</v>
      </c>
      <c r="I82" s="1" t="s">
        <v>885</v>
      </c>
      <c r="J82" s="1" t="s">
        <v>26</v>
      </c>
      <c r="K82" s="1" t="s">
        <v>399</v>
      </c>
      <c r="L82" s="100">
        <v>39234</v>
      </c>
      <c r="M82" s="45" t="s">
        <v>411</v>
      </c>
      <c r="N82" s="45" t="s">
        <v>412</v>
      </c>
      <c r="O82" s="45" t="s">
        <v>402</v>
      </c>
      <c r="P82" s="1" t="s">
        <v>39</v>
      </c>
      <c r="Q82" s="1" t="s">
        <v>791</v>
      </c>
      <c r="R82" s="58" t="s">
        <v>885</v>
      </c>
      <c r="S82" s="45" t="s">
        <v>1552</v>
      </c>
      <c r="T82" s="1"/>
      <c r="U82" s="1"/>
      <c r="V82" s="1">
        <v>4143138</v>
      </c>
      <c r="W82" s="1" t="s">
        <v>413</v>
      </c>
      <c r="X82" s="1"/>
    </row>
    <row r="83" spans="1:24" ht="67.5" hidden="1" x14ac:dyDescent="0.25">
      <c r="A83" s="63">
        <v>75</v>
      </c>
      <c r="B83" s="63">
        <v>9829812</v>
      </c>
      <c r="C83" s="63" t="s">
        <v>2430</v>
      </c>
      <c r="D83" s="51" t="s">
        <v>415</v>
      </c>
      <c r="E83" s="51" t="s">
        <v>414</v>
      </c>
      <c r="F83" s="63" t="s">
        <v>2452</v>
      </c>
      <c r="G83" s="111">
        <v>80654612</v>
      </c>
      <c r="H83" s="51" t="s">
        <v>1622</v>
      </c>
      <c r="I83" s="1"/>
      <c r="J83" s="1" t="s">
        <v>18</v>
      </c>
      <c r="K83" s="1" t="s">
        <v>399</v>
      </c>
      <c r="L83" s="100">
        <v>39234</v>
      </c>
      <c r="M83" s="45" t="s">
        <v>416</v>
      </c>
      <c r="N83" s="48" t="s">
        <v>2453</v>
      </c>
      <c r="O83" s="45" t="s">
        <v>417</v>
      </c>
      <c r="P83" s="1" t="s">
        <v>50</v>
      </c>
      <c r="Q83" s="13" t="s">
        <v>13</v>
      </c>
      <c r="R83" s="58" t="s">
        <v>885</v>
      </c>
      <c r="S83" s="45" t="s">
        <v>1484</v>
      </c>
      <c r="T83" s="1" t="s">
        <v>1536</v>
      </c>
      <c r="U83" s="1"/>
      <c r="V83" s="1">
        <v>2631137</v>
      </c>
      <c r="W83" s="1" t="s">
        <v>418</v>
      </c>
      <c r="X83" s="1"/>
    </row>
    <row r="84" spans="1:24" ht="56.25" x14ac:dyDescent="0.25">
      <c r="A84" s="63">
        <v>76</v>
      </c>
      <c r="B84" s="63">
        <v>20012098007</v>
      </c>
      <c r="C84" s="63" t="s">
        <v>2432</v>
      </c>
      <c r="D84" s="51" t="s">
        <v>420</v>
      </c>
      <c r="E84" s="51" t="s">
        <v>419</v>
      </c>
      <c r="F84" s="63" t="s">
        <v>2452</v>
      </c>
      <c r="G84" s="111">
        <v>79900466</v>
      </c>
      <c r="H84" s="51" t="s">
        <v>421</v>
      </c>
      <c r="I84" s="1"/>
      <c r="J84" s="1" t="s">
        <v>18</v>
      </c>
      <c r="K84" s="1" t="s">
        <v>422</v>
      </c>
      <c r="L84" s="100">
        <v>39423</v>
      </c>
      <c r="M84" s="45" t="s">
        <v>423</v>
      </c>
      <c r="N84" s="48" t="s">
        <v>2453</v>
      </c>
      <c r="O84" s="45" t="s">
        <v>424</v>
      </c>
      <c r="P84" s="1" t="s">
        <v>39</v>
      </c>
      <c r="Q84" s="1" t="s">
        <v>791</v>
      </c>
      <c r="R84" s="58" t="s">
        <v>885</v>
      </c>
      <c r="S84" s="45" t="s">
        <v>1485</v>
      </c>
      <c r="T84" s="1"/>
      <c r="U84" s="1"/>
      <c r="V84" s="1">
        <v>2702779</v>
      </c>
      <c r="W84" s="1" t="s">
        <v>425</v>
      </c>
      <c r="X84" s="4" t="s">
        <v>426</v>
      </c>
    </row>
    <row r="85" spans="1:24" ht="22.5" x14ac:dyDescent="0.25">
      <c r="A85" s="63">
        <v>77</v>
      </c>
      <c r="B85" s="63">
        <v>20001098010</v>
      </c>
      <c r="C85" s="63" t="s">
        <v>2418</v>
      </c>
      <c r="D85" s="51" t="s">
        <v>428</v>
      </c>
      <c r="E85" s="51" t="s">
        <v>427</v>
      </c>
      <c r="F85" s="63" t="s">
        <v>2452</v>
      </c>
      <c r="G85" s="111">
        <v>79647914</v>
      </c>
      <c r="H85" s="51" t="s">
        <v>17</v>
      </c>
      <c r="I85" s="1"/>
      <c r="J85" s="1" t="s">
        <v>18</v>
      </c>
      <c r="K85" s="1" t="s">
        <v>422</v>
      </c>
      <c r="L85" s="100">
        <v>39423</v>
      </c>
      <c r="M85" s="45" t="s">
        <v>429</v>
      </c>
      <c r="N85" s="45" t="s">
        <v>132</v>
      </c>
      <c r="O85" s="45" t="s">
        <v>430</v>
      </c>
      <c r="P85" s="1" t="s">
        <v>79</v>
      </c>
      <c r="Q85" s="1" t="s">
        <v>791</v>
      </c>
      <c r="R85" s="58" t="s">
        <v>885</v>
      </c>
      <c r="S85" s="45" t="s">
        <v>1552</v>
      </c>
      <c r="T85" s="1"/>
      <c r="U85" s="1"/>
      <c r="V85" s="1">
        <v>7725462</v>
      </c>
      <c r="W85" s="1" t="s">
        <v>431</v>
      </c>
      <c r="X85" s="4" t="s">
        <v>432</v>
      </c>
    </row>
    <row r="86" spans="1:24" ht="90" hidden="1" x14ac:dyDescent="0.25">
      <c r="A86" s="63">
        <v>78</v>
      </c>
      <c r="B86" s="63">
        <v>20012098010</v>
      </c>
      <c r="C86" s="63" t="s">
        <v>2432</v>
      </c>
      <c r="D86" s="51" t="s">
        <v>434</v>
      </c>
      <c r="E86" s="51" t="s">
        <v>433</v>
      </c>
      <c r="F86" s="63" t="s">
        <v>2451</v>
      </c>
      <c r="G86" s="111">
        <v>52824988</v>
      </c>
      <c r="H86" s="51" t="s">
        <v>17</v>
      </c>
      <c r="I86" s="1" t="s">
        <v>885</v>
      </c>
      <c r="J86" s="1" t="s">
        <v>26</v>
      </c>
      <c r="K86" s="1" t="s">
        <v>422</v>
      </c>
      <c r="L86" s="100">
        <v>39423</v>
      </c>
      <c r="M86" s="45" t="s">
        <v>435</v>
      </c>
      <c r="N86" s="45" t="s">
        <v>436</v>
      </c>
      <c r="O86" s="45" t="s">
        <v>437</v>
      </c>
      <c r="P86" s="1" t="s">
        <v>79</v>
      </c>
      <c r="Q86" s="1" t="s">
        <v>790</v>
      </c>
      <c r="R86" s="58" t="s">
        <v>1084</v>
      </c>
      <c r="S86" s="45" t="s">
        <v>1486</v>
      </c>
      <c r="T86" s="1"/>
      <c r="U86" s="1"/>
      <c r="V86" s="1" t="s">
        <v>438</v>
      </c>
      <c r="W86" s="1" t="s">
        <v>439</v>
      </c>
      <c r="X86" s="4" t="s">
        <v>440</v>
      </c>
    </row>
    <row r="87" spans="1:24" ht="22.5" x14ac:dyDescent="0.25">
      <c r="A87" s="63">
        <v>79</v>
      </c>
      <c r="B87" s="63">
        <v>9919810</v>
      </c>
      <c r="C87" s="63" t="s">
        <v>2433</v>
      </c>
      <c r="D87" s="51" t="s">
        <v>2512</v>
      </c>
      <c r="E87" s="51" t="s">
        <v>74</v>
      </c>
      <c r="F87" s="63" t="s">
        <v>2452</v>
      </c>
      <c r="G87" s="111">
        <v>80059847</v>
      </c>
      <c r="H87" s="51" t="s">
        <v>17</v>
      </c>
      <c r="I87" s="1"/>
      <c r="J87" s="1" t="s">
        <v>18</v>
      </c>
      <c r="K87" s="1" t="s">
        <v>422</v>
      </c>
      <c r="L87" s="100">
        <v>39423</v>
      </c>
      <c r="M87" s="45" t="s">
        <v>441</v>
      </c>
      <c r="N87" s="47" t="s">
        <v>1891</v>
      </c>
      <c r="O87" s="45" t="s">
        <v>442</v>
      </c>
      <c r="P87" s="1" t="s">
        <v>50</v>
      </c>
      <c r="Q87" s="1" t="s">
        <v>791</v>
      </c>
      <c r="R87" s="58" t="s">
        <v>885</v>
      </c>
      <c r="S87" s="45" t="s">
        <v>1424</v>
      </c>
      <c r="T87" s="1"/>
      <c r="U87" s="1"/>
      <c r="V87" s="1">
        <v>2242077</v>
      </c>
      <c r="W87" s="1" t="s">
        <v>443</v>
      </c>
      <c r="X87" s="4" t="s">
        <v>444</v>
      </c>
    </row>
    <row r="88" spans="1:24" ht="22.5" x14ac:dyDescent="0.25">
      <c r="A88" s="63">
        <v>80</v>
      </c>
      <c r="B88" s="63">
        <v>20002098031</v>
      </c>
      <c r="C88" s="63" t="s">
        <v>2419</v>
      </c>
      <c r="D88" s="51" t="s">
        <v>446</v>
      </c>
      <c r="E88" s="51" t="s">
        <v>445</v>
      </c>
      <c r="F88" s="63" t="s">
        <v>2452</v>
      </c>
      <c r="G88" s="111">
        <v>79944372</v>
      </c>
      <c r="H88" s="51" t="s">
        <v>17</v>
      </c>
      <c r="I88" s="1"/>
      <c r="J88" s="1" t="s">
        <v>18</v>
      </c>
      <c r="K88" s="1" t="s">
        <v>422</v>
      </c>
      <c r="L88" s="100">
        <v>39423</v>
      </c>
      <c r="M88" s="45" t="s">
        <v>447</v>
      </c>
      <c r="N88" s="45" t="s">
        <v>412</v>
      </c>
      <c r="O88" s="45" t="s">
        <v>448</v>
      </c>
      <c r="P88" s="1" t="s">
        <v>50</v>
      </c>
      <c r="Q88" s="1" t="s">
        <v>791</v>
      </c>
      <c r="R88" s="58" t="s">
        <v>885</v>
      </c>
      <c r="S88" s="45" t="s">
        <v>1552</v>
      </c>
      <c r="T88" s="1"/>
      <c r="U88" s="1"/>
      <c r="V88" s="1">
        <v>3108674607</v>
      </c>
      <c r="W88" s="1" t="s">
        <v>1368</v>
      </c>
      <c r="X88" s="4" t="s">
        <v>449</v>
      </c>
    </row>
    <row r="89" spans="1:24" ht="33.75" hidden="1" x14ac:dyDescent="0.25">
      <c r="A89" s="63">
        <v>81</v>
      </c>
      <c r="B89" s="63">
        <v>20022098011</v>
      </c>
      <c r="C89" s="63" t="s">
        <v>2435</v>
      </c>
      <c r="D89" s="51" t="s">
        <v>451</v>
      </c>
      <c r="E89" s="51" t="s">
        <v>450</v>
      </c>
      <c r="F89" s="63" t="s">
        <v>2452</v>
      </c>
      <c r="G89" s="111">
        <v>74187610</v>
      </c>
      <c r="H89" s="51" t="s">
        <v>1623</v>
      </c>
      <c r="I89" s="1"/>
      <c r="J89" s="1" t="s">
        <v>18</v>
      </c>
      <c r="K89" s="1" t="s">
        <v>422</v>
      </c>
      <c r="L89" s="100">
        <v>39423</v>
      </c>
      <c r="M89" s="45" t="s">
        <v>452</v>
      </c>
      <c r="N89" s="45" t="s">
        <v>453</v>
      </c>
      <c r="O89" s="45" t="s">
        <v>454</v>
      </c>
      <c r="P89" s="1" t="s">
        <v>50</v>
      </c>
      <c r="Q89" s="1" t="s">
        <v>790</v>
      </c>
      <c r="R89" s="58" t="s">
        <v>860</v>
      </c>
      <c r="S89" s="45" t="s">
        <v>1487</v>
      </c>
      <c r="T89" s="1"/>
      <c r="U89" s="1"/>
      <c r="V89" s="1" t="s">
        <v>455</v>
      </c>
      <c r="W89" s="1" t="s">
        <v>456</v>
      </c>
      <c r="X89" s="4" t="s">
        <v>1254</v>
      </c>
    </row>
    <row r="90" spans="1:24" ht="78.75" hidden="1" x14ac:dyDescent="0.25">
      <c r="A90" s="63">
        <v>82</v>
      </c>
      <c r="B90" s="63">
        <v>20021098002</v>
      </c>
      <c r="C90" s="63" t="s">
        <v>2434</v>
      </c>
      <c r="D90" s="51" t="s">
        <v>458</v>
      </c>
      <c r="E90" s="51" t="s">
        <v>457</v>
      </c>
      <c r="F90" s="63" t="s">
        <v>2451</v>
      </c>
      <c r="G90" s="111">
        <v>37444802</v>
      </c>
      <c r="H90" s="51" t="s">
        <v>1624</v>
      </c>
      <c r="I90" s="1" t="s">
        <v>885</v>
      </c>
      <c r="J90" s="1" t="s">
        <v>26</v>
      </c>
      <c r="K90" s="1" t="s">
        <v>422</v>
      </c>
      <c r="L90" s="100">
        <v>39423</v>
      </c>
      <c r="M90" s="45" t="s">
        <v>459</v>
      </c>
      <c r="N90" s="45" t="s">
        <v>460</v>
      </c>
      <c r="O90" s="45" t="s">
        <v>461</v>
      </c>
      <c r="P90" s="1" t="s">
        <v>50</v>
      </c>
      <c r="Q90" s="1" t="s">
        <v>790</v>
      </c>
      <c r="R90" s="58" t="s">
        <v>1088</v>
      </c>
      <c r="S90" s="45" t="s">
        <v>1552</v>
      </c>
      <c r="T90" s="1"/>
      <c r="U90" s="1"/>
      <c r="V90" s="1">
        <v>4240821</v>
      </c>
      <c r="W90" s="1" t="s">
        <v>462</v>
      </c>
      <c r="X90" s="4" t="s">
        <v>463</v>
      </c>
    </row>
    <row r="91" spans="1:24" ht="33.75" x14ac:dyDescent="0.25">
      <c r="A91" s="63">
        <v>83</v>
      </c>
      <c r="B91" s="63">
        <v>9919803</v>
      </c>
      <c r="C91" s="63" t="s">
        <v>2433</v>
      </c>
      <c r="D91" s="51" t="s">
        <v>2497</v>
      </c>
      <c r="E91" s="51" t="s">
        <v>464</v>
      </c>
      <c r="F91" s="63" t="s">
        <v>2452</v>
      </c>
      <c r="G91" s="111">
        <v>86052092</v>
      </c>
      <c r="H91" s="51" t="s">
        <v>1619</v>
      </c>
      <c r="I91" s="1"/>
      <c r="J91" s="1" t="s">
        <v>18</v>
      </c>
      <c r="K91" s="1" t="s">
        <v>422</v>
      </c>
      <c r="L91" s="100">
        <v>39423</v>
      </c>
      <c r="M91" s="45" t="s">
        <v>465</v>
      </c>
      <c r="N91" s="45" t="s">
        <v>346</v>
      </c>
      <c r="O91" s="45" t="s">
        <v>466</v>
      </c>
      <c r="P91" s="1" t="s">
        <v>79</v>
      </c>
      <c r="Q91" s="1" t="s">
        <v>791</v>
      </c>
      <c r="R91" s="58" t="s">
        <v>885</v>
      </c>
      <c r="S91" s="45" t="s">
        <v>1552</v>
      </c>
      <c r="T91" s="1"/>
      <c r="U91" s="1"/>
      <c r="V91" s="1">
        <v>4825530</v>
      </c>
      <c r="W91" s="1" t="s">
        <v>2402</v>
      </c>
      <c r="X91" s="4" t="s">
        <v>467</v>
      </c>
    </row>
    <row r="92" spans="1:24" ht="67.5" x14ac:dyDescent="0.25">
      <c r="A92" s="63">
        <v>84</v>
      </c>
      <c r="B92" s="63">
        <v>20021098005</v>
      </c>
      <c r="C92" s="63" t="s">
        <v>2434</v>
      </c>
      <c r="D92" s="51" t="s">
        <v>469</v>
      </c>
      <c r="E92" s="51" t="s">
        <v>468</v>
      </c>
      <c r="F92" s="63" t="s">
        <v>2452</v>
      </c>
      <c r="G92" s="111">
        <v>80212503</v>
      </c>
      <c r="H92" s="51" t="s">
        <v>17</v>
      </c>
      <c r="I92" s="1"/>
      <c r="J92" s="1" t="s">
        <v>18</v>
      </c>
      <c r="K92" s="1" t="s">
        <v>422</v>
      </c>
      <c r="L92" s="100">
        <v>39423</v>
      </c>
      <c r="M92" s="45" t="s">
        <v>470</v>
      </c>
      <c r="N92" s="48" t="s">
        <v>2453</v>
      </c>
      <c r="O92" s="45" t="s">
        <v>471</v>
      </c>
      <c r="P92" s="1" t="s">
        <v>50</v>
      </c>
      <c r="Q92" s="1" t="s">
        <v>791</v>
      </c>
      <c r="R92" s="58" t="s">
        <v>885</v>
      </c>
      <c r="S92" s="45" t="s">
        <v>1552</v>
      </c>
      <c r="T92" s="1"/>
      <c r="U92" s="1"/>
      <c r="V92" s="1" t="s">
        <v>1347</v>
      </c>
      <c r="W92" s="1" t="s">
        <v>1346</v>
      </c>
      <c r="X92" s="4" t="s">
        <v>1255</v>
      </c>
    </row>
    <row r="93" spans="1:24" ht="33.75" hidden="1" x14ac:dyDescent="0.25">
      <c r="A93" s="63">
        <v>85</v>
      </c>
      <c r="B93" s="63">
        <v>9829803</v>
      </c>
      <c r="C93" s="63" t="s">
        <v>2430</v>
      </c>
      <c r="D93" s="51" t="s">
        <v>473</v>
      </c>
      <c r="E93" s="51" t="s">
        <v>472</v>
      </c>
      <c r="F93" s="63" t="s">
        <v>2451</v>
      </c>
      <c r="G93" s="111">
        <v>52844861</v>
      </c>
      <c r="H93" s="51" t="s">
        <v>17</v>
      </c>
      <c r="I93" s="1" t="s">
        <v>885</v>
      </c>
      <c r="J93" s="1" t="s">
        <v>26</v>
      </c>
      <c r="K93" s="1" t="s">
        <v>422</v>
      </c>
      <c r="L93" s="100">
        <v>39423</v>
      </c>
      <c r="M93" s="45" t="s">
        <v>474</v>
      </c>
      <c r="N93" s="45"/>
      <c r="O93" s="45" t="s">
        <v>475</v>
      </c>
      <c r="P93" s="1" t="s">
        <v>39</v>
      </c>
      <c r="Q93" s="1" t="s">
        <v>791</v>
      </c>
      <c r="R93" s="58" t="s">
        <v>885</v>
      </c>
      <c r="S93" s="45" t="s">
        <v>1552</v>
      </c>
      <c r="T93" s="1"/>
      <c r="U93" s="1"/>
      <c r="V93" s="1">
        <v>2931952</v>
      </c>
      <c r="W93" s="1" t="s">
        <v>476</v>
      </c>
      <c r="X93" s="1"/>
    </row>
    <row r="94" spans="1:24" ht="22.5" x14ac:dyDescent="0.25">
      <c r="A94" s="63">
        <v>86</v>
      </c>
      <c r="B94" s="63">
        <v>20001098026</v>
      </c>
      <c r="C94" s="63" t="s">
        <v>2418</v>
      </c>
      <c r="D94" s="51" t="s">
        <v>478</v>
      </c>
      <c r="E94" s="51" t="s">
        <v>477</v>
      </c>
      <c r="F94" s="63" t="s">
        <v>2452</v>
      </c>
      <c r="G94" s="111">
        <v>5825166</v>
      </c>
      <c r="H94" s="51" t="s">
        <v>1625</v>
      </c>
      <c r="I94" s="1"/>
      <c r="J94" s="1" t="s">
        <v>18</v>
      </c>
      <c r="K94" s="1" t="s">
        <v>422</v>
      </c>
      <c r="L94" s="100">
        <v>39423</v>
      </c>
      <c r="M94" s="45" t="s">
        <v>480</v>
      </c>
      <c r="N94" s="45" t="s">
        <v>600</v>
      </c>
      <c r="O94" s="45" t="s">
        <v>454</v>
      </c>
      <c r="P94" s="1" t="s">
        <v>481</v>
      </c>
      <c r="Q94" s="1" t="s">
        <v>791</v>
      </c>
      <c r="R94" s="58" t="s">
        <v>885</v>
      </c>
      <c r="S94" s="45" t="s">
        <v>1488</v>
      </c>
      <c r="T94" s="1" t="s">
        <v>1536</v>
      </c>
      <c r="U94" s="1"/>
      <c r="V94" s="1">
        <v>6058709</v>
      </c>
      <c r="W94" s="1" t="s">
        <v>482</v>
      </c>
      <c r="X94" s="4" t="s">
        <v>483</v>
      </c>
    </row>
    <row r="95" spans="1:24" ht="33.75" x14ac:dyDescent="0.25">
      <c r="A95" s="63">
        <v>87</v>
      </c>
      <c r="B95" s="63">
        <v>20011098001</v>
      </c>
      <c r="C95" s="63" t="s">
        <v>2420</v>
      </c>
      <c r="D95" s="51" t="s">
        <v>485</v>
      </c>
      <c r="E95" s="51" t="s">
        <v>484</v>
      </c>
      <c r="F95" s="63" t="s">
        <v>2452</v>
      </c>
      <c r="G95" s="111">
        <v>11323558</v>
      </c>
      <c r="H95" s="51" t="s">
        <v>486</v>
      </c>
      <c r="I95" s="1"/>
      <c r="J95" s="1" t="s">
        <v>18</v>
      </c>
      <c r="K95" s="1" t="s">
        <v>487</v>
      </c>
      <c r="L95" s="100">
        <v>39612</v>
      </c>
      <c r="M95" s="45" t="s">
        <v>488</v>
      </c>
      <c r="N95" s="45" t="s">
        <v>346</v>
      </c>
      <c r="O95" s="45" t="s">
        <v>489</v>
      </c>
      <c r="P95" s="1" t="s">
        <v>39</v>
      </c>
      <c r="Q95" s="1" t="s">
        <v>791</v>
      </c>
      <c r="R95" s="58" t="s">
        <v>885</v>
      </c>
      <c r="S95" s="45" t="s">
        <v>1489</v>
      </c>
      <c r="T95" s="1" t="s">
        <v>1537</v>
      </c>
      <c r="U95" s="1"/>
      <c r="V95" s="1" t="s">
        <v>1381</v>
      </c>
      <c r="W95" s="5" t="s">
        <v>1380</v>
      </c>
      <c r="X95" s="4" t="s">
        <v>490</v>
      </c>
    </row>
    <row r="96" spans="1:24" ht="33.75" hidden="1" x14ac:dyDescent="0.25">
      <c r="A96" s="63">
        <v>88</v>
      </c>
      <c r="B96" s="63">
        <v>20001098008</v>
      </c>
      <c r="C96" s="63" t="s">
        <v>2418</v>
      </c>
      <c r="D96" s="51" t="s">
        <v>492</v>
      </c>
      <c r="E96" s="51" t="s">
        <v>491</v>
      </c>
      <c r="F96" s="63" t="s">
        <v>2452</v>
      </c>
      <c r="G96" s="111">
        <v>80164207</v>
      </c>
      <c r="H96" s="51" t="s">
        <v>17</v>
      </c>
      <c r="I96" s="1"/>
      <c r="J96" s="1" t="s">
        <v>18</v>
      </c>
      <c r="K96" s="1" t="s">
        <v>487</v>
      </c>
      <c r="L96" s="100">
        <v>39612</v>
      </c>
      <c r="M96" s="45" t="s">
        <v>493</v>
      </c>
      <c r="N96" s="45" t="s">
        <v>494</v>
      </c>
      <c r="O96" s="45" t="s">
        <v>495</v>
      </c>
      <c r="P96" s="1" t="s">
        <v>239</v>
      </c>
      <c r="Q96" s="1" t="s">
        <v>1548</v>
      </c>
      <c r="R96" s="58" t="s">
        <v>885</v>
      </c>
      <c r="S96" s="45" t="s">
        <v>1554</v>
      </c>
      <c r="T96" s="1"/>
      <c r="U96" s="1"/>
      <c r="V96" s="1">
        <v>7591823</v>
      </c>
      <c r="W96" s="1" t="s">
        <v>496</v>
      </c>
      <c r="X96" s="4" t="s">
        <v>497</v>
      </c>
    </row>
    <row r="97" spans="1:24" ht="22.5" x14ac:dyDescent="0.25">
      <c r="A97" s="63">
        <v>89</v>
      </c>
      <c r="B97" s="63">
        <v>9819807</v>
      </c>
      <c r="C97" s="63" t="s">
        <v>2426</v>
      </c>
      <c r="D97" s="51" t="s">
        <v>498</v>
      </c>
      <c r="E97" s="51" t="s">
        <v>464</v>
      </c>
      <c r="F97" s="63" t="s">
        <v>2452</v>
      </c>
      <c r="G97" s="111">
        <v>79670879</v>
      </c>
      <c r="H97" s="51" t="s">
        <v>17</v>
      </c>
      <c r="I97" s="1"/>
      <c r="J97" s="1" t="s">
        <v>18</v>
      </c>
      <c r="K97" s="1" t="s">
        <v>487</v>
      </c>
      <c r="L97" s="100">
        <v>39612</v>
      </c>
      <c r="M97" s="45" t="s">
        <v>499</v>
      </c>
      <c r="N97" s="45" t="s">
        <v>412</v>
      </c>
      <c r="O97" s="45" t="s">
        <v>500</v>
      </c>
      <c r="P97" s="1" t="s">
        <v>50</v>
      </c>
      <c r="Q97" s="1" t="s">
        <v>791</v>
      </c>
      <c r="R97" s="58" t="s">
        <v>885</v>
      </c>
      <c r="S97" s="45" t="s">
        <v>1553</v>
      </c>
      <c r="T97" s="1"/>
      <c r="U97" s="1"/>
      <c r="V97" s="1">
        <v>2407334</v>
      </c>
      <c r="W97" s="1" t="s">
        <v>501</v>
      </c>
      <c r="X97" s="4" t="s">
        <v>502</v>
      </c>
    </row>
    <row r="98" spans="1:24" ht="45" x14ac:dyDescent="0.25">
      <c r="A98" s="63">
        <v>90</v>
      </c>
      <c r="B98" s="63">
        <v>20012098019</v>
      </c>
      <c r="C98" s="63" t="s">
        <v>2432</v>
      </c>
      <c r="D98" s="51" t="s">
        <v>504</v>
      </c>
      <c r="E98" s="51" t="s">
        <v>503</v>
      </c>
      <c r="F98" s="63" t="s">
        <v>2451</v>
      </c>
      <c r="G98" s="111">
        <v>52816147</v>
      </c>
      <c r="H98" s="51" t="s">
        <v>17</v>
      </c>
      <c r="I98" s="1" t="s">
        <v>885</v>
      </c>
      <c r="J98" s="1" t="s">
        <v>26</v>
      </c>
      <c r="K98" s="1" t="s">
        <v>487</v>
      </c>
      <c r="L98" s="100">
        <v>39612</v>
      </c>
      <c r="M98" s="45" t="s">
        <v>505</v>
      </c>
      <c r="N98" s="45" t="s">
        <v>132</v>
      </c>
      <c r="O98" s="45" t="s">
        <v>506</v>
      </c>
      <c r="P98" s="1" t="s">
        <v>127</v>
      </c>
      <c r="Q98" s="1" t="s">
        <v>791</v>
      </c>
      <c r="R98" s="58" t="s">
        <v>885</v>
      </c>
      <c r="S98" s="82" t="s">
        <v>1490</v>
      </c>
      <c r="T98" s="7"/>
      <c r="U98" s="7"/>
      <c r="V98" s="1">
        <v>4108090</v>
      </c>
      <c r="W98" s="1" t="s">
        <v>507</v>
      </c>
      <c r="X98" s="4" t="s">
        <v>508</v>
      </c>
    </row>
    <row r="99" spans="1:24" ht="67.5" hidden="1" x14ac:dyDescent="0.25">
      <c r="A99" s="63">
        <v>91</v>
      </c>
      <c r="B99" s="63">
        <v>9719802</v>
      </c>
      <c r="C99" s="63" t="s">
        <v>2425</v>
      </c>
      <c r="D99" s="51" t="s">
        <v>510</v>
      </c>
      <c r="E99" s="51" t="s">
        <v>509</v>
      </c>
      <c r="F99" s="63" t="s">
        <v>2451</v>
      </c>
      <c r="G99" s="111">
        <v>52537599</v>
      </c>
      <c r="H99" s="51" t="s">
        <v>17</v>
      </c>
      <c r="I99" s="1" t="s">
        <v>885</v>
      </c>
      <c r="J99" s="1" t="s">
        <v>26</v>
      </c>
      <c r="K99" s="1" t="s">
        <v>487</v>
      </c>
      <c r="L99" s="100">
        <v>39612</v>
      </c>
      <c r="M99" s="45" t="s">
        <v>511</v>
      </c>
      <c r="N99" s="45" t="s">
        <v>2460</v>
      </c>
      <c r="O99" s="45" t="s">
        <v>512</v>
      </c>
      <c r="P99" s="1" t="s">
        <v>39</v>
      </c>
      <c r="Q99" s="1" t="s">
        <v>1548</v>
      </c>
      <c r="R99" s="58" t="s">
        <v>885</v>
      </c>
      <c r="S99" s="45" t="s">
        <v>1552</v>
      </c>
      <c r="T99" s="1"/>
      <c r="U99" s="1"/>
      <c r="V99" s="1">
        <v>2445437</v>
      </c>
      <c r="W99" s="1" t="s">
        <v>513</v>
      </c>
      <c r="X99" s="4" t="s">
        <v>514</v>
      </c>
    </row>
    <row r="100" spans="1:24" ht="56.25" x14ac:dyDescent="0.25">
      <c r="A100" s="63">
        <v>92</v>
      </c>
      <c r="B100" s="63">
        <v>9919825</v>
      </c>
      <c r="C100" s="63" t="s">
        <v>2433</v>
      </c>
      <c r="D100" s="51" t="s">
        <v>516</v>
      </c>
      <c r="E100" s="51" t="s">
        <v>515</v>
      </c>
      <c r="F100" s="63" t="s">
        <v>2452</v>
      </c>
      <c r="G100" s="111">
        <v>80429565</v>
      </c>
      <c r="H100" s="51" t="s">
        <v>517</v>
      </c>
      <c r="I100" s="1"/>
      <c r="J100" s="1" t="s">
        <v>18</v>
      </c>
      <c r="K100" s="1" t="s">
        <v>487</v>
      </c>
      <c r="L100" s="100">
        <v>39612</v>
      </c>
      <c r="M100" s="45" t="s">
        <v>518</v>
      </c>
      <c r="N100" s="45" t="s">
        <v>346</v>
      </c>
      <c r="O100" s="45" t="s">
        <v>489</v>
      </c>
      <c r="P100" s="1" t="s">
        <v>39</v>
      </c>
      <c r="Q100" s="1" t="s">
        <v>791</v>
      </c>
      <c r="R100" s="58" t="s">
        <v>885</v>
      </c>
      <c r="S100" s="45" t="s">
        <v>1491</v>
      </c>
      <c r="T100" s="1"/>
      <c r="U100" s="1"/>
      <c r="V100" s="1">
        <v>7046163</v>
      </c>
      <c r="W100" s="1" t="s">
        <v>519</v>
      </c>
      <c r="X100" s="4" t="s">
        <v>1256</v>
      </c>
    </row>
    <row r="101" spans="1:24" ht="33.75" x14ac:dyDescent="0.25">
      <c r="A101" s="63">
        <v>93</v>
      </c>
      <c r="B101" s="63">
        <v>20002098022</v>
      </c>
      <c r="C101" s="63" t="s">
        <v>2419</v>
      </c>
      <c r="D101" s="51" t="s">
        <v>521</v>
      </c>
      <c r="E101" s="51" t="s">
        <v>520</v>
      </c>
      <c r="F101" s="63" t="s">
        <v>2451</v>
      </c>
      <c r="G101" s="111">
        <v>52910602</v>
      </c>
      <c r="H101" s="51" t="s">
        <v>17</v>
      </c>
      <c r="I101" s="1" t="s">
        <v>885</v>
      </c>
      <c r="J101" s="1" t="s">
        <v>26</v>
      </c>
      <c r="K101" s="1" t="s">
        <v>487</v>
      </c>
      <c r="L101" s="100">
        <v>39612</v>
      </c>
      <c r="M101" s="45" t="s">
        <v>522</v>
      </c>
      <c r="N101" s="45" t="s">
        <v>523</v>
      </c>
      <c r="O101" s="45" t="s">
        <v>524</v>
      </c>
      <c r="P101" s="1" t="s">
        <v>127</v>
      </c>
      <c r="Q101" s="1" t="s">
        <v>791</v>
      </c>
      <c r="R101" s="58" t="s">
        <v>885</v>
      </c>
      <c r="S101" s="45" t="s">
        <v>1552</v>
      </c>
      <c r="T101" s="1"/>
      <c r="U101" s="1"/>
      <c r="V101" s="1">
        <v>2958985</v>
      </c>
      <c r="W101" s="1" t="s">
        <v>525</v>
      </c>
      <c r="X101" s="4" t="s">
        <v>526</v>
      </c>
    </row>
    <row r="102" spans="1:24" ht="33.75" x14ac:dyDescent="0.25">
      <c r="A102" s="63">
        <v>94</v>
      </c>
      <c r="B102" s="63">
        <v>20031098025</v>
      </c>
      <c r="C102" s="63" t="s">
        <v>2436</v>
      </c>
      <c r="D102" s="51" t="s">
        <v>2489</v>
      </c>
      <c r="E102" s="51" t="s">
        <v>527</v>
      </c>
      <c r="F102" s="63" t="s">
        <v>2451</v>
      </c>
      <c r="G102" s="111">
        <v>53049079</v>
      </c>
      <c r="H102" s="51" t="s">
        <v>17</v>
      </c>
      <c r="I102" s="1" t="s">
        <v>885</v>
      </c>
      <c r="J102" s="1" t="s">
        <v>26</v>
      </c>
      <c r="K102" s="1" t="s">
        <v>528</v>
      </c>
      <c r="L102" s="100">
        <v>39787</v>
      </c>
      <c r="M102" s="45" t="s">
        <v>529</v>
      </c>
      <c r="N102" s="45" t="s">
        <v>530</v>
      </c>
      <c r="O102" s="45" t="s">
        <v>531</v>
      </c>
      <c r="P102" s="1" t="s">
        <v>50</v>
      </c>
      <c r="Q102" s="1" t="s">
        <v>791</v>
      </c>
      <c r="R102" s="58" t="s">
        <v>2016</v>
      </c>
      <c r="S102" s="45" t="s">
        <v>1552</v>
      </c>
      <c r="T102" s="1"/>
      <c r="U102" s="1"/>
      <c r="V102" s="1">
        <v>2393028</v>
      </c>
      <c r="W102" s="1" t="s">
        <v>532</v>
      </c>
      <c r="X102" s="4" t="s">
        <v>1257</v>
      </c>
    </row>
    <row r="103" spans="1:24" ht="78.75" hidden="1" x14ac:dyDescent="0.25">
      <c r="A103" s="63">
        <v>95</v>
      </c>
      <c r="B103" s="63">
        <v>20032098004</v>
      </c>
      <c r="C103" s="37" t="s">
        <v>2437</v>
      </c>
      <c r="D103" s="51" t="s">
        <v>533</v>
      </c>
      <c r="E103" s="51" t="s">
        <v>193</v>
      </c>
      <c r="F103" s="63" t="s">
        <v>2452</v>
      </c>
      <c r="G103" s="111">
        <v>80769307</v>
      </c>
      <c r="H103" s="51" t="s">
        <v>17</v>
      </c>
      <c r="I103" s="1"/>
      <c r="J103" s="1" t="s">
        <v>18</v>
      </c>
      <c r="K103" s="1" t="s">
        <v>528</v>
      </c>
      <c r="L103" s="100">
        <v>39787</v>
      </c>
      <c r="M103" s="45" t="s">
        <v>534</v>
      </c>
      <c r="N103" s="45" t="s">
        <v>570</v>
      </c>
      <c r="O103" s="45" t="s">
        <v>535</v>
      </c>
      <c r="P103" s="1" t="s">
        <v>39</v>
      </c>
      <c r="Q103" s="1" t="s">
        <v>790</v>
      </c>
      <c r="R103" s="58" t="s">
        <v>1617</v>
      </c>
      <c r="S103" s="45" t="s">
        <v>1552</v>
      </c>
      <c r="T103" s="1"/>
      <c r="U103" s="1"/>
      <c r="V103" s="1">
        <v>6829095</v>
      </c>
      <c r="W103" s="1" t="s">
        <v>536</v>
      </c>
      <c r="X103" s="4" t="s">
        <v>1258</v>
      </c>
    </row>
    <row r="104" spans="1:24" ht="56.25" x14ac:dyDescent="0.25">
      <c r="A104" s="63">
        <v>96</v>
      </c>
      <c r="B104" s="63">
        <v>20012098021</v>
      </c>
      <c r="C104" s="63" t="s">
        <v>2432</v>
      </c>
      <c r="D104" s="51" t="s">
        <v>537</v>
      </c>
      <c r="E104" s="51" t="s">
        <v>203</v>
      </c>
      <c r="F104" s="63" t="s">
        <v>2452</v>
      </c>
      <c r="G104" s="111">
        <v>80024316</v>
      </c>
      <c r="H104" s="51" t="s">
        <v>17</v>
      </c>
      <c r="I104" s="1"/>
      <c r="J104" s="1" t="s">
        <v>18</v>
      </c>
      <c r="K104" s="1" t="s">
        <v>528</v>
      </c>
      <c r="L104" s="100">
        <v>39787</v>
      </c>
      <c r="M104" s="45" t="s">
        <v>538</v>
      </c>
      <c r="N104" s="45" t="s">
        <v>412</v>
      </c>
      <c r="O104" s="45" t="s">
        <v>539</v>
      </c>
      <c r="P104" s="1" t="s">
        <v>39</v>
      </c>
      <c r="Q104" s="1" t="s">
        <v>791</v>
      </c>
      <c r="R104" s="58" t="s">
        <v>885</v>
      </c>
      <c r="S104" s="45" t="s">
        <v>1492</v>
      </c>
      <c r="T104" s="1"/>
      <c r="U104" s="1"/>
      <c r="V104" s="1">
        <v>5487948</v>
      </c>
      <c r="W104" s="1" t="s">
        <v>540</v>
      </c>
      <c r="X104" s="4" t="s">
        <v>1342</v>
      </c>
    </row>
    <row r="105" spans="1:24" ht="56.25" hidden="1" x14ac:dyDescent="0.25">
      <c r="A105" s="63">
        <v>97</v>
      </c>
      <c r="B105" s="63">
        <v>20012098008</v>
      </c>
      <c r="C105" s="63" t="s">
        <v>2432</v>
      </c>
      <c r="D105" s="51" t="s">
        <v>542</v>
      </c>
      <c r="E105" s="51" t="s">
        <v>541</v>
      </c>
      <c r="F105" s="63" t="s">
        <v>2452</v>
      </c>
      <c r="G105" s="111">
        <v>80075731</v>
      </c>
      <c r="H105" s="51" t="s">
        <v>17</v>
      </c>
      <c r="I105" s="1"/>
      <c r="J105" s="1" t="s">
        <v>18</v>
      </c>
      <c r="K105" s="1" t="s">
        <v>543</v>
      </c>
      <c r="L105" s="100">
        <v>39969</v>
      </c>
      <c r="M105" s="45" t="s">
        <v>544</v>
      </c>
      <c r="N105" s="47" t="s">
        <v>2062</v>
      </c>
      <c r="O105" s="45" t="s">
        <v>545</v>
      </c>
      <c r="P105" s="1" t="s">
        <v>79</v>
      </c>
      <c r="Q105" s="1" t="s">
        <v>790</v>
      </c>
      <c r="R105" s="58" t="s">
        <v>1112</v>
      </c>
      <c r="S105" s="45" t="s">
        <v>1493</v>
      </c>
      <c r="T105" s="1" t="s">
        <v>1538</v>
      </c>
      <c r="U105" s="1"/>
      <c r="V105" s="1" t="s">
        <v>546</v>
      </c>
      <c r="W105" s="1" t="s">
        <v>547</v>
      </c>
      <c r="X105" s="4" t="s">
        <v>548</v>
      </c>
    </row>
    <row r="106" spans="1:24" ht="22.5" x14ac:dyDescent="0.25">
      <c r="A106" s="63">
        <v>98</v>
      </c>
      <c r="B106" s="63">
        <v>9819806</v>
      </c>
      <c r="C106" s="63" t="s">
        <v>2426</v>
      </c>
      <c r="D106" s="51" t="s">
        <v>2519</v>
      </c>
      <c r="E106" s="51" t="s">
        <v>122</v>
      </c>
      <c r="F106" s="63" t="s">
        <v>2452</v>
      </c>
      <c r="G106" s="111">
        <v>79209850</v>
      </c>
      <c r="H106" s="51" t="s">
        <v>549</v>
      </c>
      <c r="I106" s="1"/>
      <c r="J106" s="1" t="s">
        <v>18</v>
      </c>
      <c r="K106" s="1" t="s">
        <v>543</v>
      </c>
      <c r="L106" s="100">
        <v>39969</v>
      </c>
      <c r="M106" s="45" t="s">
        <v>550</v>
      </c>
      <c r="N106" s="45"/>
      <c r="O106" s="45" t="s">
        <v>551</v>
      </c>
      <c r="P106" s="1" t="s">
        <v>79</v>
      </c>
      <c r="Q106" s="1" t="s">
        <v>791</v>
      </c>
      <c r="R106" s="58" t="s">
        <v>885</v>
      </c>
      <c r="S106" s="45" t="s">
        <v>1494</v>
      </c>
      <c r="T106" s="1" t="s">
        <v>1539</v>
      </c>
      <c r="U106" s="1"/>
      <c r="V106" s="1" t="s">
        <v>552</v>
      </c>
      <c r="W106" s="1" t="s">
        <v>553</v>
      </c>
      <c r="X106" s="4" t="s">
        <v>554</v>
      </c>
    </row>
    <row r="107" spans="1:24" ht="56.25" x14ac:dyDescent="0.25">
      <c r="A107" s="63">
        <v>99</v>
      </c>
      <c r="B107" s="63">
        <v>9829829</v>
      </c>
      <c r="C107" s="63" t="s">
        <v>2430</v>
      </c>
      <c r="D107" s="51" t="s">
        <v>2513</v>
      </c>
      <c r="E107" s="51" t="s">
        <v>555</v>
      </c>
      <c r="F107" s="63" t="s">
        <v>2452</v>
      </c>
      <c r="G107" s="111">
        <v>79797735</v>
      </c>
      <c r="H107" s="51" t="s">
        <v>17</v>
      </c>
      <c r="I107" s="1"/>
      <c r="J107" s="1" t="s">
        <v>18</v>
      </c>
      <c r="K107" s="1" t="s">
        <v>543</v>
      </c>
      <c r="L107" s="100">
        <v>39969</v>
      </c>
      <c r="M107" s="45" t="s">
        <v>556</v>
      </c>
      <c r="N107" s="45" t="s">
        <v>412</v>
      </c>
      <c r="O107" s="45" t="s">
        <v>557</v>
      </c>
      <c r="P107" s="1" t="s">
        <v>39</v>
      </c>
      <c r="Q107" s="1" t="s">
        <v>791</v>
      </c>
      <c r="R107" s="58" t="s">
        <v>885</v>
      </c>
      <c r="S107" s="45" t="s">
        <v>1495</v>
      </c>
      <c r="T107" s="1"/>
      <c r="U107" s="1"/>
      <c r="V107" s="1" t="s">
        <v>1259</v>
      </c>
      <c r="W107" s="1" t="s">
        <v>558</v>
      </c>
      <c r="X107" s="4" t="s">
        <v>559</v>
      </c>
    </row>
    <row r="108" spans="1:24" ht="22.5" x14ac:dyDescent="0.25">
      <c r="A108" s="63">
        <v>100</v>
      </c>
      <c r="B108" s="63">
        <v>20022098002</v>
      </c>
      <c r="C108" s="63" t="s">
        <v>2435</v>
      </c>
      <c r="D108" s="51" t="s">
        <v>560</v>
      </c>
      <c r="E108" s="51" t="s">
        <v>320</v>
      </c>
      <c r="F108" s="63" t="s">
        <v>2452</v>
      </c>
      <c r="G108" s="111">
        <v>11233645</v>
      </c>
      <c r="H108" s="51" t="s">
        <v>561</v>
      </c>
      <c r="I108" s="1"/>
      <c r="J108" s="1" t="s">
        <v>18</v>
      </c>
      <c r="K108" s="1" t="s">
        <v>543</v>
      </c>
      <c r="L108" s="100">
        <v>39969</v>
      </c>
      <c r="M108" s="45" t="s">
        <v>562</v>
      </c>
      <c r="N108" s="45" t="s">
        <v>570</v>
      </c>
      <c r="O108" s="45" t="s">
        <v>563</v>
      </c>
      <c r="P108" s="1" t="s">
        <v>50</v>
      </c>
      <c r="Q108" s="1" t="s">
        <v>791</v>
      </c>
      <c r="R108" s="58" t="s">
        <v>885</v>
      </c>
      <c r="S108" s="45" t="s">
        <v>1552</v>
      </c>
      <c r="T108" s="1"/>
      <c r="U108" s="1"/>
      <c r="V108" s="1" t="s">
        <v>564</v>
      </c>
      <c r="W108" s="1" t="s">
        <v>565</v>
      </c>
      <c r="X108" s="4" t="s">
        <v>566</v>
      </c>
    </row>
    <row r="109" spans="1:24" ht="22.5" x14ac:dyDescent="0.25">
      <c r="A109" s="63">
        <v>101</v>
      </c>
      <c r="B109" s="63">
        <v>20041098014</v>
      </c>
      <c r="C109" s="36" t="s">
        <v>2438</v>
      </c>
      <c r="D109" s="51" t="s">
        <v>568</v>
      </c>
      <c r="E109" s="51" t="s">
        <v>567</v>
      </c>
      <c r="F109" s="63" t="s">
        <v>2452</v>
      </c>
      <c r="G109" s="111">
        <v>80178167</v>
      </c>
      <c r="H109" s="51" t="s">
        <v>17</v>
      </c>
      <c r="I109" s="1"/>
      <c r="J109" s="1" t="s">
        <v>18</v>
      </c>
      <c r="K109" s="1" t="s">
        <v>543</v>
      </c>
      <c r="L109" s="100">
        <v>39969</v>
      </c>
      <c r="M109" s="45" t="s">
        <v>569</v>
      </c>
      <c r="N109" s="45" t="s">
        <v>570</v>
      </c>
      <c r="O109" s="45" t="s">
        <v>557</v>
      </c>
      <c r="P109" s="1" t="s">
        <v>79</v>
      </c>
      <c r="Q109" s="1" t="s">
        <v>791</v>
      </c>
      <c r="R109" s="58" t="s">
        <v>885</v>
      </c>
      <c r="S109" s="45" t="s">
        <v>1552</v>
      </c>
      <c r="T109" s="1"/>
      <c r="U109" s="1"/>
      <c r="V109" s="1" t="s">
        <v>571</v>
      </c>
      <c r="W109" s="1" t="s">
        <v>572</v>
      </c>
      <c r="X109" s="4" t="s">
        <v>573</v>
      </c>
    </row>
    <row r="110" spans="1:24" ht="45" hidden="1" x14ac:dyDescent="0.25">
      <c r="A110" s="63">
        <v>102</v>
      </c>
      <c r="B110" s="63">
        <v>20032098011</v>
      </c>
      <c r="C110" s="37" t="s">
        <v>2437</v>
      </c>
      <c r="D110" s="51" t="s">
        <v>575</v>
      </c>
      <c r="E110" s="51" t="s">
        <v>574</v>
      </c>
      <c r="F110" s="63" t="s">
        <v>2452</v>
      </c>
      <c r="G110" s="111">
        <v>80211366</v>
      </c>
      <c r="H110" s="51" t="s">
        <v>17</v>
      </c>
      <c r="I110" s="1"/>
      <c r="J110" s="1" t="s">
        <v>18</v>
      </c>
      <c r="K110" s="1" t="s">
        <v>543</v>
      </c>
      <c r="L110" s="100">
        <v>39969</v>
      </c>
      <c r="M110" s="45" t="s">
        <v>576</v>
      </c>
      <c r="N110" s="45" t="s">
        <v>2457</v>
      </c>
      <c r="O110" s="45" t="s">
        <v>577</v>
      </c>
      <c r="P110" s="1" t="s">
        <v>50</v>
      </c>
      <c r="Q110" s="1" t="s">
        <v>790</v>
      </c>
      <c r="R110" s="60" t="s">
        <v>1113</v>
      </c>
      <c r="S110" s="45" t="s">
        <v>1416</v>
      </c>
      <c r="T110" s="1"/>
      <c r="U110" s="1"/>
      <c r="V110" s="1">
        <v>4768022</v>
      </c>
      <c r="W110" s="1" t="s">
        <v>1365</v>
      </c>
      <c r="X110" s="4" t="s">
        <v>1366</v>
      </c>
    </row>
    <row r="111" spans="1:24" ht="67.5" hidden="1" x14ac:dyDescent="0.25">
      <c r="A111" s="63">
        <v>103</v>
      </c>
      <c r="B111" s="63">
        <v>20041098026</v>
      </c>
      <c r="C111" s="36" t="s">
        <v>2438</v>
      </c>
      <c r="D111" s="51" t="s">
        <v>1114</v>
      </c>
      <c r="E111" s="51" t="s">
        <v>578</v>
      </c>
      <c r="F111" s="63" t="s">
        <v>2452</v>
      </c>
      <c r="G111" s="111">
        <v>10967499</v>
      </c>
      <c r="H111" s="51" t="s">
        <v>579</v>
      </c>
      <c r="I111" s="1">
        <v>10967499</v>
      </c>
      <c r="J111" s="1" t="s">
        <v>18</v>
      </c>
      <c r="K111" s="1" t="s">
        <v>543</v>
      </c>
      <c r="L111" s="100">
        <v>39969</v>
      </c>
      <c r="M111" s="45" t="s">
        <v>580</v>
      </c>
      <c r="N111" s="45" t="s">
        <v>960</v>
      </c>
      <c r="O111" s="45" t="s">
        <v>581</v>
      </c>
      <c r="P111" s="1" t="s">
        <v>50</v>
      </c>
      <c r="Q111" s="1" t="s">
        <v>790</v>
      </c>
      <c r="R111" s="58" t="s">
        <v>864</v>
      </c>
      <c r="S111" s="45" t="s">
        <v>1417</v>
      </c>
      <c r="T111" s="1"/>
      <c r="U111" s="1"/>
      <c r="V111" s="1" t="s">
        <v>1138</v>
      </c>
      <c r="W111" s="1" t="s">
        <v>1139</v>
      </c>
      <c r="X111" s="4" t="s">
        <v>582</v>
      </c>
    </row>
    <row r="112" spans="1:24" ht="45" hidden="1" x14ac:dyDescent="0.25">
      <c r="A112" s="63">
        <v>104</v>
      </c>
      <c r="B112" s="63">
        <v>20041098007</v>
      </c>
      <c r="C112" s="36" t="s">
        <v>2438</v>
      </c>
      <c r="D112" s="51" t="s">
        <v>584</v>
      </c>
      <c r="E112" s="51" t="s">
        <v>583</v>
      </c>
      <c r="F112" s="63" t="s">
        <v>2452</v>
      </c>
      <c r="G112" s="111">
        <v>80194868</v>
      </c>
      <c r="H112" s="51" t="s">
        <v>17</v>
      </c>
      <c r="I112" s="1"/>
      <c r="J112" s="1" t="s">
        <v>18</v>
      </c>
      <c r="K112" s="1" t="s">
        <v>585</v>
      </c>
      <c r="L112" s="100">
        <v>40165</v>
      </c>
      <c r="M112" s="45" t="s">
        <v>586</v>
      </c>
      <c r="N112" s="45" t="s">
        <v>179</v>
      </c>
      <c r="O112" s="45" t="s">
        <v>587</v>
      </c>
      <c r="P112" s="1" t="s">
        <v>50</v>
      </c>
      <c r="Q112" s="1" t="s">
        <v>790</v>
      </c>
      <c r="R112" s="60" t="s">
        <v>1616</v>
      </c>
      <c r="S112" s="45" t="s">
        <v>1496</v>
      </c>
      <c r="T112" s="1" t="s">
        <v>1497</v>
      </c>
      <c r="U112" s="1"/>
      <c r="V112" s="1" t="s">
        <v>588</v>
      </c>
      <c r="W112" s="1" t="s">
        <v>589</v>
      </c>
      <c r="X112" s="4" t="s">
        <v>590</v>
      </c>
    </row>
    <row r="113" spans="1:24" ht="67.5" hidden="1" x14ac:dyDescent="0.25">
      <c r="A113" s="63">
        <v>105</v>
      </c>
      <c r="B113" s="63">
        <v>20021098007</v>
      </c>
      <c r="C113" s="63" t="s">
        <v>2434</v>
      </c>
      <c r="D113" s="51" t="s">
        <v>592</v>
      </c>
      <c r="E113" s="51" t="s">
        <v>591</v>
      </c>
      <c r="F113" s="63" t="s">
        <v>2451</v>
      </c>
      <c r="G113" s="111">
        <v>53003627</v>
      </c>
      <c r="H113" s="51" t="s">
        <v>17</v>
      </c>
      <c r="I113" s="1" t="s">
        <v>885</v>
      </c>
      <c r="J113" s="1" t="s">
        <v>26</v>
      </c>
      <c r="K113" s="1" t="s">
        <v>585</v>
      </c>
      <c r="L113" s="100">
        <v>40165</v>
      </c>
      <c r="M113" s="45" t="s">
        <v>593</v>
      </c>
      <c r="N113" s="45" t="s">
        <v>594</v>
      </c>
      <c r="O113" s="45" t="s">
        <v>595</v>
      </c>
      <c r="P113" s="1" t="s">
        <v>50</v>
      </c>
      <c r="Q113" s="1" t="s">
        <v>790</v>
      </c>
      <c r="R113" s="58" t="s">
        <v>1084</v>
      </c>
      <c r="S113" s="45" t="s">
        <v>1418</v>
      </c>
      <c r="T113" s="1"/>
      <c r="U113" s="1"/>
      <c r="V113" s="5" t="s">
        <v>1384</v>
      </c>
      <c r="W113" s="5" t="s">
        <v>1383</v>
      </c>
      <c r="X113" s="4" t="s">
        <v>596</v>
      </c>
    </row>
    <row r="114" spans="1:24" ht="33.75" hidden="1" x14ac:dyDescent="0.25">
      <c r="A114" s="63">
        <v>106</v>
      </c>
      <c r="B114" s="63">
        <v>20042098025</v>
      </c>
      <c r="C114" s="36" t="s">
        <v>2439</v>
      </c>
      <c r="D114" s="51" t="s">
        <v>598</v>
      </c>
      <c r="E114" s="51" t="s">
        <v>597</v>
      </c>
      <c r="F114" s="63" t="s">
        <v>2452</v>
      </c>
      <c r="G114" s="111">
        <v>80232080</v>
      </c>
      <c r="H114" s="51" t="s">
        <v>17</v>
      </c>
      <c r="I114" s="1"/>
      <c r="J114" s="1" t="s">
        <v>18</v>
      </c>
      <c r="K114" s="1" t="s">
        <v>585</v>
      </c>
      <c r="L114" s="100">
        <v>40165</v>
      </c>
      <c r="M114" s="45" t="s">
        <v>599</v>
      </c>
      <c r="N114" s="45" t="s">
        <v>600</v>
      </c>
      <c r="O114" s="45" t="s">
        <v>601</v>
      </c>
      <c r="P114" s="1" t="s">
        <v>602</v>
      </c>
      <c r="Q114" s="1" t="s">
        <v>790</v>
      </c>
      <c r="R114" s="58" t="s">
        <v>2462</v>
      </c>
      <c r="S114" s="45"/>
      <c r="T114" s="1"/>
      <c r="U114" s="1"/>
      <c r="V114" s="1" t="s">
        <v>603</v>
      </c>
      <c r="W114" s="1" t="s">
        <v>604</v>
      </c>
      <c r="X114" s="4" t="s">
        <v>605</v>
      </c>
    </row>
    <row r="115" spans="1:24" ht="22.5" x14ac:dyDescent="0.25">
      <c r="A115" s="63">
        <v>107</v>
      </c>
      <c r="B115" s="63">
        <v>20032098018</v>
      </c>
      <c r="C115" s="37" t="s">
        <v>2437</v>
      </c>
      <c r="D115" s="51" t="s">
        <v>607</v>
      </c>
      <c r="E115" s="51" t="s">
        <v>606</v>
      </c>
      <c r="F115" s="63" t="s">
        <v>2452</v>
      </c>
      <c r="G115" s="111">
        <v>80036442</v>
      </c>
      <c r="H115" s="51" t="s">
        <v>17</v>
      </c>
      <c r="I115" s="1"/>
      <c r="J115" s="1" t="s">
        <v>18</v>
      </c>
      <c r="K115" s="1" t="s">
        <v>585</v>
      </c>
      <c r="L115" s="100">
        <v>40165</v>
      </c>
      <c r="M115" s="45" t="s">
        <v>608</v>
      </c>
      <c r="N115" s="45" t="s">
        <v>412</v>
      </c>
      <c r="O115" s="45" t="s">
        <v>609</v>
      </c>
      <c r="P115" s="1" t="s">
        <v>50</v>
      </c>
      <c r="Q115" s="1" t="s">
        <v>791</v>
      </c>
      <c r="R115" s="58" t="s">
        <v>885</v>
      </c>
      <c r="S115" s="45" t="s">
        <v>1498</v>
      </c>
      <c r="T115" s="1"/>
      <c r="U115" s="1"/>
      <c r="V115" s="1" t="s">
        <v>610</v>
      </c>
      <c r="W115" s="1" t="s">
        <v>611</v>
      </c>
      <c r="X115" s="4" t="s">
        <v>612</v>
      </c>
    </row>
    <row r="116" spans="1:24" ht="33.75" hidden="1" x14ac:dyDescent="0.25">
      <c r="A116" s="63">
        <v>108</v>
      </c>
      <c r="B116" s="63">
        <v>20002098015</v>
      </c>
      <c r="C116" s="63" t="s">
        <v>2419</v>
      </c>
      <c r="D116" s="51" t="s">
        <v>614</v>
      </c>
      <c r="E116" s="51" t="s">
        <v>613</v>
      </c>
      <c r="F116" s="63" t="s">
        <v>2452</v>
      </c>
      <c r="G116" s="111">
        <v>80088556</v>
      </c>
      <c r="H116" s="51" t="s">
        <v>17</v>
      </c>
      <c r="I116" s="1"/>
      <c r="J116" s="1" t="s">
        <v>18</v>
      </c>
      <c r="K116" s="1" t="s">
        <v>585</v>
      </c>
      <c r="L116" s="100">
        <v>40165</v>
      </c>
      <c r="M116" s="45" t="s">
        <v>615</v>
      </c>
      <c r="N116" s="45" t="s">
        <v>616</v>
      </c>
      <c r="O116" s="45" t="s">
        <v>617</v>
      </c>
      <c r="P116" s="1" t="s">
        <v>79</v>
      </c>
      <c r="Q116" s="1" t="s">
        <v>790</v>
      </c>
      <c r="R116" s="58" t="s">
        <v>1112</v>
      </c>
      <c r="S116" s="45" t="s">
        <v>1500</v>
      </c>
      <c r="T116" s="1" t="s">
        <v>1499</v>
      </c>
      <c r="U116" s="1"/>
      <c r="V116" s="1" t="s">
        <v>618</v>
      </c>
      <c r="W116" s="1" t="s">
        <v>619</v>
      </c>
      <c r="X116" s="4" t="s">
        <v>620</v>
      </c>
    </row>
    <row r="117" spans="1:24" ht="56.25" hidden="1" x14ac:dyDescent="0.25">
      <c r="A117" s="63">
        <v>109</v>
      </c>
      <c r="B117" s="63">
        <v>20021098010</v>
      </c>
      <c r="C117" s="63" t="s">
        <v>2434</v>
      </c>
      <c r="D117" s="51" t="s">
        <v>622</v>
      </c>
      <c r="E117" s="51" t="s">
        <v>621</v>
      </c>
      <c r="F117" s="63" t="s">
        <v>2452</v>
      </c>
      <c r="G117" s="111">
        <v>79874274</v>
      </c>
      <c r="H117" s="51" t="s">
        <v>17</v>
      </c>
      <c r="I117" s="1"/>
      <c r="J117" s="1" t="s">
        <v>18</v>
      </c>
      <c r="K117" s="1" t="s">
        <v>585</v>
      </c>
      <c r="L117" s="100">
        <v>40165</v>
      </c>
      <c r="M117" s="45" t="s">
        <v>623</v>
      </c>
      <c r="N117" s="45" t="s">
        <v>179</v>
      </c>
      <c r="O117" s="45" t="s">
        <v>551</v>
      </c>
      <c r="P117" s="1" t="s">
        <v>79</v>
      </c>
      <c r="Q117" s="1" t="s">
        <v>790</v>
      </c>
      <c r="R117" s="58" t="s">
        <v>864</v>
      </c>
      <c r="S117" s="45" t="s">
        <v>1552</v>
      </c>
      <c r="T117" s="1"/>
      <c r="U117" s="1"/>
      <c r="V117" s="1" t="s">
        <v>624</v>
      </c>
      <c r="W117" s="1" t="s">
        <v>625</v>
      </c>
      <c r="X117" s="4" t="s">
        <v>626</v>
      </c>
    </row>
    <row r="118" spans="1:24" ht="33.75" x14ac:dyDescent="0.25">
      <c r="A118" s="63">
        <v>110</v>
      </c>
      <c r="B118" s="63">
        <v>20042098006</v>
      </c>
      <c r="C118" s="36" t="s">
        <v>2439</v>
      </c>
      <c r="D118" s="51" t="s">
        <v>628</v>
      </c>
      <c r="E118" s="51" t="s">
        <v>627</v>
      </c>
      <c r="F118" s="63" t="s">
        <v>2452</v>
      </c>
      <c r="G118" s="111">
        <v>79883876</v>
      </c>
      <c r="H118" s="51" t="s">
        <v>17</v>
      </c>
      <c r="I118" s="1"/>
      <c r="J118" s="1" t="s">
        <v>18</v>
      </c>
      <c r="K118" s="1" t="s">
        <v>585</v>
      </c>
      <c r="L118" s="100">
        <v>40165</v>
      </c>
      <c r="M118" s="45" t="s">
        <v>629</v>
      </c>
      <c r="N118" s="45" t="s">
        <v>2455</v>
      </c>
      <c r="O118" s="45" t="s">
        <v>630</v>
      </c>
      <c r="P118" s="1" t="s">
        <v>50</v>
      </c>
      <c r="Q118" s="1" t="s">
        <v>791</v>
      </c>
      <c r="R118" s="58" t="s">
        <v>885</v>
      </c>
      <c r="S118" s="45" t="s">
        <v>1552</v>
      </c>
      <c r="T118" s="1"/>
      <c r="U118" s="1"/>
      <c r="V118" s="1" t="s">
        <v>631</v>
      </c>
      <c r="W118" s="1" t="s">
        <v>632</v>
      </c>
      <c r="X118" s="4" t="s">
        <v>1260</v>
      </c>
    </row>
    <row r="119" spans="1:24" ht="45" x14ac:dyDescent="0.25">
      <c r="A119" s="63">
        <v>111</v>
      </c>
      <c r="B119" s="63">
        <v>9919819</v>
      </c>
      <c r="C119" s="63" t="s">
        <v>2433</v>
      </c>
      <c r="D119" s="51" t="s">
        <v>634</v>
      </c>
      <c r="E119" s="51" t="s">
        <v>633</v>
      </c>
      <c r="F119" s="63" t="s">
        <v>2452</v>
      </c>
      <c r="G119" s="111">
        <v>79987014</v>
      </c>
      <c r="H119" s="51" t="s">
        <v>17</v>
      </c>
      <c r="I119" s="1"/>
      <c r="J119" s="1" t="s">
        <v>18</v>
      </c>
      <c r="K119" s="1" t="s">
        <v>585</v>
      </c>
      <c r="L119" s="100">
        <v>40165</v>
      </c>
      <c r="M119" s="45" t="s">
        <v>635</v>
      </c>
      <c r="N119" s="48" t="s">
        <v>2453</v>
      </c>
      <c r="O119" s="45" t="s">
        <v>595</v>
      </c>
      <c r="P119" s="1" t="s">
        <v>79</v>
      </c>
      <c r="Q119" s="1" t="s">
        <v>791</v>
      </c>
      <c r="R119" s="58" t="s">
        <v>885</v>
      </c>
      <c r="S119" s="45" t="s">
        <v>1419</v>
      </c>
      <c r="T119" s="1"/>
      <c r="U119" s="1"/>
      <c r="V119" s="1">
        <v>2286581</v>
      </c>
      <c r="W119" s="1" t="s">
        <v>636</v>
      </c>
      <c r="X119" s="4" t="s">
        <v>637</v>
      </c>
    </row>
    <row r="120" spans="1:24" ht="33.75" x14ac:dyDescent="0.25">
      <c r="A120" s="63">
        <v>112</v>
      </c>
      <c r="B120" s="63">
        <v>20032098006</v>
      </c>
      <c r="C120" s="37" t="s">
        <v>2437</v>
      </c>
      <c r="D120" s="51" t="s">
        <v>639</v>
      </c>
      <c r="E120" s="51" t="s">
        <v>638</v>
      </c>
      <c r="F120" s="63" t="s">
        <v>2451</v>
      </c>
      <c r="G120" s="111">
        <v>52088346</v>
      </c>
      <c r="H120" s="51" t="s">
        <v>17</v>
      </c>
      <c r="I120" s="1" t="s">
        <v>885</v>
      </c>
      <c r="J120" s="1" t="s">
        <v>18</v>
      </c>
      <c r="K120" s="1" t="s">
        <v>585</v>
      </c>
      <c r="L120" s="100">
        <v>40165</v>
      </c>
      <c r="M120" s="45" t="s">
        <v>640</v>
      </c>
      <c r="N120" s="45" t="s">
        <v>119</v>
      </c>
      <c r="O120" s="45" t="s">
        <v>641</v>
      </c>
      <c r="P120" s="1" t="s">
        <v>50</v>
      </c>
      <c r="Q120" s="1" t="s">
        <v>791</v>
      </c>
      <c r="R120" s="58" t="s">
        <v>885</v>
      </c>
      <c r="S120" s="45" t="s">
        <v>1501</v>
      </c>
      <c r="T120" s="1" t="s">
        <v>1502</v>
      </c>
      <c r="U120" s="1"/>
      <c r="V120" s="1" t="s">
        <v>642</v>
      </c>
      <c r="W120" s="1" t="s">
        <v>643</v>
      </c>
      <c r="X120" s="4" t="s">
        <v>644</v>
      </c>
    </row>
    <row r="121" spans="1:24" ht="78.75" x14ac:dyDescent="0.25">
      <c r="A121" s="63">
        <v>113</v>
      </c>
      <c r="B121" s="63">
        <v>9919823</v>
      </c>
      <c r="C121" s="63" t="s">
        <v>2433</v>
      </c>
      <c r="D121" s="51" t="s">
        <v>2474</v>
      </c>
      <c r="E121" s="51" t="s">
        <v>645</v>
      </c>
      <c r="F121" s="63" t="s">
        <v>2452</v>
      </c>
      <c r="G121" s="111">
        <v>79867706</v>
      </c>
      <c r="H121" s="51" t="s">
        <v>17</v>
      </c>
      <c r="I121" s="1"/>
      <c r="J121" s="1" t="s">
        <v>18</v>
      </c>
      <c r="K121" s="1" t="s">
        <v>585</v>
      </c>
      <c r="L121" s="100">
        <v>40165</v>
      </c>
      <c r="M121" s="45" t="s">
        <v>646</v>
      </c>
      <c r="N121" s="45" t="s">
        <v>647</v>
      </c>
      <c r="O121" s="45" t="s">
        <v>648</v>
      </c>
      <c r="P121" s="1" t="s">
        <v>481</v>
      </c>
      <c r="Q121" s="1" t="s">
        <v>791</v>
      </c>
      <c r="R121" s="58" t="s">
        <v>885</v>
      </c>
      <c r="S121" s="45" t="s">
        <v>1424</v>
      </c>
      <c r="T121" s="1"/>
      <c r="U121" s="1"/>
      <c r="V121" s="1" t="s">
        <v>649</v>
      </c>
      <c r="W121" s="1" t="s">
        <v>650</v>
      </c>
      <c r="X121" s="4" t="s">
        <v>651</v>
      </c>
    </row>
    <row r="122" spans="1:24" ht="22.5" hidden="1" x14ac:dyDescent="0.25">
      <c r="A122" s="63">
        <v>114</v>
      </c>
      <c r="B122" s="63">
        <v>20041098011</v>
      </c>
      <c r="C122" s="36" t="s">
        <v>2438</v>
      </c>
      <c r="D122" s="51" t="s">
        <v>653</v>
      </c>
      <c r="E122" s="51" t="s">
        <v>652</v>
      </c>
      <c r="F122" s="63" t="s">
        <v>2452</v>
      </c>
      <c r="G122" s="111">
        <v>80177832</v>
      </c>
      <c r="H122" s="51" t="s">
        <v>17</v>
      </c>
      <c r="I122" s="1"/>
      <c r="J122" s="1" t="s">
        <v>18</v>
      </c>
      <c r="K122" s="1" t="s">
        <v>585</v>
      </c>
      <c r="L122" s="100">
        <v>40165</v>
      </c>
      <c r="M122" s="45" t="s">
        <v>654</v>
      </c>
      <c r="N122" s="45" t="s">
        <v>655</v>
      </c>
      <c r="O122" s="45" t="s">
        <v>656</v>
      </c>
      <c r="P122" s="1" t="s">
        <v>50</v>
      </c>
      <c r="Q122" s="1" t="s">
        <v>790</v>
      </c>
      <c r="R122" s="60" t="s">
        <v>1616</v>
      </c>
      <c r="S122" s="45" t="s">
        <v>1503</v>
      </c>
      <c r="T122" s="1"/>
      <c r="U122" s="1"/>
      <c r="V122" s="1" t="s">
        <v>657</v>
      </c>
      <c r="W122" s="1" t="s">
        <v>658</v>
      </c>
      <c r="X122" s="4" t="s">
        <v>659</v>
      </c>
    </row>
    <row r="123" spans="1:24" ht="45" hidden="1" x14ac:dyDescent="0.25">
      <c r="A123" s="63">
        <v>115</v>
      </c>
      <c r="B123" s="63">
        <v>20022098019</v>
      </c>
      <c r="C123" s="63" t="s">
        <v>2435</v>
      </c>
      <c r="D123" s="51" t="s">
        <v>661</v>
      </c>
      <c r="E123" s="51" t="s">
        <v>660</v>
      </c>
      <c r="F123" s="63" t="s">
        <v>2452</v>
      </c>
      <c r="G123" s="111">
        <v>80095133</v>
      </c>
      <c r="H123" s="51" t="s">
        <v>17</v>
      </c>
      <c r="I123" s="1"/>
      <c r="J123" s="1" t="s">
        <v>18</v>
      </c>
      <c r="K123" s="1" t="s">
        <v>585</v>
      </c>
      <c r="L123" s="100">
        <v>40165</v>
      </c>
      <c r="M123" s="45" t="s">
        <v>662</v>
      </c>
      <c r="N123" s="45" t="s">
        <v>179</v>
      </c>
      <c r="O123" s="45" t="s">
        <v>663</v>
      </c>
      <c r="P123" s="1" t="s">
        <v>39</v>
      </c>
      <c r="Q123" s="1" t="s">
        <v>790</v>
      </c>
      <c r="R123" s="58" t="s">
        <v>864</v>
      </c>
      <c r="S123" s="45" t="s">
        <v>1420</v>
      </c>
      <c r="T123" s="1"/>
      <c r="U123" s="1"/>
      <c r="V123" s="1" t="s">
        <v>664</v>
      </c>
      <c r="W123" s="1" t="s">
        <v>665</v>
      </c>
      <c r="X123" s="4" t="s">
        <v>666</v>
      </c>
    </row>
    <row r="124" spans="1:24" ht="56.25" x14ac:dyDescent="0.25">
      <c r="A124" s="63">
        <v>116</v>
      </c>
      <c r="B124" s="63">
        <v>20041098015</v>
      </c>
      <c r="C124" s="36" t="s">
        <v>2438</v>
      </c>
      <c r="D124" s="51" t="s">
        <v>2485</v>
      </c>
      <c r="E124" s="51" t="s">
        <v>667</v>
      </c>
      <c r="F124" s="63" t="s">
        <v>2452</v>
      </c>
      <c r="G124" s="111">
        <v>80091854</v>
      </c>
      <c r="H124" s="51" t="s">
        <v>17</v>
      </c>
      <c r="I124" s="1"/>
      <c r="J124" s="1" t="s">
        <v>18</v>
      </c>
      <c r="K124" s="1" t="s">
        <v>585</v>
      </c>
      <c r="L124" s="100">
        <v>40165</v>
      </c>
      <c r="M124" s="45" t="s">
        <v>668</v>
      </c>
      <c r="N124" s="45" t="s">
        <v>119</v>
      </c>
      <c r="O124" s="45" t="s">
        <v>669</v>
      </c>
      <c r="P124" s="1" t="s">
        <v>50</v>
      </c>
      <c r="Q124" s="1" t="s">
        <v>791</v>
      </c>
      <c r="R124" s="58" t="s">
        <v>885</v>
      </c>
      <c r="S124" s="45" t="s">
        <v>1421</v>
      </c>
      <c r="T124" s="1"/>
      <c r="U124" s="1"/>
      <c r="V124" s="1" t="s">
        <v>1348</v>
      </c>
      <c r="W124" s="1" t="s">
        <v>1349</v>
      </c>
      <c r="X124" s="1" t="s">
        <v>1350</v>
      </c>
    </row>
    <row r="125" spans="1:24" ht="45" x14ac:dyDescent="0.25">
      <c r="A125" s="63">
        <v>117</v>
      </c>
      <c r="B125" s="63">
        <v>20021098009</v>
      </c>
      <c r="C125" s="63" t="s">
        <v>2434</v>
      </c>
      <c r="D125" s="51" t="s">
        <v>674</v>
      </c>
      <c r="E125" s="51" t="s">
        <v>673</v>
      </c>
      <c r="F125" s="63" t="s">
        <v>2452</v>
      </c>
      <c r="G125" s="111">
        <v>79797282</v>
      </c>
      <c r="H125" s="51" t="s">
        <v>17</v>
      </c>
      <c r="I125" s="1"/>
      <c r="J125" s="1" t="s">
        <v>18</v>
      </c>
      <c r="K125" s="1" t="s">
        <v>585</v>
      </c>
      <c r="L125" s="100">
        <v>40165</v>
      </c>
      <c r="M125" s="45" t="s">
        <v>675</v>
      </c>
      <c r="N125" s="48" t="s">
        <v>2453</v>
      </c>
      <c r="O125" s="45" t="s">
        <v>676</v>
      </c>
      <c r="P125" s="1" t="s">
        <v>39</v>
      </c>
      <c r="Q125" s="1" t="s">
        <v>791</v>
      </c>
      <c r="R125" s="58" t="s">
        <v>885</v>
      </c>
      <c r="S125" s="45" t="s">
        <v>1552</v>
      </c>
      <c r="T125" s="1"/>
      <c r="U125" s="1"/>
      <c r="V125" s="1" t="s">
        <v>670</v>
      </c>
      <c r="W125" s="1" t="s">
        <v>671</v>
      </c>
      <c r="X125" s="4" t="s">
        <v>672</v>
      </c>
    </row>
    <row r="126" spans="1:24" ht="33.75" hidden="1" x14ac:dyDescent="0.25">
      <c r="A126" s="63">
        <v>118</v>
      </c>
      <c r="B126" s="63">
        <v>20022098003</v>
      </c>
      <c r="C126" s="63" t="s">
        <v>2435</v>
      </c>
      <c r="D126" s="51" t="s">
        <v>2520</v>
      </c>
      <c r="E126" s="51" t="s">
        <v>677</v>
      </c>
      <c r="F126" s="63" t="s">
        <v>2452</v>
      </c>
      <c r="G126" s="111">
        <v>16078249</v>
      </c>
      <c r="H126" s="51" t="s">
        <v>932</v>
      </c>
      <c r="I126" s="1"/>
      <c r="J126" s="1" t="s">
        <v>18</v>
      </c>
      <c r="K126" s="1" t="s">
        <v>585</v>
      </c>
      <c r="L126" s="100">
        <v>40165</v>
      </c>
      <c r="M126" s="45" t="s">
        <v>678</v>
      </c>
      <c r="N126" s="47" t="s">
        <v>2062</v>
      </c>
      <c r="O126" s="45" t="s">
        <v>679</v>
      </c>
      <c r="P126" s="1" t="s">
        <v>39</v>
      </c>
      <c r="Q126" s="1" t="s">
        <v>790</v>
      </c>
      <c r="R126" s="58" t="s">
        <v>2462</v>
      </c>
      <c r="S126" s="45" t="s">
        <v>1552</v>
      </c>
      <c r="T126" s="1"/>
      <c r="U126" s="1"/>
      <c r="V126" s="5">
        <v>3114426924</v>
      </c>
      <c r="W126" s="5" t="s">
        <v>1391</v>
      </c>
      <c r="X126" s="4" t="s">
        <v>1392</v>
      </c>
    </row>
    <row r="127" spans="1:24" ht="56.25" hidden="1" x14ac:dyDescent="0.25">
      <c r="A127" s="63">
        <v>119</v>
      </c>
      <c r="B127" s="63">
        <v>20011098004</v>
      </c>
      <c r="C127" s="63" t="s">
        <v>2420</v>
      </c>
      <c r="D127" s="51" t="s">
        <v>681</v>
      </c>
      <c r="E127" s="51" t="s">
        <v>680</v>
      </c>
      <c r="F127" s="63" t="s">
        <v>2452</v>
      </c>
      <c r="G127" s="111">
        <v>80034903</v>
      </c>
      <c r="H127" s="51" t="s">
        <v>17</v>
      </c>
      <c r="I127" s="1"/>
      <c r="J127" s="1" t="s">
        <v>18</v>
      </c>
      <c r="K127" s="1" t="s">
        <v>682</v>
      </c>
      <c r="L127" s="100">
        <v>40340</v>
      </c>
      <c r="M127" s="45" t="s">
        <v>683</v>
      </c>
      <c r="N127" s="45" t="s">
        <v>684</v>
      </c>
      <c r="O127" s="45" t="s">
        <v>685</v>
      </c>
      <c r="P127" s="1" t="s">
        <v>127</v>
      </c>
      <c r="Q127" s="1" t="s">
        <v>790</v>
      </c>
      <c r="R127" s="58" t="s">
        <v>860</v>
      </c>
      <c r="S127" s="45" t="s">
        <v>1552</v>
      </c>
      <c r="T127" s="1" t="s">
        <v>1422</v>
      </c>
      <c r="U127" s="1"/>
      <c r="V127" s="1" t="s">
        <v>686</v>
      </c>
      <c r="W127" s="1" t="s">
        <v>687</v>
      </c>
      <c r="X127" s="4" t="s">
        <v>688</v>
      </c>
    </row>
    <row r="128" spans="1:24" ht="22.5" hidden="1" x14ac:dyDescent="0.25">
      <c r="A128" s="63">
        <v>120</v>
      </c>
      <c r="B128" s="63">
        <v>9929804</v>
      </c>
      <c r="C128" s="63" t="s">
        <v>2431</v>
      </c>
      <c r="D128" s="51" t="s">
        <v>690</v>
      </c>
      <c r="E128" s="51" t="s">
        <v>689</v>
      </c>
      <c r="F128" s="63" t="s">
        <v>2452</v>
      </c>
      <c r="G128" s="111">
        <v>80238600</v>
      </c>
      <c r="H128" s="51" t="s">
        <v>17</v>
      </c>
      <c r="I128" s="1"/>
      <c r="J128" s="1" t="s">
        <v>18</v>
      </c>
      <c r="K128" s="1" t="s">
        <v>682</v>
      </c>
      <c r="L128" s="100">
        <v>40340</v>
      </c>
      <c r="M128" s="45" t="s">
        <v>691</v>
      </c>
      <c r="N128" s="45" t="s">
        <v>412</v>
      </c>
      <c r="O128" s="45" t="s">
        <v>692</v>
      </c>
      <c r="P128" s="1" t="s">
        <v>50</v>
      </c>
      <c r="Q128" s="1" t="s">
        <v>790</v>
      </c>
      <c r="R128" s="60" t="s">
        <v>1810</v>
      </c>
      <c r="S128" s="45" t="s">
        <v>1424</v>
      </c>
      <c r="T128" s="1" t="s">
        <v>1423</v>
      </c>
      <c r="U128" s="1"/>
      <c r="V128" s="1" t="s">
        <v>693</v>
      </c>
      <c r="W128" s="1" t="s">
        <v>694</v>
      </c>
      <c r="X128" s="4" t="s">
        <v>1261</v>
      </c>
    </row>
    <row r="129" spans="1:24" ht="45" hidden="1" x14ac:dyDescent="0.25">
      <c r="A129" s="63">
        <v>121</v>
      </c>
      <c r="B129" s="63">
        <v>20042098027</v>
      </c>
      <c r="C129" s="36" t="s">
        <v>2439</v>
      </c>
      <c r="D129" s="51" t="s">
        <v>696</v>
      </c>
      <c r="E129" s="51" t="s">
        <v>695</v>
      </c>
      <c r="F129" s="63" t="s">
        <v>2452</v>
      </c>
      <c r="G129" s="111">
        <v>80856890</v>
      </c>
      <c r="H129" s="51" t="s">
        <v>17</v>
      </c>
      <c r="I129" s="1"/>
      <c r="J129" s="1" t="s">
        <v>18</v>
      </c>
      <c r="K129" s="1" t="s">
        <v>682</v>
      </c>
      <c r="L129" s="100">
        <v>40340</v>
      </c>
      <c r="M129" s="45" t="s">
        <v>697</v>
      </c>
      <c r="N129" s="45" t="s">
        <v>698</v>
      </c>
      <c r="O129" s="45" t="s">
        <v>699</v>
      </c>
      <c r="P129" s="1" t="s">
        <v>50</v>
      </c>
      <c r="Q129" s="1" t="s">
        <v>790</v>
      </c>
      <c r="R129" s="60" t="s">
        <v>1113</v>
      </c>
      <c r="S129" s="45" t="s">
        <v>1504</v>
      </c>
      <c r="T129" s="1"/>
      <c r="U129" s="1"/>
      <c r="V129" s="1" t="s">
        <v>700</v>
      </c>
      <c r="W129" s="1" t="s">
        <v>701</v>
      </c>
      <c r="X129" s="4" t="s">
        <v>702</v>
      </c>
    </row>
    <row r="130" spans="1:24" ht="56.25" hidden="1" x14ac:dyDescent="0.25">
      <c r="A130" s="63">
        <v>122</v>
      </c>
      <c r="B130" s="63">
        <v>20042098017</v>
      </c>
      <c r="C130" s="36" t="s">
        <v>2439</v>
      </c>
      <c r="D130" s="51" t="s">
        <v>704</v>
      </c>
      <c r="E130" s="51" t="s">
        <v>703</v>
      </c>
      <c r="F130" s="63" t="s">
        <v>2452</v>
      </c>
      <c r="G130" s="111">
        <v>80100488</v>
      </c>
      <c r="H130" s="51" t="s">
        <v>17</v>
      </c>
      <c r="I130" s="1"/>
      <c r="J130" s="1" t="s">
        <v>18</v>
      </c>
      <c r="K130" s="1" t="s">
        <v>682</v>
      </c>
      <c r="L130" s="100">
        <v>40340</v>
      </c>
      <c r="M130" s="45" t="s">
        <v>705</v>
      </c>
      <c r="N130" s="45" t="s">
        <v>706</v>
      </c>
      <c r="O130" s="45" t="s">
        <v>707</v>
      </c>
      <c r="P130" s="1" t="s">
        <v>50</v>
      </c>
      <c r="Q130" s="1" t="s">
        <v>790</v>
      </c>
      <c r="R130" s="60" t="s">
        <v>1113</v>
      </c>
      <c r="S130" s="45" t="s">
        <v>1505</v>
      </c>
      <c r="T130" s="1" t="s">
        <v>1425</v>
      </c>
      <c r="U130" s="1"/>
      <c r="V130" s="1">
        <v>3112849892</v>
      </c>
      <c r="W130" s="1" t="s">
        <v>708</v>
      </c>
      <c r="X130" s="4" t="s">
        <v>709</v>
      </c>
    </row>
    <row r="131" spans="1:24" ht="45" hidden="1" x14ac:dyDescent="0.25">
      <c r="A131" s="63">
        <v>123</v>
      </c>
      <c r="B131" s="63">
        <v>20031098015</v>
      </c>
      <c r="C131" s="63" t="s">
        <v>2436</v>
      </c>
      <c r="D131" s="51" t="s">
        <v>711</v>
      </c>
      <c r="E131" s="51" t="s">
        <v>710</v>
      </c>
      <c r="F131" s="63" t="s">
        <v>2452</v>
      </c>
      <c r="G131" s="111">
        <v>80053488</v>
      </c>
      <c r="H131" s="51" t="s">
        <v>17</v>
      </c>
      <c r="I131" s="1"/>
      <c r="J131" s="1" t="s">
        <v>18</v>
      </c>
      <c r="K131" s="1" t="s">
        <v>682</v>
      </c>
      <c r="L131" s="100">
        <v>40340</v>
      </c>
      <c r="M131" s="45" t="s">
        <v>712</v>
      </c>
      <c r="N131" s="45" t="s">
        <v>713</v>
      </c>
      <c r="O131" s="45" t="s">
        <v>714</v>
      </c>
      <c r="P131" s="1" t="s">
        <v>50</v>
      </c>
      <c r="Q131" s="1" t="s">
        <v>790</v>
      </c>
      <c r="R131" s="58" t="s">
        <v>1618</v>
      </c>
      <c r="S131" s="45" t="s">
        <v>1426</v>
      </c>
      <c r="T131" s="1"/>
      <c r="U131" s="1"/>
      <c r="V131" s="1" t="s">
        <v>715</v>
      </c>
      <c r="W131" s="1" t="s">
        <v>716</v>
      </c>
      <c r="X131" s="4" t="s">
        <v>717</v>
      </c>
    </row>
    <row r="132" spans="1:24" ht="67.5" hidden="1" x14ac:dyDescent="0.25">
      <c r="A132" s="63">
        <v>124</v>
      </c>
      <c r="B132" s="63">
        <v>20031098003</v>
      </c>
      <c r="C132" s="63" t="s">
        <v>2436</v>
      </c>
      <c r="D132" s="51" t="s">
        <v>2490</v>
      </c>
      <c r="E132" s="51" t="s">
        <v>718</v>
      </c>
      <c r="F132" s="63" t="s">
        <v>2452</v>
      </c>
      <c r="G132" s="111">
        <v>80826143</v>
      </c>
      <c r="H132" s="51" t="s">
        <v>17</v>
      </c>
      <c r="I132" s="1"/>
      <c r="J132" s="1" t="s">
        <v>18</v>
      </c>
      <c r="K132" s="1" t="s">
        <v>682</v>
      </c>
      <c r="L132" s="100">
        <v>40340</v>
      </c>
      <c r="M132" s="45" t="s">
        <v>719</v>
      </c>
      <c r="N132" s="45" t="s">
        <v>570</v>
      </c>
      <c r="O132" s="45" t="s">
        <v>720</v>
      </c>
      <c r="P132" s="1" t="s">
        <v>721</v>
      </c>
      <c r="Q132" s="1" t="s">
        <v>790</v>
      </c>
      <c r="R132" s="58" t="s">
        <v>1191</v>
      </c>
      <c r="S132" s="45" t="s">
        <v>1424</v>
      </c>
      <c r="T132" s="1"/>
      <c r="U132" s="1"/>
      <c r="V132" s="1" t="s">
        <v>722</v>
      </c>
      <c r="W132" s="1" t="s">
        <v>723</v>
      </c>
      <c r="X132" s="4" t="s">
        <v>724</v>
      </c>
    </row>
    <row r="133" spans="1:24" ht="22.5" x14ac:dyDescent="0.25">
      <c r="A133" s="63">
        <v>125</v>
      </c>
      <c r="B133" s="63">
        <v>9929821</v>
      </c>
      <c r="C133" s="63" t="s">
        <v>2431</v>
      </c>
      <c r="D133" s="51" t="s">
        <v>725</v>
      </c>
      <c r="E133" s="51" t="s">
        <v>367</v>
      </c>
      <c r="F133" s="63" t="s">
        <v>2452</v>
      </c>
      <c r="G133" s="111">
        <v>80014104</v>
      </c>
      <c r="H133" s="51" t="s">
        <v>17</v>
      </c>
      <c r="I133" s="1"/>
      <c r="J133" s="1" t="s">
        <v>18</v>
      </c>
      <c r="K133" s="1" t="s">
        <v>682</v>
      </c>
      <c r="L133" s="100">
        <v>40340</v>
      </c>
      <c r="M133" s="45" t="s">
        <v>726</v>
      </c>
      <c r="N133" s="45" t="s">
        <v>412</v>
      </c>
      <c r="O133" s="45" t="s">
        <v>727</v>
      </c>
      <c r="P133" s="1" t="s">
        <v>50</v>
      </c>
      <c r="Q133" s="1" t="s">
        <v>791</v>
      </c>
      <c r="R133" s="58" t="s">
        <v>885</v>
      </c>
      <c r="S133" s="45" t="s">
        <v>1427</v>
      </c>
      <c r="T133" s="1"/>
      <c r="U133" s="1"/>
      <c r="V133" s="1" t="s">
        <v>728</v>
      </c>
      <c r="W133" s="1" t="s">
        <v>729</v>
      </c>
      <c r="X133" s="4" t="s">
        <v>730</v>
      </c>
    </row>
    <row r="134" spans="1:24" ht="67.5" hidden="1" x14ac:dyDescent="0.25">
      <c r="A134" s="63">
        <v>126</v>
      </c>
      <c r="B134" s="63">
        <v>20051098003</v>
      </c>
      <c r="C134" s="63" t="s">
        <v>2440</v>
      </c>
      <c r="D134" s="51" t="s">
        <v>2491</v>
      </c>
      <c r="E134" s="51" t="s">
        <v>633</v>
      </c>
      <c r="F134" s="63" t="s">
        <v>2452</v>
      </c>
      <c r="G134" s="111">
        <v>1069721615</v>
      </c>
      <c r="H134" s="51" t="s">
        <v>17</v>
      </c>
      <c r="I134" s="1"/>
      <c r="J134" s="1" t="s">
        <v>18</v>
      </c>
      <c r="K134" s="1" t="s">
        <v>682</v>
      </c>
      <c r="L134" s="100">
        <v>40340</v>
      </c>
      <c r="M134" s="45" t="s">
        <v>731</v>
      </c>
      <c r="N134" s="45" t="s">
        <v>732</v>
      </c>
      <c r="O134" s="45" t="s">
        <v>727</v>
      </c>
      <c r="P134" s="1" t="s">
        <v>50</v>
      </c>
      <c r="Q134" s="1" t="s">
        <v>790</v>
      </c>
      <c r="R134" s="58" t="s">
        <v>1084</v>
      </c>
      <c r="S134" s="45" t="s">
        <v>1552</v>
      </c>
      <c r="T134" s="1"/>
      <c r="U134" s="1"/>
      <c r="V134" s="1" t="s">
        <v>733</v>
      </c>
      <c r="W134" s="1" t="s">
        <v>734</v>
      </c>
      <c r="X134" s="4" t="s">
        <v>735</v>
      </c>
    </row>
    <row r="135" spans="1:24" ht="45" hidden="1" x14ac:dyDescent="0.25">
      <c r="A135" s="63">
        <v>127</v>
      </c>
      <c r="B135" s="63">
        <v>20002098025</v>
      </c>
      <c r="C135" s="63" t="s">
        <v>2419</v>
      </c>
      <c r="D135" s="51" t="s">
        <v>2507</v>
      </c>
      <c r="E135" s="51" t="s">
        <v>736</v>
      </c>
      <c r="F135" s="63" t="s">
        <v>2452</v>
      </c>
      <c r="G135" s="111">
        <v>12200392</v>
      </c>
      <c r="H135" s="51" t="s">
        <v>737</v>
      </c>
      <c r="I135" s="1"/>
      <c r="J135" s="1" t="s">
        <v>18</v>
      </c>
      <c r="K135" s="1" t="s">
        <v>682</v>
      </c>
      <c r="L135" s="100">
        <v>40340</v>
      </c>
      <c r="M135" s="45" t="s">
        <v>738</v>
      </c>
      <c r="N135" s="45" t="s">
        <v>277</v>
      </c>
      <c r="O135" s="45" t="s">
        <v>739</v>
      </c>
      <c r="P135" s="1" t="s">
        <v>290</v>
      </c>
      <c r="Q135" s="1" t="s">
        <v>790</v>
      </c>
      <c r="R135" s="60" t="s">
        <v>1812</v>
      </c>
      <c r="S135" s="45" t="s">
        <v>1428</v>
      </c>
      <c r="T135" s="1"/>
      <c r="U135" s="1"/>
      <c r="V135" s="1" t="s">
        <v>740</v>
      </c>
      <c r="W135" s="1" t="s">
        <v>741</v>
      </c>
      <c r="X135" s="4" t="s">
        <v>742</v>
      </c>
    </row>
    <row r="136" spans="1:24" ht="33.75" x14ac:dyDescent="0.25">
      <c r="A136" s="63">
        <v>128</v>
      </c>
      <c r="B136" s="63">
        <v>20041098022</v>
      </c>
      <c r="C136" s="36" t="s">
        <v>2438</v>
      </c>
      <c r="D136" s="51" t="s">
        <v>744</v>
      </c>
      <c r="E136" s="51" t="s">
        <v>743</v>
      </c>
      <c r="F136" s="63" t="s">
        <v>2452</v>
      </c>
      <c r="G136" s="111">
        <v>80072038</v>
      </c>
      <c r="H136" s="51" t="s">
        <v>17</v>
      </c>
      <c r="I136" s="1"/>
      <c r="J136" s="1" t="s">
        <v>18</v>
      </c>
      <c r="K136" s="1" t="s">
        <v>682</v>
      </c>
      <c r="L136" s="100">
        <v>40340</v>
      </c>
      <c r="M136" s="45" t="s">
        <v>745</v>
      </c>
      <c r="N136" s="45" t="s">
        <v>412</v>
      </c>
      <c r="O136" s="45" t="s">
        <v>746</v>
      </c>
      <c r="P136" s="1" t="s">
        <v>50</v>
      </c>
      <c r="Q136" s="1" t="s">
        <v>791</v>
      </c>
      <c r="R136" s="58" t="s">
        <v>885</v>
      </c>
      <c r="S136" s="45" t="s">
        <v>1549</v>
      </c>
      <c r="T136" s="1"/>
      <c r="U136" s="1"/>
      <c r="V136" s="1" t="s">
        <v>747</v>
      </c>
      <c r="W136" s="1" t="s">
        <v>748</v>
      </c>
      <c r="X136" s="4" t="s">
        <v>749</v>
      </c>
    </row>
    <row r="137" spans="1:24" ht="56.25" x14ac:dyDescent="0.25">
      <c r="A137" s="63">
        <v>129</v>
      </c>
      <c r="B137" s="63">
        <v>9429819</v>
      </c>
      <c r="C137" s="63" t="s">
        <v>2428</v>
      </c>
      <c r="D137" s="52" t="s">
        <v>752</v>
      </c>
      <c r="E137" s="51" t="s">
        <v>751</v>
      </c>
      <c r="F137" s="63" t="s">
        <v>2452</v>
      </c>
      <c r="G137" s="111">
        <v>12978944</v>
      </c>
      <c r="H137" s="51" t="s">
        <v>1610</v>
      </c>
      <c r="I137" s="1"/>
      <c r="J137" s="1" t="s">
        <v>18</v>
      </c>
      <c r="K137" s="1" t="s">
        <v>1615</v>
      </c>
      <c r="L137" s="100">
        <v>40515</v>
      </c>
      <c r="M137" s="45" t="s">
        <v>1570</v>
      </c>
      <c r="N137" s="45" t="s">
        <v>684</v>
      </c>
      <c r="O137" s="78" t="s">
        <v>1118</v>
      </c>
      <c r="P137" s="1" t="s">
        <v>39</v>
      </c>
      <c r="Q137" s="1" t="s">
        <v>791</v>
      </c>
      <c r="R137" s="58" t="s">
        <v>885</v>
      </c>
      <c r="S137" s="45"/>
      <c r="T137" s="1"/>
      <c r="U137" s="1"/>
      <c r="V137" s="1" t="s">
        <v>1262</v>
      </c>
      <c r="W137" s="1" t="s">
        <v>1263</v>
      </c>
      <c r="X137" s="4" t="s">
        <v>1264</v>
      </c>
    </row>
    <row r="138" spans="1:24" ht="45" x14ac:dyDescent="0.25">
      <c r="A138" s="63">
        <v>130</v>
      </c>
      <c r="B138" s="63">
        <v>9929806</v>
      </c>
      <c r="C138" s="63" t="s">
        <v>2431</v>
      </c>
      <c r="D138" s="51" t="s">
        <v>754</v>
      </c>
      <c r="E138" s="51" t="s">
        <v>753</v>
      </c>
      <c r="F138" s="63" t="s">
        <v>2452</v>
      </c>
      <c r="G138" s="111">
        <v>11445982</v>
      </c>
      <c r="H138" s="51" t="s">
        <v>1611</v>
      </c>
      <c r="I138" s="1"/>
      <c r="J138" s="1" t="s">
        <v>18</v>
      </c>
      <c r="K138" s="1" t="s">
        <v>1615</v>
      </c>
      <c r="L138" s="100">
        <v>40515</v>
      </c>
      <c r="M138" s="46" t="s">
        <v>1558</v>
      </c>
      <c r="N138" s="46" t="s">
        <v>530</v>
      </c>
      <c r="O138" s="78" t="s">
        <v>1559</v>
      </c>
      <c r="P138" s="1" t="s">
        <v>50</v>
      </c>
      <c r="Q138" s="1" t="s">
        <v>791</v>
      </c>
      <c r="R138" s="58" t="s">
        <v>885</v>
      </c>
      <c r="S138" s="45" t="s">
        <v>1506</v>
      </c>
      <c r="T138" s="1" t="s">
        <v>1456</v>
      </c>
      <c r="U138" s="1"/>
      <c r="V138" s="1" t="s">
        <v>1362</v>
      </c>
      <c r="W138" s="1" t="s">
        <v>1361</v>
      </c>
      <c r="X138" s="4" t="s">
        <v>1265</v>
      </c>
    </row>
    <row r="139" spans="1:24" ht="78.75" x14ac:dyDescent="0.25">
      <c r="A139" s="63">
        <v>131</v>
      </c>
      <c r="B139" s="63">
        <v>20002098012</v>
      </c>
      <c r="C139" s="63" t="s">
        <v>2419</v>
      </c>
      <c r="D139" s="51" t="s">
        <v>756</v>
      </c>
      <c r="E139" s="51" t="s">
        <v>755</v>
      </c>
      <c r="F139" s="63" t="s">
        <v>2452</v>
      </c>
      <c r="G139" s="111">
        <v>79807651</v>
      </c>
      <c r="H139" s="51" t="s">
        <v>883</v>
      </c>
      <c r="I139" s="1"/>
      <c r="J139" s="1" t="s">
        <v>18</v>
      </c>
      <c r="K139" s="1" t="s">
        <v>1615</v>
      </c>
      <c r="L139" s="100">
        <v>40515</v>
      </c>
      <c r="M139" s="46" t="s">
        <v>1569</v>
      </c>
      <c r="N139" s="45" t="s">
        <v>570</v>
      </c>
      <c r="O139" s="78" t="s">
        <v>1568</v>
      </c>
      <c r="P139" s="1" t="s">
        <v>50</v>
      </c>
      <c r="Q139" s="1" t="s">
        <v>791</v>
      </c>
      <c r="R139" s="58" t="s">
        <v>1083</v>
      </c>
      <c r="S139" s="45" t="s">
        <v>1424</v>
      </c>
      <c r="T139" s="1" t="s">
        <v>1423</v>
      </c>
      <c r="U139" s="1"/>
      <c r="V139" s="1" t="s">
        <v>1266</v>
      </c>
      <c r="W139" s="1" t="s">
        <v>1267</v>
      </c>
      <c r="X139" s="4" t="s">
        <v>2018</v>
      </c>
    </row>
    <row r="140" spans="1:24" ht="67.5" hidden="1" x14ac:dyDescent="0.25">
      <c r="A140" s="63">
        <v>132</v>
      </c>
      <c r="B140" s="63">
        <v>20011098021</v>
      </c>
      <c r="C140" s="63" t="s">
        <v>2420</v>
      </c>
      <c r="D140" s="51" t="s">
        <v>757</v>
      </c>
      <c r="E140" s="51" t="s">
        <v>758</v>
      </c>
      <c r="F140" s="63" t="s">
        <v>2451</v>
      </c>
      <c r="G140" s="111">
        <v>53008584</v>
      </c>
      <c r="H140" s="51" t="s">
        <v>883</v>
      </c>
      <c r="I140" s="1" t="s">
        <v>885</v>
      </c>
      <c r="J140" s="1" t="s">
        <v>18</v>
      </c>
      <c r="K140" s="1" t="s">
        <v>1615</v>
      </c>
      <c r="L140" s="100">
        <v>40515</v>
      </c>
      <c r="M140" s="48" t="s">
        <v>1572</v>
      </c>
      <c r="N140" s="45" t="s">
        <v>114</v>
      </c>
      <c r="O140" s="79" t="s">
        <v>1573</v>
      </c>
      <c r="P140" s="1" t="s">
        <v>50</v>
      </c>
      <c r="Q140" s="1" t="s">
        <v>1548</v>
      </c>
      <c r="R140" s="58" t="s">
        <v>885</v>
      </c>
      <c r="S140" s="45"/>
      <c r="T140" s="1"/>
      <c r="U140" s="1"/>
      <c r="V140" s="1" t="s">
        <v>1268</v>
      </c>
      <c r="W140" s="1" t="s">
        <v>1269</v>
      </c>
      <c r="X140" s="4" t="s">
        <v>1270</v>
      </c>
    </row>
    <row r="141" spans="1:24" ht="45" hidden="1" x14ac:dyDescent="0.25">
      <c r="A141" s="63">
        <v>133</v>
      </c>
      <c r="B141" s="63">
        <v>20012098011</v>
      </c>
      <c r="C141" s="63" t="s">
        <v>2432</v>
      </c>
      <c r="D141" s="51" t="s">
        <v>759</v>
      </c>
      <c r="E141" s="51" t="s">
        <v>760</v>
      </c>
      <c r="F141" s="63" t="s">
        <v>2452</v>
      </c>
      <c r="G141" s="111">
        <v>80204051</v>
      </c>
      <c r="H141" s="51" t="s">
        <v>883</v>
      </c>
      <c r="I141" s="1"/>
      <c r="J141" s="1" t="s">
        <v>18</v>
      </c>
      <c r="K141" s="1" t="s">
        <v>1615</v>
      </c>
      <c r="L141" s="100">
        <v>40515</v>
      </c>
      <c r="M141" s="45" t="s">
        <v>1117</v>
      </c>
      <c r="N141" s="45" t="s">
        <v>570</v>
      </c>
      <c r="O141" s="45" t="s">
        <v>1118</v>
      </c>
      <c r="P141" s="1" t="s">
        <v>50</v>
      </c>
      <c r="Q141" s="1" t="s">
        <v>790</v>
      </c>
      <c r="R141" s="58" t="s">
        <v>1112</v>
      </c>
      <c r="S141" s="45" t="s">
        <v>1507</v>
      </c>
      <c r="T141" s="1"/>
      <c r="U141" s="1"/>
      <c r="V141" s="1">
        <v>3112129901</v>
      </c>
      <c r="W141" s="1" t="s">
        <v>1115</v>
      </c>
      <c r="X141" s="4" t="s">
        <v>1116</v>
      </c>
    </row>
    <row r="142" spans="1:24" ht="45" hidden="1" x14ac:dyDescent="0.25">
      <c r="A142" s="63">
        <v>134</v>
      </c>
      <c r="B142" s="63">
        <v>20012098026</v>
      </c>
      <c r="C142" s="63" t="s">
        <v>2432</v>
      </c>
      <c r="D142" s="51" t="s">
        <v>2473</v>
      </c>
      <c r="E142" s="51" t="s">
        <v>761</v>
      </c>
      <c r="F142" s="63" t="s">
        <v>2452</v>
      </c>
      <c r="G142" s="111">
        <v>80121609</v>
      </c>
      <c r="H142" s="51" t="s">
        <v>883</v>
      </c>
      <c r="I142" s="1"/>
      <c r="J142" s="1" t="s">
        <v>18</v>
      </c>
      <c r="K142" s="1" t="s">
        <v>1615</v>
      </c>
      <c r="L142" s="100">
        <v>40515</v>
      </c>
      <c r="M142" s="48" t="s">
        <v>1574</v>
      </c>
      <c r="N142" s="45" t="s">
        <v>684</v>
      </c>
      <c r="O142" s="79" t="s">
        <v>1575</v>
      </c>
      <c r="P142" s="1" t="s">
        <v>50</v>
      </c>
      <c r="Q142" s="1" t="s">
        <v>790</v>
      </c>
      <c r="R142" s="60" t="s">
        <v>1113</v>
      </c>
      <c r="S142" s="45" t="s">
        <v>1508</v>
      </c>
      <c r="T142" s="1"/>
      <c r="U142" s="1"/>
      <c r="V142" s="5">
        <v>4300033</v>
      </c>
      <c r="W142" s="1" t="s">
        <v>1271</v>
      </c>
      <c r="X142" s="10" t="s">
        <v>1393</v>
      </c>
    </row>
    <row r="143" spans="1:24" ht="56.25" x14ac:dyDescent="0.25">
      <c r="A143" s="63">
        <v>135</v>
      </c>
      <c r="B143" s="63">
        <v>20022098015</v>
      </c>
      <c r="C143" s="63" t="s">
        <v>2435</v>
      </c>
      <c r="D143" s="51" t="s">
        <v>2504</v>
      </c>
      <c r="E143" s="51" t="s">
        <v>762</v>
      </c>
      <c r="F143" s="63" t="s">
        <v>2452</v>
      </c>
      <c r="G143" s="111">
        <v>80100179</v>
      </c>
      <c r="H143" s="51" t="s">
        <v>883</v>
      </c>
      <c r="I143" s="1"/>
      <c r="J143" s="1" t="s">
        <v>18</v>
      </c>
      <c r="K143" s="1" t="s">
        <v>1615</v>
      </c>
      <c r="L143" s="100">
        <v>40515</v>
      </c>
      <c r="M143" s="46" t="s">
        <v>1562</v>
      </c>
      <c r="N143" s="46" t="s">
        <v>1563</v>
      </c>
      <c r="O143" s="78" t="s">
        <v>1564</v>
      </c>
      <c r="P143" s="1" t="s">
        <v>39</v>
      </c>
      <c r="Q143" s="1" t="s">
        <v>791</v>
      </c>
      <c r="R143" s="58" t="s">
        <v>885</v>
      </c>
      <c r="S143" s="45" t="s">
        <v>1509</v>
      </c>
      <c r="T143" s="1"/>
      <c r="U143" s="1"/>
      <c r="V143" s="1" t="s">
        <v>1354</v>
      </c>
      <c r="W143" s="1" t="s">
        <v>1353</v>
      </c>
      <c r="X143" s="4" t="s">
        <v>1272</v>
      </c>
    </row>
    <row r="144" spans="1:24" ht="22.5" hidden="1" x14ac:dyDescent="0.25">
      <c r="A144" s="63">
        <v>136</v>
      </c>
      <c r="B144" s="63">
        <v>20031098016</v>
      </c>
      <c r="C144" s="63" t="s">
        <v>2436</v>
      </c>
      <c r="D144" s="51" t="s">
        <v>763</v>
      </c>
      <c r="E144" s="51" t="s">
        <v>764</v>
      </c>
      <c r="F144" s="63" t="s">
        <v>2451</v>
      </c>
      <c r="G144" s="111">
        <v>52994130</v>
      </c>
      <c r="H144" s="51" t="s">
        <v>883</v>
      </c>
      <c r="I144" s="1" t="s">
        <v>885</v>
      </c>
      <c r="J144" s="1" t="s">
        <v>18</v>
      </c>
      <c r="K144" s="1" t="s">
        <v>1615</v>
      </c>
      <c r="L144" s="100">
        <v>40515</v>
      </c>
      <c r="M144" s="48" t="s">
        <v>1576</v>
      </c>
      <c r="N144" s="45" t="s">
        <v>1577</v>
      </c>
      <c r="O144" s="79" t="s">
        <v>1566</v>
      </c>
      <c r="P144" s="1" t="s">
        <v>39</v>
      </c>
      <c r="Q144" s="1" t="s">
        <v>790</v>
      </c>
      <c r="R144" s="58" t="s">
        <v>860</v>
      </c>
      <c r="S144" s="45" t="s">
        <v>1552</v>
      </c>
      <c r="T144" s="1"/>
      <c r="U144" s="1"/>
      <c r="V144" s="1" t="s">
        <v>1273</v>
      </c>
      <c r="W144" s="1" t="s">
        <v>1274</v>
      </c>
      <c r="X144" s="4" t="s">
        <v>1275</v>
      </c>
    </row>
    <row r="145" spans="1:24" ht="78.75" hidden="1" x14ac:dyDescent="0.25">
      <c r="A145" s="63">
        <v>137</v>
      </c>
      <c r="B145" s="63">
        <v>20041098018</v>
      </c>
      <c r="C145" s="36" t="s">
        <v>2438</v>
      </c>
      <c r="D145" s="51" t="s">
        <v>765</v>
      </c>
      <c r="E145" s="51" t="s">
        <v>766</v>
      </c>
      <c r="F145" s="63" t="s">
        <v>2451</v>
      </c>
      <c r="G145" s="111">
        <v>52900481</v>
      </c>
      <c r="H145" s="51" t="s">
        <v>883</v>
      </c>
      <c r="I145" s="1" t="s">
        <v>885</v>
      </c>
      <c r="J145" s="1" t="s">
        <v>18</v>
      </c>
      <c r="K145" s="1" t="s">
        <v>1615</v>
      </c>
      <c r="L145" s="100">
        <v>40515</v>
      </c>
      <c r="M145" s="48" t="s">
        <v>1578</v>
      </c>
      <c r="N145" s="45" t="s">
        <v>930</v>
      </c>
      <c r="O145" s="79" t="s">
        <v>1579</v>
      </c>
      <c r="P145" s="1" t="s">
        <v>79</v>
      </c>
      <c r="Q145" s="1" t="s">
        <v>790</v>
      </c>
      <c r="R145" s="58" t="s">
        <v>1084</v>
      </c>
      <c r="S145" s="45" t="s">
        <v>1552</v>
      </c>
      <c r="T145" s="1"/>
      <c r="U145" s="1"/>
      <c r="V145" s="1" t="s">
        <v>1276</v>
      </c>
      <c r="W145" s="1" t="s">
        <v>1277</v>
      </c>
      <c r="X145" s="4" t="s">
        <v>1278</v>
      </c>
    </row>
    <row r="146" spans="1:24" ht="22.5" x14ac:dyDescent="0.25">
      <c r="A146" s="63">
        <v>138</v>
      </c>
      <c r="B146" s="63">
        <v>20041098025</v>
      </c>
      <c r="C146" s="36" t="s">
        <v>2438</v>
      </c>
      <c r="D146" s="51" t="s">
        <v>767</v>
      </c>
      <c r="E146" s="51" t="s">
        <v>768</v>
      </c>
      <c r="F146" s="63" t="s">
        <v>2452</v>
      </c>
      <c r="G146" s="111">
        <v>80196856</v>
      </c>
      <c r="H146" s="51" t="s">
        <v>883</v>
      </c>
      <c r="I146" s="1"/>
      <c r="J146" s="1" t="s">
        <v>18</v>
      </c>
      <c r="K146" s="1" t="s">
        <v>1615</v>
      </c>
      <c r="L146" s="100">
        <v>40515</v>
      </c>
      <c r="M146" s="46" t="s">
        <v>1571</v>
      </c>
      <c r="N146" s="48" t="s">
        <v>1603</v>
      </c>
      <c r="O146" s="78" t="s">
        <v>1568</v>
      </c>
      <c r="P146" s="1" t="s">
        <v>50</v>
      </c>
      <c r="Q146" s="1" t="s">
        <v>791</v>
      </c>
      <c r="R146" s="58" t="s">
        <v>1084</v>
      </c>
      <c r="S146" s="45" t="s">
        <v>1550</v>
      </c>
      <c r="T146" s="1"/>
      <c r="U146" s="1"/>
      <c r="V146" s="1" t="s">
        <v>1279</v>
      </c>
      <c r="W146" s="1" t="s">
        <v>1280</v>
      </c>
      <c r="X146" s="4" t="s">
        <v>1281</v>
      </c>
    </row>
    <row r="147" spans="1:24" ht="22.5" hidden="1" x14ac:dyDescent="0.25">
      <c r="A147" s="63">
        <v>139</v>
      </c>
      <c r="B147" s="63">
        <v>20042098013</v>
      </c>
      <c r="C147" s="36" t="s">
        <v>2439</v>
      </c>
      <c r="D147" s="51" t="s">
        <v>769</v>
      </c>
      <c r="E147" s="51" t="s">
        <v>770</v>
      </c>
      <c r="F147" s="63" t="s">
        <v>2451</v>
      </c>
      <c r="G147" s="111">
        <v>1010163229</v>
      </c>
      <c r="H147" s="51" t="s">
        <v>883</v>
      </c>
      <c r="I147" s="1"/>
      <c r="J147" s="1" t="s">
        <v>18</v>
      </c>
      <c r="K147" s="1" t="s">
        <v>1615</v>
      </c>
      <c r="L147" s="100">
        <v>40515</v>
      </c>
      <c r="M147" s="46" t="s">
        <v>1565</v>
      </c>
      <c r="N147" s="48" t="s">
        <v>1603</v>
      </c>
      <c r="O147" s="78" t="s">
        <v>1566</v>
      </c>
      <c r="P147" s="1" t="s">
        <v>39</v>
      </c>
      <c r="Q147" s="1" t="s">
        <v>790</v>
      </c>
      <c r="R147" s="58" t="s">
        <v>1191</v>
      </c>
      <c r="S147" s="45"/>
      <c r="T147" s="1" t="s">
        <v>1540</v>
      </c>
      <c r="U147" s="1"/>
      <c r="V147" s="1" t="s">
        <v>1282</v>
      </c>
      <c r="W147" s="1" t="s">
        <v>1283</v>
      </c>
      <c r="X147" s="4" t="s">
        <v>1284</v>
      </c>
    </row>
    <row r="148" spans="1:24" ht="22.5" x14ac:dyDescent="0.25">
      <c r="A148" s="63">
        <v>140</v>
      </c>
      <c r="B148" s="63">
        <v>20042098031</v>
      </c>
      <c r="C148" s="36" t="s">
        <v>2439</v>
      </c>
      <c r="D148" s="51" t="s">
        <v>771</v>
      </c>
      <c r="E148" s="51" t="s">
        <v>772</v>
      </c>
      <c r="F148" s="63" t="s">
        <v>2451</v>
      </c>
      <c r="G148" s="111">
        <v>53001833</v>
      </c>
      <c r="H148" s="51" t="s">
        <v>17</v>
      </c>
      <c r="I148" s="1" t="s">
        <v>885</v>
      </c>
      <c r="J148" s="1" t="s">
        <v>18</v>
      </c>
      <c r="K148" s="1" t="s">
        <v>1615</v>
      </c>
      <c r="L148" s="100">
        <v>40515</v>
      </c>
      <c r="M148" s="45" t="s">
        <v>1385</v>
      </c>
      <c r="N148" s="47" t="s">
        <v>2456</v>
      </c>
      <c r="O148" s="45" t="s">
        <v>1386</v>
      </c>
      <c r="P148" s="1" t="s">
        <v>1176</v>
      </c>
      <c r="Q148" s="1" t="s">
        <v>791</v>
      </c>
      <c r="R148" s="58" t="s">
        <v>885</v>
      </c>
      <c r="S148" s="45" t="s">
        <v>1510</v>
      </c>
      <c r="T148" s="1"/>
      <c r="U148" s="1"/>
      <c r="V148" s="1" t="s">
        <v>1387</v>
      </c>
      <c r="W148" s="1" t="s">
        <v>1388</v>
      </c>
      <c r="X148" s="4" t="s">
        <v>1285</v>
      </c>
    </row>
    <row r="149" spans="1:24" ht="33.75" x14ac:dyDescent="0.25">
      <c r="A149" s="63">
        <v>141</v>
      </c>
      <c r="B149" s="63">
        <v>20051098006</v>
      </c>
      <c r="C149" s="63" t="s">
        <v>2440</v>
      </c>
      <c r="D149" s="51" t="s">
        <v>2518</v>
      </c>
      <c r="E149" s="51" t="s">
        <v>773</v>
      </c>
      <c r="F149" s="63" t="s">
        <v>2452</v>
      </c>
      <c r="G149" s="111">
        <v>80842559</v>
      </c>
      <c r="H149" s="51" t="s">
        <v>883</v>
      </c>
      <c r="I149" s="1"/>
      <c r="J149" s="1" t="s">
        <v>18</v>
      </c>
      <c r="K149" s="1" t="s">
        <v>1615</v>
      </c>
      <c r="L149" s="100">
        <v>40515</v>
      </c>
      <c r="M149" s="46" t="s">
        <v>1560</v>
      </c>
      <c r="N149" s="48" t="s">
        <v>2453</v>
      </c>
      <c r="O149" s="78" t="s">
        <v>1561</v>
      </c>
      <c r="P149" s="1" t="s">
        <v>50</v>
      </c>
      <c r="Q149" s="1" t="s">
        <v>791</v>
      </c>
      <c r="R149" s="58" t="s">
        <v>885</v>
      </c>
      <c r="S149" s="45" t="s">
        <v>1512</v>
      </c>
      <c r="T149" s="1"/>
      <c r="U149" s="1"/>
      <c r="V149" s="1" t="s">
        <v>1286</v>
      </c>
      <c r="W149" s="1" t="s">
        <v>1287</v>
      </c>
      <c r="X149" s="4" t="s">
        <v>1288</v>
      </c>
    </row>
    <row r="150" spans="1:24" ht="56.25" x14ac:dyDescent="0.25">
      <c r="A150" s="63">
        <v>142</v>
      </c>
      <c r="B150" s="63">
        <v>20051098014</v>
      </c>
      <c r="C150" s="63" t="s">
        <v>2440</v>
      </c>
      <c r="D150" s="51" t="s">
        <v>774</v>
      </c>
      <c r="E150" s="51" t="s">
        <v>775</v>
      </c>
      <c r="F150" s="63" t="s">
        <v>2452</v>
      </c>
      <c r="G150" s="111">
        <v>9023011</v>
      </c>
      <c r="H150" s="51" t="s">
        <v>1612</v>
      </c>
      <c r="I150" s="1"/>
      <c r="J150" s="1" t="s">
        <v>18</v>
      </c>
      <c r="K150" s="1" t="s">
        <v>1615</v>
      </c>
      <c r="L150" s="100">
        <v>40515</v>
      </c>
      <c r="M150" s="46" t="s">
        <v>1567</v>
      </c>
      <c r="N150" s="46" t="s">
        <v>530</v>
      </c>
      <c r="O150" s="78" t="s">
        <v>1568</v>
      </c>
      <c r="P150" s="1" t="s">
        <v>50</v>
      </c>
      <c r="Q150" s="1" t="s">
        <v>791</v>
      </c>
      <c r="R150" s="58" t="s">
        <v>885</v>
      </c>
      <c r="S150" s="45" t="s">
        <v>1511</v>
      </c>
      <c r="T150" s="1"/>
      <c r="U150" s="1"/>
      <c r="V150" s="1">
        <v>3008028912</v>
      </c>
      <c r="W150" s="1" t="s">
        <v>1289</v>
      </c>
      <c r="X150" s="4" t="s">
        <v>1290</v>
      </c>
    </row>
    <row r="151" spans="1:24" ht="45" hidden="1" x14ac:dyDescent="0.25">
      <c r="A151" s="63">
        <v>143</v>
      </c>
      <c r="B151" s="63">
        <v>20052098002</v>
      </c>
      <c r="C151" s="63" t="s">
        <v>2441</v>
      </c>
      <c r="D151" s="51" t="s">
        <v>776</v>
      </c>
      <c r="E151" s="51" t="s">
        <v>777</v>
      </c>
      <c r="F151" s="63" t="s">
        <v>2452</v>
      </c>
      <c r="G151" s="111">
        <v>14624580</v>
      </c>
      <c r="H151" s="51" t="s">
        <v>1170</v>
      </c>
      <c r="I151" s="1">
        <v>14624580</v>
      </c>
      <c r="J151" s="1" t="s">
        <v>18</v>
      </c>
      <c r="K151" s="1" t="s">
        <v>1615</v>
      </c>
      <c r="L151" s="100">
        <v>40515</v>
      </c>
      <c r="M151" s="45" t="s">
        <v>1174</v>
      </c>
      <c r="N151" s="45" t="s">
        <v>570</v>
      </c>
      <c r="O151" s="45" t="s">
        <v>1171</v>
      </c>
      <c r="P151" s="1" t="s">
        <v>50</v>
      </c>
      <c r="Q151" s="1" t="s">
        <v>790</v>
      </c>
      <c r="R151" s="60" t="s">
        <v>1616</v>
      </c>
      <c r="S151" s="45" t="s">
        <v>1513</v>
      </c>
      <c r="T151" s="1"/>
      <c r="U151" s="1"/>
      <c r="V151" s="1">
        <v>3004618770</v>
      </c>
      <c r="W151" s="1" t="s">
        <v>1172</v>
      </c>
      <c r="X151" s="4" t="s">
        <v>1173</v>
      </c>
    </row>
    <row r="152" spans="1:24" ht="33.75" hidden="1" x14ac:dyDescent="0.25">
      <c r="A152" s="63">
        <v>144</v>
      </c>
      <c r="B152" s="63">
        <v>20021098018</v>
      </c>
      <c r="C152" s="63" t="s">
        <v>2434</v>
      </c>
      <c r="D152" s="51" t="s">
        <v>778</v>
      </c>
      <c r="E152" s="51" t="s">
        <v>433</v>
      </c>
      <c r="F152" s="63" t="s">
        <v>2451</v>
      </c>
      <c r="G152" s="111">
        <v>52909585</v>
      </c>
      <c r="H152" s="51" t="s">
        <v>883</v>
      </c>
      <c r="I152" s="1" t="s">
        <v>885</v>
      </c>
      <c r="J152" s="1" t="s">
        <v>18</v>
      </c>
      <c r="K152" s="1" t="s">
        <v>793</v>
      </c>
      <c r="L152" s="100">
        <v>40711</v>
      </c>
      <c r="M152" s="48" t="s">
        <v>1588</v>
      </c>
      <c r="N152" s="48" t="s">
        <v>2453</v>
      </c>
      <c r="O152" s="80" t="s">
        <v>1589</v>
      </c>
      <c r="P152" s="1" t="s">
        <v>50</v>
      </c>
      <c r="Q152" s="1" t="s">
        <v>790</v>
      </c>
      <c r="R152" s="58" t="s">
        <v>1084</v>
      </c>
      <c r="S152" s="45" t="s">
        <v>1429</v>
      </c>
      <c r="T152" s="1"/>
      <c r="U152" s="1"/>
      <c r="V152" s="1">
        <v>2787329</v>
      </c>
      <c r="W152" s="1" t="s">
        <v>1167</v>
      </c>
      <c r="X152" s="4" t="s">
        <v>1169</v>
      </c>
    </row>
    <row r="153" spans="1:24" ht="90" hidden="1" x14ac:dyDescent="0.25">
      <c r="A153" s="63">
        <v>145</v>
      </c>
      <c r="B153" s="63">
        <v>20032098010</v>
      </c>
      <c r="C153" s="37" t="s">
        <v>2437</v>
      </c>
      <c r="D153" s="51" t="s">
        <v>780</v>
      </c>
      <c r="E153" s="51" t="s">
        <v>779</v>
      </c>
      <c r="F153" s="63" t="s">
        <v>2451</v>
      </c>
      <c r="G153" s="111">
        <v>33377252</v>
      </c>
      <c r="H153" s="51" t="s">
        <v>1613</v>
      </c>
      <c r="I153" s="1" t="s">
        <v>885</v>
      </c>
      <c r="J153" s="1" t="s">
        <v>18</v>
      </c>
      <c r="K153" s="1" t="s">
        <v>793</v>
      </c>
      <c r="L153" s="100">
        <v>40711</v>
      </c>
      <c r="M153" s="48" t="s">
        <v>1580</v>
      </c>
      <c r="N153" s="45" t="s">
        <v>2455</v>
      </c>
      <c r="O153" s="80" t="s">
        <v>1581</v>
      </c>
      <c r="P153" s="1" t="s">
        <v>50</v>
      </c>
      <c r="Q153" s="1" t="s">
        <v>790</v>
      </c>
      <c r="R153" s="60" t="s">
        <v>1113</v>
      </c>
      <c r="S153" s="45" t="s">
        <v>1514</v>
      </c>
      <c r="T153" s="1" t="s">
        <v>1541</v>
      </c>
      <c r="U153" s="1"/>
      <c r="V153" s="1">
        <v>3208188823</v>
      </c>
      <c r="W153" s="1" t="s">
        <v>1291</v>
      </c>
      <c r="X153" s="1" t="s">
        <v>1292</v>
      </c>
    </row>
    <row r="154" spans="1:24" ht="33.75" hidden="1" x14ac:dyDescent="0.25">
      <c r="A154" s="63">
        <v>146</v>
      </c>
      <c r="B154" s="63">
        <v>20041098008</v>
      </c>
      <c r="C154" s="36" t="s">
        <v>2438</v>
      </c>
      <c r="D154" s="51" t="s">
        <v>782</v>
      </c>
      <c r="E154" s="51" t="s">
        <v>781</v>
      </c>
      <c r="F154" s="63" t="s">
        <v>2451</v>
      </c>
      <c r="G154" s="111">
        <v>1022322495</v>
      </c>
      <c r="H154" s="51" t="s">
        <v>17</v>
      </c>
      <c r="I154" s="1" t="s">
        <v>885</v>
      </c>
      <c r="J154" s="1" t="s">
        <v>18</v>
      </c>
      <c r="K154" s="1" t="s">
        <v>793</v>
      </c>
      <c r="L154" s="100">
        <v>40711</v>
      </c>
      <c r="M154" s="48" t="s">
        <v>1584</v>
      </c>
      <c r="N154" s="48" t="s">
        <v>930</v>
      </c>
      <c r="O154" s="80" t="s">
        <v>1585</v>
      </c>
      <c r="P154" s="1" t="s">
        <v>39</v>
      </c>
      <c r="Q154" s="1" t="s">
        <v>790</v>
      </c>
      <c r="R154" s="58" t="s">
        <v>1191</v>
      </c>
      <c r="S154" s="45" t="s">
        <v>1515</v>
      </c>
      <c r="T154" s="1" t="s">
        <v>1542</v>
      </c>
      <c r="U154" s="1"/>
      <c r="V154" s="1" t="s">
        <v>1293</v>
      </c>
      <c r="W154" s="1" t="s">
        <v>1294</v>
      </c>
      <c r="X154" s="1" t="s">
        <v>1295</v>
      </c>
    </row>
    <row r="155" spans="1:24" ht="22.5" hidden="1" x14ac:dyDescent="0.25">
      <c r="A155" s="63">
        <v>147</v>
      </c>
      <c r="B155" s="63">
        <v>20042098023</v>
      </c>
      <c r="C155" s="36" t="s">
        <v>2439</v>
      </c>
      <c r="D155" s="51" t="s">
        <v>784</v>
      </c>
      <c r="E155" s="51" t="s">
        <v>783</v>
      </c>
      <c r="F155" s="63" t="s">
        <v>2451</v>
      </c>
      <c r="G155" s="111">
        <v>52966920</v>
      </c>
      <c r="H155" s="51" t="s">
        <v>17</v>
      </c>
      <c r="I155" s="1" t="s">
        <v>885</v>
      </c>
      <c r="J155" s="1" t="s">
        <v>18</v>
      </c>
      <c r="K155" s="1" t="s">
        <v>793</v>
      </c>
      <c r="L155" s="100">
        <v>40711</v>
      </c>
      <c r="M155" s="48" t="s">
        <v>1582</v>
      </c>
      <c r="N155" s="47" t="s">
        <v>1721</v>
      </c>
      <c r="O155" s="80" t="s">
        <v>1583</v>
      </c>
      <c r="P155" s="1" t="s">
        <v>39</v>
      </c>
      <c r="Q155" s="1" t="s">
        <v>790</v>
      </c>
      <c r="R155" s="58" t="s">
        <v>864</v>
      </c>
      <c r="S155" s="45" t="s">
        <v>1552</v>
      </c>
      <c r="T155" s="1"/>
      <c r="U155" s="1"/>
      <c r="V155" s="1" t="s">
        <v>1296</v>
      </c>
      <c r="W155" s="1" t="s">
        <v>1297</v>
      </c>
      <c r="X155" s="1" t="s">
        <v>1298</v>
      </c>
    </row>
    <row r="156" spans="1:24" ht="22.5" x14ac:dyDescent="0.25">
      <c r="A156" s="63">
        <v>148</v>
      </c>
      <c r="B156" s="63">
        <v>20042098032</v>
      </c>
      <c r="C156" s="36" t="s">
        <v>2439</v>
      </c>
      <c r="D156" s="51" t="s">
        <v>787</v>
      </c>
      <c r="E156" s="51" t="s">
        <v>786</v>
      </c>
      <c r="F156" s="63" t="s">
        <v>2451</v>
      </c>
      <c r="G156" s="111">
        <v>35199030</v>
      </c>
      <c r="H156" s="51" t="s">
        <v>1074</v>
      </c>
      <c r="I156" s="1" t="s">
        <v>885</v>
      </c>
      <c r="J156" s="1" t="s">
        <v>18</v>
      </c>
      <c r="K156" s="1" t="s">
        <v>793</v>
      </c>
      <c r="L156" s="100">
        <v>40711</v>
      </c>
      <c r="M156" s="45" t="s">
        <v>1385</v>
      </c>
      <c r="N156" s="47" t="s">
        <v>2456</v>
      </c>
      <c r="O156" s="45" t="s">
        <v>1386</v>
      </c>
      <c r="P156" s="1" t="s">
        <v>1176</v>
      </c>
      <c r="Q156" s="1" t="s">
        <v>791</v>
      </c>
      <c r="R156" s="58" t="s">
        <v>885</v>
      </c>
      <c r="S156" s="45" t="s">
        <v>1552</v>
      </c>
      <c r="T156" s="1"/>
      <c r="U156" s="1"/>
      <c r="V156" s="1">
        <v>3016031906</v>
      </c>
      <c r="W156" s="1" t="s">
        <v>1299</v>
      </c>
      <c r="X156" s="1" t="s">
        <v>1300</v>
      </c>
    </row>
    <row r="157" spans="1:24" ht="56.25" x14ac:dyDescent="0.25">
      <c r="A157" s="63">
        <v>149</v>
      </c>
      <c r="B157" s="63">
        <v>20051098026</v>
      </c>
      <c r="C157" s="63" t="s">
        <v>2440</v>
      </c>
      <c r="D157" s="51" t="s">
        <v>788</v>
      </c>
      <c r="E157" s="51" t="s">
        <v>193</v>
      </c>
      <c r="F157" s="63" t="s">
        <v>2452</v>
      </c>
      <c r="G157" s="111">
        <v>80075195</v>
      </c>
      <c r="H157" s="51" t="s">
        <v>883</v>
      </c>
      <c r="I157" s="1">
        <v>80075195</v>
      </c>
      <c r="J157" s="1" t="s">
        <v>18</v>
      </c>
      <c r="K157" s="1" t="s">
        <v>793</v>
      </c>
      <c r="L157" s="100">
        <v>40711</v>
      </c>
      <c r="M157" s="45" t="s">
        <v>1205</v>
      </c>
      <c r="N157" s="45" t="s">
        <v>1206</v>
      </c>
      <c r="O157" s="45" t="s">
        <v>1207</v>
      </c>
      <c r="P157" s="1" t="s">
        <v>50</v>
      </c>
      <c r="Q157" s="1" t="s">
        <v>791</v>
      </c>
      <c r="R157" s="58" t="s">
        <v>885</v>
      </c>
      <c r="S157" s="45" t="s">
        <v>1430</v>
      </c>
      <c r="T157" s="1"/>
      <c r="U157" s="1"/>
      <c r="V157" s="6" t="s">
        <v>1203</v>
      </c>
      <c r="W157" s="1" t="s">
        <v>1204</v>
      </c>
      <c r="X157" s="1" t="s">
        <v>1202</v>
      </c>
    </row>
    <row r="158" spans="1:24" ht="33.75" hidden="1" x14ac:dyDescent="0.25">
      <c r="A158" s="63">
        <v>150</v>
      </c>
      <c r="B158" s="63">
        <v>20051098036</v>
      </c>
      <c r="C158" s="63" t="s">
        <v>2440</v>
      </c>
      <c r="D158" s="51" t="s">
        <v>2492</v>
      </c>
      <c r="E158" s="51" t="s">
        <v>785</v>
      </c>
      <c r="F158" s="63" t="s">
        <v>2452</v>
      </c>
      <c r="G158" s="111">
        <v>74130947</v>
      </c>
      <c r="H158" s="51" t="s">
        <v>1614</v>
      </c>
      <c r="I158" s="1"/>
      <c r="J158" s="1" t="s">
        <v>18</v>
      </c>
      <c r="K158" s="1" t="s">
        <v>793</v>
      </c>
      <c r="L158" s="100">
        <v>40711</v>
      </c>
      <c r="M158" s="48" t="s">
        <v>1586</v>
      </c>
      <c r="N158" s="47" t="s">
        <v>2082</v>
      </c>
      <c r="O158" s="80" t="s">
        <v>1587</v>
      </c>
      <c r="P158" s="1" t="s">
        <v>290</v>
      </c>
      <c r="Q158" s="1" t="s">
        <v>790</v>
      </c>
      <c r="R158" s="58" t="s">
        <v>1618</v>
      </c>
      <c r="S158" s="45" t="s">
        <v>1552</v>
      </c>
      <c r="T158" s="1"/>
      <c r="U158" s="1"/>
      <c r="V158" s="1" t="s">
        <v>1301</v>
      </c>
      <c r="W158" s="1" t="s">
        <v>1302</v>
      </c>
      <c r="X158" s="1" t="s">
        <v>1201</v>
      </c>
    </row>
    <row r="159" spans="1:24" ht="22.5" x14ac:dyDescent="0.25">
      <c r="A159" s="63">
        <v>151</v>
      </c>
      <c r="B159" s="63">
        <v>9829820</v>
      </c>
      <c r="C159" s="63" t="s">
        <v>2430</v>
      </c>
      <c r="D159" s="51" t="s">
        <v>795</v>
      </c>
      <c r="E159" s="51" t="s">
        <v>794</v>
      </c>
      <c r="F159" s="63" t="s">
        <v>2452</v>
      </c>
      <c r="G159" s="111">
        <v>80237301</v>
      </c>
      <c r="H159" s="51" t="s">
        <v>883</v>
      </c>
      <c r="I159" s="1"/>
      <c r="J159" s="1" t="s">
        <v>18</v>
      </c>
      <c r="K159" s="1" t="s">
        <v>792</v>
      </c>
      <c r="L159" s="100">
        <v>40893</v>
      </c>
      <c r="M159" s="48" t="s">
        <v>1590</v>
      </c>
      <c r="N159" s="45" t="s">
        <v>277</v>
      </c>
      <c r="O159" s="80" t="s">
        <v>557</v>
      </c>
      <c r="P159" s="1" t="s">
        <v>50</v>
      </c>
      <c r="Q159" s="1" t="s">
        <v>791</v>
      </c>
      <c r="R159" s="58" t="s">
        <v>885</v>
      </c>
      <c r="S159" s="45" t="s">
        <v>1516</v>
      </c>
      <c r="T159" s="1"/>
      <c r="U159" s="1"/>
      <c r="V159" s="1" t="s">
        <v>1303</v>
      </c>
      <c r="W159" s="1" t="s">
        <v>1304</v>
      </c>
      <c r="X159" s="1" t="s">
        <v>1200</v>
      </c>
    </row>
    <row r="160" spans="1:24" ht="22.5" hidden="1" x14ac:dyDescent="0.25">
      <c r="A160" s="63">
        <v>152</v>
      </c>
      <c r="B160" s="63">
        <v>20012098012</v>
      </c>
      <c r="C160" s="63" t="s">
        <v>2432</v>
      </c>
      <c r="D160" s="51" t="s">
        <v>801</v>
      </c>
      <c r="E160" s="51" t="s">
        <v>800</v>
      </c>
      <c r="F160" s="63" t="s">
        <v>2452</v>
      </c>
      <c r="G160" s="111">
        <v>80167549</v>
      </c>
      <c r="H160" s="51" t="s">
        <v>883</v>
      </c>
      <c r="I160" s="1"/>
      <c r="J160" s="1" t="s">
        <v>18</v>
      </c>
      <c r="K160" s="1" t="s">
        <v>792</v>
      </c>
      <c r="L160" s="100">
        <v>40893</v>
      </c>
      <c r="M160" s="48" t="s">
        <v>1596</v>
      </c>
      <c r="N160" s="47" t="s">
        <v>2082</v>
      </c>
      <c r="O160" s="80" t="s">
        <v>1597</v>
      </c>
      <c r="P160" s="1" t="s">
        <v>239</v>
      </c>
      <c r="Q160" s="1" t="s">
        <v>2462</v>
      </c>
      <c r="R160" s="58"/>
      <c r="S160" s="45" t="s">
        <v>1552</v>
      </c>
      <c r="T160" s="1"/>
      <c r="U160" s="1"/>
      <c r="V160" s="1" t="s">
        <v>1305</v>
      </c>
      <c r="W160" s="1" t="s">
        <v>1306</v>
      </c>
      <c r="X160" s="1" t="s">
        <v>1307</v>
      </c>
    </row>
    <row r="161" spans="1:24" ht="45" hidden="1" x14ac:dyDescent="0.25">
      <c r="A161" s="63">
        <v>153</v>
      </c>
      <c r="B161" s="63">
        <v>20021098012</v>
      </c>
      <c r="C161" s="63" t="s">
        <v>2434</v>
      </c>
      <c r="D161" s="51" t="s">
        <v>803</v>
      </c>
      <c r="E161" s="51" t="s">
        <v>802</v>
      </c>
      <c r="F161" s="63" t="s">
        <v>2451</v>
      </c>
      <c r="G161" s="111">
        <v>52910059</v>
      </c>
      <c r="H161" s="51" t="s">
        <v>883</v>
      </c>
      <c r="I161" s="1" t="s">
        <v>885</v>
      </c>
      <c r="J161" s="1" t="s">
        <v>18</v>
      </c>
      <c r="K161" s="1" t="s">
        <v>792</v>
      </c>
      <c r="L161" s="100">
        <v>40893</v>
      </c>
      <c r="M161" s="48" t="s">
        <v>1591</v>
      </c>
      <c r="N161" s="48" t="s">
        <v>930</v>
      </c>
      <c r="O161" s="80" t="s">
        <v>1592</v>
      </c>
      <c r="P161" s="9" t="s">
        <v>602</v>
      </c>
      <c r="Q161" s="1" t="s">
        <v>790</v>
      </c>
      <c r="R161" s="58" t="s">
        <v>1084</v>
      </c>
      <c r="S161" s="45" t="s">
        <v>1517</v>
      </c>
      <c r="T161" s="1"/>
      <c r="U161" s="1"/>
      <c r="V161" s="1" t="s">
        <v>1308</v>
      </c>
      <c r="W161" s="1" t="s">
        <v>1309</v>
      </c>
      <c r="X161" s="1" t="s">
        <v>1310</v>
      </c>
    </row>
    <row r="162" spans="1:24" ht="22.5" x14ac:dyDescent="0.25">
      <c r="A162" s="63">
        <v>154</v>
      </c>
      <c r="B162" s="63">
        <v>20022098004</v>
      </c>
      <c r="C162" s="63" t="s">
        <v>2435</v>
      </c>
      <c r="D162" s="51" t="s">
        <v>805</v>
      </c>
      <c r="E162" s="51" t="s">
        <v>804</v>
      </c>
      <c r="F162" s="63" t="s">
        <v>2451</v>
      </c>
      <c r="G162" s="111">
        <v>53067701</v>
      </c>
      <c r="H162" s="51" t="s">
        <v>883</v>
      </c>
      <c r="I162" s="1" t="s">
        <v>885</v>
      </c>
      <c r="J162" s="1" t="s">
        <v>18</v>
      </c>
      <c r="K162" s="1" t="s">
        <v>792</v>
      </c>
      <c r="L162" s="100">
        <v>40893</v>
      </c>
      <c r="M162" s="48" t="s">
        <v>1598</v>
      </c>
      <c r="N162" s="45" t="s">
        <v>1206</v>
      </c>
      <c r="O162" s="80" t="s">
        <v>1599</v>
      </c>
      <c r="P162" s="1" t="s">
        <v>39</v>
      </c>
      <c r="Q162" s="1" t="s">
        <v>791</v>
      </c>
      <c r="R162" s="58" t="s">
        <v>885</v>
      </c>
      <c r="S162" s="45" t="s">
        <v>1424</v>
      </c>
      <c r="T162" s="1" t="s">
        <v>1518</v>
      </c>
      <c r="U162" s="1"/>
      <c r="V162" s="1">
        <v>6816166</v>
      </c>
      <c r="W162" s="1" t="s">
        <v>1311</v>
      </c>
      <c r="X162" s="1" t="s">
        <v>1199</v>
      </c>
    </row>
    <row r="163" spans="1:24" ht="22.5" x14ac:dyDescent="0.25">
      <c r="A163" s="63">
        <v>155</v>
      </c>
      <c r="B163" s="63">
        <v>20031098002</v>
      </c>
      <c r="C163" s="63" t="s">
        <v>2436</v>
      </c>
      <c r="D163" s="51" t="s">
        <v>807</v>
      </c>
      <c r="E163" s="51" t="s">
        <v>806</v>
      </c>
      <c r="F163" s="63" t="s">
        <v>2451</v>
      </c>
      <c r="G163" s="111">
        <v>52934144</v>
      </c>
      <c r="H163" s="51" t="s">
        <v>883</v>
      </c>
      <c r="I163" s="1" t="s">
        <v>885</v>
      </c>
      <c r="J163" s="1" t="s">
        <v>18</v>
      </c>
      <c r="K163" s="1" t="s">
        <v>792</v>
      </c>
      <c r="L163" s="100">
        <v>40893</v>
      </c>
      <c r="M163" s="48" t="s">
        <v>1600</v>
      </c>
      <c r="N163" s="45" t="s">
        <v>1206</v>
      </c>
      <c r="O163" s="80" t="s">
        <v>1601</v>
      </c>
      <c r="P163" s="1" t="s">
        <v>50</v>
      </c>
      <c r="Q163" s="1" t="s">
        <v>791</v>
      </c>
      <c r="R163" s="58" t="s">
        <v>885</v>
      </c>
      <c r="S163" s="45" t="s">
        <v>1519</v>
      </c>
      <c r="T163" s="1"/>
      <c r="U163" s="1"/>
      <c r="V163" s="1" t="s">
        <v>1312</v>
      </c>
      <c r="W163" s="1" t="s">
        <v>1313</v>
      </c>
      <c r="X163" s="1" t="s">
        <v>1198</v>
      </c>
    </row>
    <row r="164" spans="1:24" ht="78.75" hidden="1" x14ac:dyDescent="0.25">
      <c r="A164" s="63">
        <v>156</v>
      </c>
      <c r="B164" s="63">
        <v>20031098018</v>
      </c>
      <c r="C164" s="63" t="s">
        <v>2436</v>
      </c>
      <c r="D164" s="51" t="s">
        <v>809</v>
      </c>
      <c r="E164" s="51" t="s">
        <v>808</v>
      </c>
      <c r="F164" s="63" t="s">
        <v>2452</v>
      </c>
      <c r="G164" s="111">
        <v>80913866</v>
      </c>
      <c r="H164" s="51" t="s">
        <v>883</v>
      </c>
      <c r="I164" s="1"/>
      <c r="J164" s="1" t="s">
        <v>18</v>
      </c>
      <c r="K164" s="1" t="s">
        <v>792</v>
      </c>
      <c r="L164" s="100">
        <v>40893</v>
      </c>
      <c r="M164" s="48" t="s">
        <v>1594</v>
      </c>
      <c r="N164" s="48" t="s">
        <v>939</v>
      </c>
      <c r="O164" s="80" t="s">
        <v>1595</v>
      </c>
      <c r="P164" s="1" t="s">
        <v>50</v>
      </c>
      <c r="Q164" s="1" t="s">
        <v>790</v>
      </c>
      <c r="R164" s="58" t="s">
        <v>1085</v>
      </c>
      <c r="S164" s="45" t="s">
        <v>1552</v>
      </c>
      <c r="T164" s="1"/>
      <c r="U164" s="1"/>
      <c r="V164" s="1" t="s">
        <v>1316</v>
      </c>
      <c r="W164" s="1" t="s">
        <v>1317</v>
      </c>
      <c r="X164" s="1" t="s">
        <v>1318</v>
      </c>
    </row>
    <row r="165" spans="1:24" ht="56.25" x14ac:dyDescent="0.25">
      <c r="A165" s="63">
        <v>157</v>
      </c>
      <c r="B165" s="63">
        <v>20031098027</v>
      </c>
      <c r="C165" s="63" t="s">
        <v>2436</v>
      </c>
      <c r="D165" s="51" t="s">
        <v>811</v>
      </c>
      <c r="E165" s="51" t="s">
        <v>810</v>
      </c>
      <c r="F165" s="63" t="s">
        <v>2452</v>
      </c>
      <c r="G165" s="111">
        <v>8009974</v>
      </c>
      <c r="H165" s="51" t="s">
        <v>883</v>
      </c>
      <c r="I165" s="1"/>
      <c r="J165" s="1" t="s">
        <v>18</v>
      </c>
      <c r="K165" s="1" t="s">
        <v>792</v>
      </c>
      <c r="L165" s="100">
        <v>40893</v>
      </c>
      <c r="M165" s="48" t="s">
        <v>1602</v>
      </c>
      <c r="N165" s="48" t="s">
        <v>1603</v>
      </c>
      <c r="O165" s="80" t="s">
        <v>1604</v>
      </c>
      <c r="P165" s="1" t="s">
        <v>39</v>
      </c>
      <c r="Q165" s="1" t="s">
        <v>791</v>
      </c>
      <c r="R165" s="58" t="s">
        <v>885</v>
      </c>
      <c r="S165" s="45" t="s">
        <v>1550</v>
      </c>
      <c r="T165" s="1"/>
      <c r="U165" s="1"/>
      <c r="V165" s="1" t="s">
        <v>1372</v>
      </c>
      <c r="W165" s="1" t="s">
        <v>1319</v>
      </c>
      <c r="X165" s="1" t="s">
        <v>1197</v>
      </c>
    </row>
    <row r="166" spans="1:24" ht="22.5" hidden="1" x14ac:dyDescent="0.25">
      <c r="A166" s="63">
        <v>158</v>
      </c>
      <c r="B166" s="63">
        <v>20041098004</v>
      </c>
      <c r="C166" s="36" t="s">
        <v>2438</v>
      </c>
      <c r="D166" s="51" t="s">
        <v>813</v>
      </c>
      <c r="E166" s="51" t="s">
        <v>812</v>
      </c>
      <c r="F166" s="63" t="s">
        <v>2451</v>
      </c>
      <c r="G166" s="111">
        <v>53167232</v>
      </c>
      <c r="H166" s="51" t="s">
        <v>883</v>
      </c>
      <c r="I166" s="1" t="s">
        <v>885</v>
      </c>
      <c r="J166" s="1" t="s">
        <v>18</v>
      </c>
      <c r="K166" s="1" t="s">
        <v>792</v>
      </c>
      <c r="L166" s="100">
        <v>40893</v>
      </c>
      <c r="M166" s="45" t="s">
        <v>865</v>
      </c>
      <c r="N166" s="45" t="s">
        <v>453</v>
      </c>
      <c r="O166" s="45"/>
      <c r="P166" s="1" t="s">
        <v>2462</v>
      </c>
      <c r="Q166" s="1" t="s">
        <v>790</v>
      </c>
      <c r="R166" s="58" t="s">
        <v>860</v>
      </c>
      <c r="S166" s="45" t="s">
        <v>1520</v>
      </c>
      <c r="T166" s="1"/>
      <c r="U166" s="1"/>
      <c r="V166" s="1" t="s">
        <v>1320</v>
      </c>
      <c r="W166" s="1" t="s">
        <v>1321</v>
      </c>
      <c r="X166" s="1" t="s">
        <v>1196</v>
      </c>
    </row>
    <row r="167" spans="1:24" ht="67.5" hidden="1" x14ac:dyDescent="0.25">
      <c r="A167" s="63">
        <v>159</v>
      </c>
      <c r="B167" s="63">
        <v>20042098011</v>
      </c>
      <c r="C167" s="36" t="s">
        <v>2439</v>
      </c>
      <c r="D167" s="51" t="s">
        <v>815</v>
      </c>
      <c r="E167" s="51" t="s">
        <v>814</v>
      </c>
      <c r="F167" s="63" t="s">
        <v>2452</v>
      </c>
      <c r="G167" s="111">
        <v>80145179</v>
      </c>
      <c r="H167" s="51" t="s">
        <v>883</v>
      </c>
      <c r="I167" s="1"/>
      <c r="J167" s="1" t="s">
        <v>18</v>
      </c>
      <c r="K167" s="1" t="s">
        <v>792</v>
      </c>
      <c r="L167" s="100">
        <v>40893</v>
      </c>
      <c r="M167" s="45" t="s">
        <v>861</v>
      </c>
      <c r="N167" s="45" t="s">
        <v>862</v>
      </c>
      <c r="O167" s="45"/>
      <c r="P167" s="1" t="s">
        <v>39</v>
      </c>
      <c r="Q167" s="1" t="s">
        <v>790</v>
      </c>
      <c r="R167" s="58" t="s">
        <v>864</v>
      </c>
      <c r="S167" s="45" t="s">
        <v>1521</v>
      </c>
      <c r="T167" s="1"/>
      <c r="U167" s="1"/>
      <c r="V167" s="5" t="s">
        <v>1377</v>
      </c>
      <c r="W167" s="5" t="s">
        <v>1376</v>
      </c>
      <c r="X167" s="1" t="s">
        <v>863</v>
      </c>
    </row>
    <row r="168" spans="1:24" ht="33.75" hidden="1" x14ac:dyDescent="0.25">
      <c r="A168" s="63">
        <v>160</v>
      </c>
      <c r="B168" s="63">
        <v>20042098024</v>
      </c>
      <c r="C168" s="36" t="s">
        <v>2439</v>
      </c>
      <c r="D168" s="51" t="s">
        <v>2521</v>
      </c>
      <c r="E168" s="51" t="s">
        <v>816</v>
      </c>
      <c r="F168" s="63" t="s">
        <v>2451</v>
      </c>
      <c r="G168" s="111">
        <v>52935103</v>
      </c>
      <c r="H168" s="51" t="s">
        <v>883</v>
      </c>
      <c r="I168" s="1" t="s">
        <v>885</v>
      </c>
      <c r="J168" s="1" t="s">
        <v>18</v>
      </c>
      <c r="K168" s="1" t="s">
        <v>792</v>
      </c>
      <c r="L168" s="100">
        <v>40893</v>
      </c>
      <c r="M168" s="45" t="s">
        <v>859</v>
      </c>
      <c r="N168" s="45" t="s">
        <v>412</v>
      </c>
      <c r="O168" s="45"/>
      <c r="P168" s="1" t="s">
        <v>2462</v>
      </c>
      <c r="Q168" s="1" t="s">
        <v>790</v>
      </c>
      <c r="R168" s="58" t="s">
        <v>860</v>
      </c>
      <c r="S168" s="45" t="s">
        <v>1522</v>
      </c>
      <c r="T168" s="1"/>
      <c r="U168" s="1"/>
      <c r="V168" s="1" t="s">
        <v>1390</v>
      </c>
      <c r="W168" s="5" t="s">
        <v>1389</v>
      </c>
      <c r="X168" s="10" t="s">
        <v>1379</v>
      </c>
    </row>
    <row r="169" spans="1:24" ht="45" x14ac:dyDescent="0.25">
      <c r="A169" s="63">
        <v>161</v>
      </c>
      <c r="B169" s="63">
        <v>20051098025</v>
      </c>
      <c r="C169" s="63" t="s">
        <v>2440</v>
      </c>
      <c r="D169" s="51" t="s">
        <v>797</v>
      </c>
      <c r="E169" s="51" t="s">
        <v>796</v>
      </c>
      <c r="F169" s="63" t="s">
        <v>2452</v>
      </c>
      <c r="G169" s="111">
        <v>80191267</v>
      </c>
      <c r="H169" s="51" t="s">
        <v>883</v>
      </c>
      <c r="I169" s="1"/>
      <c r="J169" s="1" t="s">
        <v>18</v>
      </c>
      <c r="K169" s="1" t="s">
        <v>792</v>
      </c>
      <c r="L169" s="100">
        <v>40893</v>
      </c>
      <c r="M169" s="48" t="s">
        <v>1593</v>
      </c>
      <c r="N169" s="45" t="s">
        <v>119</v>
      </c>
      <c r="O169" s="80" t="s">
        <v>1592</v>
      </c>
      <c r="P169" s="1" t="s">
        <v>127</v>
      </c>
      <c r="Q169" s="1" t="s">
        <v>791</v>
      </c>
      <c r="R169" s="58" t="s">
        <v>885</v>
      </c>
      <c r="S169" s="45" t="s">
        <v>1523</v>
      </c>
      <c r="T169" s="1"/>
      <c r="U169" s="1"/>
      <c r="V169" s="1" t="s">
        <v>1322</v>
      </c>
      <c r="W169" s="1" t="s">
        <v>1323</v>
      </c>
      <c r="X169" s="1" t="s">
        <v>1324</v>
      </c>
    </row>
    <row r="170" spans="1:24" ht="45" hidden="1" x14ac:dyDescent="0.25">
      <c r="A170" s="63">
        <v>162</v>
      </c>
      <c r="B170" s="63">
        <v>20051098033</v>
      </c>
      <c r="C170" s="63" t="s">
        <v>2440</v>
      </c>
      <c r="D170" s="51" t="s">
        <v>818</v>
      </c>
      <c r="E170" s="51" t="s">
        <v>817</v>
      </c>
      <c r="F170" s="63" t="s">
        <v>2451</v>
      </c>
      <c r="G170" s="111">
        <v>53072960</v>
      </c>
      <c r="H170" s="51" t="s">
        <v>883</v>
      </c>
      <c r="I170" s="1" t="s">
        <v>885</v>
      </c>
      <c r="J170" s="1" t="s">
        <v>18</v>
      </c>
      <c r="K170" s="1" t="s">
        <v>792</v>
      </c>
      <c r="L170" s="100">
        <v>40893</v>
      </c>
      <c r="M170" s="45" t="s">
        <v>855</v>
      </c>
      <c r="N170" s="45" t="s">
        <v>856</v>
      </c>
      <c r="O170" s="45"/>
      <c r="P170" s="2" t="s">
        <v>79</v>
      </c>
      <c r="Q170" s="1" t="s">
        <v>790</v>
      </c>
      <c r="R170" s="58" t="s">
        <v>835</v>
      </c>
      <c r="S170" s="45" t="s">
        <v>1521</v>
      </c>
      <c r="T170" s="1"/>
      <c r="U170" s="1"/>
      <c r="V170" s="1">
        <v>6943190</v>
      </c>
      <c r="W170" s="1" t="s">
        <v>857</v>
      </c>
      <c r="X170" s="1" t="s">
        <v>858</v>
      </c>
    </row>
    <row r="171" spans="1:24" ht="45" hidden="1" x14ac:dyDescent="0.25">
      <c r="A171" s="63">
        <v>163</v>
      </c>
      <c r="B171" s="63">
        <v>20052098033</v>
      </c>
      <c r="C171" s="63" t="s">
        <v>2441</v>
      </c>
      <c r="D171" s="51" t="s">
        <v>820</v>
      </c>
      <c r="E171" s="51" t="s">
        <v>819</v>
      </c>
      <c r="F171" s="63" t="s">
        <v>2452</v>
      </c>
      <c r="G171" s="111">
        <v>1020721185</v>
      </c>
      <c r="H171" s="51" t="s">
        <v>883</v>
      </c>
      <c r="I171" s="1"/>
      <c r="J171" s="1" t="s">
        <v>18</v>
      </c>
      <c r="K171" s="1" t="s">
        <v>792</v>
      </c>
      <c r="L171" s="100">
        <v>40893</v>
      </c>
      <c r="M171" s="45" t="s">
        <v>850</v>
      </c>
      <c r="N171" s="45" t="s">
        <v>530</v>
      </c>
      <c r="O171" s="45"/>
      <c r="P171" s="2" t="s">
        <v>79</v>
      </c>
      <c r="Q171" s="1" t="s">
        <v>790</v>
      </c>
      <c r="R171" s="58" t="s">
        <v>2016</v>
      </c>
      <c r="S171" s="45" t="s">
        <v>1552</v>
      </c>
      <c r="T171" s="1"/>
      <c r="U171" s="1"/>
      <c r="V171" s="1">
        <v>6721001</v>
      </c>
      <c r="W171" s="1" t="s">
        <v>853</v>
      </c>
      <c r="X171" s="1" t="s">
        <v>854</v>
      </c>
    </row>
    <row r="172" spans="1:24" ht="45" hidden="1" x14ac:dyDescent="0.25">
      <c r="A172" s="63">
        <v>164</v>
      </c>
      <c r="B172" s="63">
        <v>20052098036</v>
      </c>
      <c r="C172" s="63" t="s">
        <v>2441</v>
      </c>
      <c r="D172" s="51" t="s">
        <v>822</v>
      </c>
      <c r="E172" s="51" t="s">
        <v>821</v>
      </c>
      <c r="F172" s="63" t="s">
        <v>2452</v>
      </c>
      <c r="G172" s="111">
        <v>80851243</v>
      </c>
      <c r="H172" s="51" t="s">
        <v>883</v>
      </c>
      <c r="I172" s="1"/>
      <c r="J172" s="1" t="s">
        <v>18</v>
      </c>
      <c r="K172" s="1" t="s">
        <v>792</v>
      </c>
      <c r="L172" s="100">
        <v>40893</v>
      </c>
      <c r="M172" s="45" t="s">
        <v>850</v>
      </c>
      <c r="N172" s="45" t="s">
        <v>530</v>
      </c>
      <c r="O172" s="45"/>
      <c r="P172" s="2" t="s">
        <v>79</v>
      </c>
      <c r="Q172" s="1" t="s">
        <v>790</v>
      </c>
      <c r="R172" s="58" t="s">
        <v>2016</v>
      </c>
      <c r="S172" s="45" t="s">
        <v>1424</v>
      </c>
      <c r="T172" s="1"/>
      <c r="U172" s="1"/>
      <c r="V172" s="1">
        <v>4129680</v>
      </c>
      <c r="W172" s="1" t="s">
        <v>852</v>
      </c>
      <c r="X172" s="1" t="s">
        <v>851</v>
      </c>
    </row>
    <row r="173" spans="1:24" ht="90" x14ac:dyDescent="0.25">
      <c r="A173" s="63">
        <v>165</v>
      </c>
      <c r="B173" s="63">
        <v>20061098018</v>
      </c>
      <c r="C173" s="36" t="s">
        <v>2442</v>
      </c>
      <c r="D173" s="51" t="s">
        <v>824</v>
      </c>
      <c r="E173" s="51" t="s">
        <v>823</v>
      </c>
      <c r="F173" s="63" t="s">
        <v>2451</v>
      </c>
      <c r="G173" s="111">
        <v>52713947</v>
      </c>
      <c r="H173" s="51" t="s">
        <v>883</v>
      </c>
      <c r="I173" s="1"/>
      <c r="J173" s="1" t="s">
        <v>18</v>
      </c>
      <c r="K173" s="1" t="s">
        <v>792</v>
      </c>
      <c r="L173" s="100">
        <v>40893</v>
      </c>
      <c r="M173" s="45" t="s">
        <v>847</v>
      </c>
      <c r="N173" s="45" t="s">
        <v>119</v>
      </c>
      <c r="O173" s="45"/>
      <c r="P173" s="1" t="s">
        <v>39</v>
      </c>
      <c r="Q173" s="1" t="s">
        <v>791</v>
      </c>
      <c r="R173" s="58" t="s">
        <v>885</v>
      </c>
      <c r="S173" s="45" t="s">
        <v>1552</v>
      </c>
      <c r="T173" s="1"/>
      <c r="U173" s="1"/>
      <c r="V173" s="1">
        <v>8142864</v>
      </c>
      <c r="W173" s="1" t="s">
        <v>849</v>
      </c>
      <c r="X173" s="1" t="s">
        <v>848</v>
      </c>
    </row>
    <row r="174" spans="1:24" ht="33.75" x14ac:dyDescent="0.25">
      <c r="A174" s="63">
        <v>166</v>
      </c>
      <c r="B174" s="63">
        <v>20062098007</v>
      </c>
      <c r="C174" s="37" t="s">
        <v>2443</v>
      </c>
      <c r="D174" s="51" t="s">
        <v>826</v>
      </c>
      <c r="E174" s="51" t="s">
        <v>825</v>
      </c>
      <c r="F174" s="63" t="s">
        <v>2452</v>
      </c>
      <c r="G174" s="111">
        <v>1020726159</v>
      </c>
      <c r="H174" s="51" t="s">
        <v>883</v>
      </c>
      <c r="I174" s="1"/>
      <c r="J174" s="1" t="s">
        <v>18</v>
      </c>
      <c r="K174" s="1" t="s">
        <v>792</v>
      </c>
      <c r="L174" s="100">
        <v>40893</v>
      </c>
      <c r="M174" s="45" t="s">
        <v>844</v>
      </c>
      <c r="N174" s="47" t="s">
        <v>1891</v>
      </c>
      <c r="O174" s="45"/>
      <c r="P174" s="2" t="s">
        <v>79</v>
      </c>
      <c r="Q174" s="1" t="s">
        <v>791</v>
      </c>
      <c r="R174" s="58" t="s">
        <v>885</v>
      </c>
      <c r="S174" s="45" t="s">
        <v>1424</v>
      </c>
      <c r="T174" s="1"/>
      <c r="U174" s="1"/>
      <c r="V174" s="1">
        <v>4800159</v>
      </c>
      <c r="W174" s="1" t="s">
        <v>845</v>
      </c>
      <c r="X174" s="1" t="s">
        <v>846</v>
      </c>
    </row>
    <row r="175" spans="1:24" ht="56.25" x14ac:dyDescent="0.25">
      <c r="A175" s="63">
        <v>167</v>
      </c>
      <c r="B175" s="63">
        <v>20062098013</v>
      </c>
      <c r="C175" s="37" t="s">
        <v>2443</v>
      </c>
      <c r="D175" s="51" t="s">
        <v>828</v>
      </c>
      <c r="E175" s="51" t="s">
        <v>827</v>
      </c>
      <c r="F175" s="63" t="s">
        <v>2452</v>
      </c>
      <c r="G175" s="111">
        <v>80258101</v>
      </c>
      <c r="H175" s="51" t="s">
        <v>883</v>
      </c>
      <c r="I175" s="1"/>
      <c r="J175" s="1" t="s">
        <v>18</v>
      </c>
      <c r="K175" s="1" t="s">
        <v>792</v>
      </c>
      <c r="L175" s="100">
        <v>40893</v>
      </c>
      <c r="M175" s="45" t="s">
        <v>842</v>
      </c>
      <c r="N175" s="45" t="s">
        <v>570</v>
      </c>
      <c r="O175" s="45"/>
      <c r="P175" s="1" t="s">
        <v>39</v>
      </c>
      <c r="Q175" s="1" t="s">
        <v>791</v>
      </c>
      <c r="R175" s="58" t="s">
        <v>885</v>
      </c>
      <c r="S175" s="45" t="s">
        <v>1431</v>
      </c>
      <c r="T175" s="1"/>
      <c r="U175" s="1"/>
      <c r="V175" s="1">
        <v>7134844</v>
      </c>
      <c r="W175" s="1" t="s">
        <v>1325</v>
      </c>
      <c r="X175" s="1" t="s">
        <v>843</v>
      </c>
    </row>
    <row r="176" spans="1:24" ht="78.75" hidden="1" x14ac:dyDescent="0.25">
      <c r="A176" s="63">
        <v>168</v>
      </c>
      <c r="B176" s="63">
        <v>20062098025</v>
      </c>
      <c r="C176" s="37" t="s">
        <v>2443</v>
      </c>
      <c r="D176" s="51" t="s">
        <v>830</v>
      </c>
      <c r="E176" s="51" t="s">
        <v>829</v>
      </c>
      <c r="F176" s="63" t="s">
        <v>2451</v>
      </c>
      <c r="G176" s="111">
        <v>1049609879</v>
      </c>
      <c r="H176" s="51" t="s">
        <v>1121</v>
      </c>
      <c r="I176" s="1" t="s">
        <v>885</v>
      </c>
      <c r="J176" s="1" t="s">
        <v>18</v>
      </c>
      <c r="K176" s="1" t="s">
        <v>792</v>
      </c>
      <c r="L176" s="100">
        <v>40893</v>
      </c>
      <c r="M176" s="45" t="s">
        <v>836</v>
      </c>
      <c r="N176" s="45" t="s">
        <v>837</v>
      </c>
      <c r="O176" s="45"/>
      <c r="P176" s="1" t="s">
        <v>239</v>
      </c>
      <c r="Q176" s="1" t="s">
        <v>790</v>
      </c>
      <c r="R176" s="58" t="s">
        <v>835</v>
      </c>
      <c r="S176" s="45" t="s">
        <v>1546</v>
      </c>
      <c r="T176" s="1" t="s">
        <v>1543</v>
      </c>
      <c r="U176" s="1"/>
      <c r="V176" s="1">
        <v>2372012</v>
      </c>
      <c r="W176" s="1" t="s">
        <v>839</v>
      </c>
      <c r="X176" s="1" t="s">
        <v>838</v>
      </c>
    </row>
    <row r="177" spans="1:24" ht="45" hidden="1" x14ac:dyDescent="0.25">
      <c r="A177" s="63">
        <v>169</v>
      </c>
      <c r="B177" s="63">
        <v>20062098036</v>
      </c>
      <c r="C177" s="37" t="s">
        <v>2443</v>
      </c>
      <c r="D177" s="51" t="s">
        <v>832</v>
      </c>
      <c r="E177" s="51" t="s">
        <v>831</v>
      </c>
      <c r="F177" s="63" t="s">
        <v>2452</v>
      </c>
      <c r="G177" s="111">
        <v>91161515</v>
      </c>
      <c r="H177" s="51" t="s">
        <v>1122</v>
      </c>
      <c r="I177" s="1"/>
      <c r="J177" s="1" t="s">
        <v>18</v>
      </c>
      <c r="K177" s="1" t="s">
        <v>792</v>
      </c>
      <c r="L177" s="100">
        <v>40893</v>
      </c>
      <c r="M177" s="45" t="s">
        <v>833</v>
      </c>
      <c r="N177" s="45" t="s">
        <v>834</v>
      </c>
      <c r="O177" s="45"/>
      <c r="P177" s="1" t="s">
        <v>127</v>
      </c>
      <c r="Q177" s="1" t="s">
        <v>790</v>
      </c>
      <c r="R177" s="58" t="s">
        <v>860</v>
      </c>
      <c r="S177" s="45" t="s">
        <v>1524</v>
      </c>
      <c r="T177" s="1" t="s">
        <v>1542</v>
      </c>
      <c r="U177" s="1"/>
      <c r="V177" s="1">
        <v>2523131</v>
      </c>
      <c r="W177" s="1" t="s">
        <v>841</v>
      </c>
      <c r="X177" s="1" t="s">
        <v>840</v>
      </c>
    </row>
    <row r="178" spans="1:24" ht="22.5" x14ac:dyDescent="0.25">
      <c r="A178" s="63">
        <v>170</v>
      </c>
      <c r="B178" s="63">
        <v>9719814</v>
      </c>
      <c r="C178" s="63" t="s">
        <v>2425</v>
      </c>
      <c r="D178" s="51" t="s">
        <v>989</v>
      </c>
      <c r="E178" s="51" t="s">
        <v>988</v>
      </c>
      <c r="F178" s="63" t="s">
        <v>2452</v>
      </c>
      <c r="G178" s="113">
        <v>79842784</v>
      </c>
      <c r="H178" s="51" t="s">
        <v>883</v>
      </c>
      <c r="I178" s="1"/>
      <c r="J178" s="1" t="s">
        <v>866</v>
      </c>
      <c r="K178" s="1" t="s">
        <v>1020</v>
      </c>
      <c r="L178" s="100">
        <v>41109</v>
      </c>
      <c r="M178" s="45" t="s">
        <v>1608</v>
      </c>
      <c r="N178" s="45" t="s">
        <v>296</v>
      </c>
      <c r="O178" s="45" t="s">
        <v>2403</v>
      </c>
      <c r="P178" s="1" t="s">
        <v>239</v>
      </c>
      <c r="Q178" s="1" t="s">
        <v>791</v>
      </c>
      <c r="R178" s="58" t="s">
        <v>885</v>
      </c>
      <c r="S178" s="45" t="s">
        <v>1424</v>
      </c>
      <c r="T178" s="1"/>
      <c r="U178" s="1"/>
      <c r="V178" s="1">
        <v>3012986404</v>
      </c>
      <c r="W178" s="1" t="s">
        <v>1326</v>
      </c>
      <c r="X178" s="1" t="s">
        <v>867</v>
      </c>
    </row>
    <row r="179" spans="1:24" ht="33.75" hidden="1" x14ac:dyDescent="0.25">
      <c r="A179" s="63">
        <v>171</v>
      </c>
      <c r="B179" s="63">
        <v>9919809</v>
      </c>
      <c r="C179" s="63" t="s">
        <v>2433</v>
      </c>
      <c r="D179" s="51" t="s">
        <v>991</v>
      </c>
      <c r="E179" s="51" t="s">
        <v>990</v>
      </c>
      <c r="F179" s="63" t="s">
        <v>2452</v>
      </c>
      <c r="G179" s="113">
        <v>79811506</v>
      </c>
      <c r="H179" s="51" t="s">
        <v>883</v>
      </c>
      <c r="I179" s="1">
        <v>79811506</v>
      </c>
      <c r="J179" s="1" t="s">
        <v>866</v>
      </c>
      <c r="K179" s="1" t="s">
        <v>1020</v>
      </c>
      <c r="L179" s="100">
        <v>41109</v>
      </c>
      <c r="M179" s="45" t="s">
        <v>1179</v>
      </c>
      <c r="N179" s="45" t="s">
        <v>1180</v>
      </c>
      <c r="O179" s="45" t="s">
        <v>1181</v>
      </c>
      <c r="P179" s="1" t="s">
        <v>290</v>
      </c>
      <c r="Q179" s="1" t="s">
        <v>790</v>
      </c>
      <c r="R179" s="58" t="s">
        <v>1618</v>
      </c>
      <c r="S179" s="45" t="s">
        <v>1555</v>
      </c>
      <c r="T179" s="1"/>
      <c r="U179" s="1"/>
      <c r="V179" s="1" t="s">
        <v>1182</v>
      </c>
      <c r="W179" s="1" t="s">
        <v>1183</v>
      </c>
      <c r="X179" s="1" t="s">
        <v>868</v>
      </c>
    </row>
    <row r="180" spans="1:24" ht="22.5" hidden="1" x14ac:dyDescent="0.25">
      <c r="A180" s="63">
        <v>172</v>
      </c>
      <c r="B180" s="63">
        <v>9919811</v>
      </c>
      <c r="C180" s="63" t="s">
        <v>2433</v>
      </c>
      <c r="D180" s="51" t="s">
        <v>993</v>
      </c>
      <c r="E180" s="51" t="s">
        <v>992</v>
      </c>
      <c r="F180" s="63" t="s">
        <v>2451</v>
      </c>
      <c r="G180" s="113">
        <v>33991986</v>
      </c>
      <c r="H180" s="51" t="s">
        <v>1626</v>
      </c>
      <c r="I180" s="1" t="s">
        <v>885</v>
      </c>
      <c r="J180" s="1" t="s">
        <v>866</v>
      </c>
      <c r="K180" s="1" t="s">
        <v>1020</v>
      </c>
      <c r="L180" s="100">
        <v>41109</v>
      </c>
      <c r="M180" s="45" t="s">
        <v>1094</v>
      </c>
      <c r="N180" s="45" t="s">
        <v>494</v>
      </c>
      <c r="O180" s="45" t="s">
        <v>1108</v>
      </c>
      <c r="P180" s="1" t="s">
        <v>39</v>
      </c>
      <c r="Q180" s="1" t="s">
        <v>790</v>
      </c>
      <c r="R180" s="58" t="s">
        <v>1084</v>
      </c>
      <c r="S180" s="45" t="s">
        <v>1432</v>
      </c>
      <c r="T180" s="1"/>
      <c r="U180" s="1"/>
      <c r="V180" s="1">
        <v>3167164117</v>
      </c>
      <c r="W180" s="1" t="s">
        <v>1140</v>
      </c>
      <c r="X180" s="1" t="s">
        <v>869</v>
      </c>
    </row>
    <row r="181" spans="1:24" ht="67.5" hidden="1" x14ac:dyDescent="0.25">
      <c r="A181" s="63">
        <v>173</v>
      </c>
      <c r="B181" s="63">
        <v>20022098001</v>
      </c>
      <c r="C181" s="63" t="s">
        <v>2435</v>
      </c>
      <c r="D181" s="51" t="s">
        <v>995</v>
      </c>
      <c r="E181" s="51" t="s">
        <v>994</v>
      </c>
      <c r="F181" s="63" t="s">
        <v>2452</v>
      </c>
      <c r="G181" s="113">
        <v>8853423</v>
      </c>
      <c r="H181" s="51" t="s">
        <v>1627</v>
      </c>
      <c r="I181" s="1">
        <v>78020805365</v>
      </c>
      <c r="J181" s="1" t="s">
        <v>866</v>
      </c>
      <c r="K181" s="1" t="s">
        <v>1020</v>
      </c>
      <c r="L181" s="100">
        <v>41109</v>
      </c>
      <c r="M181" s="48" t="s">
        <v>1607</v>
      </c>
      <c r="N181" s="45" t="s">
        <v>1180</v>
      </c>
      <c r="O181" s="80" t="s">
        <v>2404</v>
      </c>
      <c r="P181" s="1" t="s">
        <v>290</v>
      </c>
      <c r="Q181" s="1" t="s">
        <v>790</v>
      </c>
      <c r="R181" s="58" t="s">
        <v>1618</v>
      </c>
      <c r="S181" s="45" t="s">
        <v>1552</v>
      </c>
      <c r="T181" s="1"/>
      <c r="U181" s="1"/>
      <c r="V181" s="1" t="s">
        <v>1327</v>
      </c>
      <c r="W181" s="1" t="s">
        <v>1328</v>
      </c>
      <c r="X181" s="1" t="s">
        <v>870</v>
      </c>
    </row>
    <row r="182" spans="1:24" ht="33.75" hidden="1" x14ac:dyDescent="0.25">
      <c r="A182" s="63">
        <v>174</v>
      </c>
      <c r="B182" s="63">
        <v>20031098014</v>
      </c>
      <c r="C182" s="63" t="s">
        <v>2436</v>
      </c>
      <c r="D182" s="51" t="s">
        <v>997</v>
      </c>
      <c r="E182" s="51" t="s">
        <v>996</v>
      </c>
      <c r="F182" s="63" t="s">
        <v>2452</v>
      </c>
      <c r="G182" s="113">
        <v>80205472</v>
      </c>
      <c r="H182" s="51" t="s">
        <v>1131</v>
      </c>
      <c r="I182" s="1">
        <v>80205472</v>
      </c>
      <c r="J182" s="1" t="s">
        <v>866</v>
      </c>
      <c r="K182" s="1" t="s">
        <v>1020</v>
      </c>
      <c r="L182" s="100">
        <v>41109</v>
      </c>
      <c r="M182" s="48" t="s">
        <v>1606</v>
      </c>
      <c r="N182" s="45" t="s">
        <v>684</v>
      </c>
      <c r="O182" s="81" t="s">
        <v>1605</v>
      </c>
      <c r="P182" s="1" t="s">
        <v>239</v>
      </c>
      <c r="Q182" s="1" t="s">
        <v>790</v>
      </c>
      <c r="R182" s="58" t="s">
        <v>860</v>
      </c>
      <c r="S182" s="45" t="s">
        <v>1433</v>
      </c>
      <c r="T182" s="1" t="s">
        <v>1422</v>
      </c>
      <c r="U182" s="1"/>
      <c r="V182" s="1" t="s">
        <v>1314</v>
      </c>
      <c r="W182" s="1" t="s">
        <v>1315</v>
      </c>
      <c r="X182" s="1" t="s">
        <v>871</v>
      </c>
    </row>
    <row r="183" spans="1:24" ht="45" hidden="1" x14ac:dyDescent="0.25">
      <c r="A183" s="63">
        <v>175</v>
      </c>
      <c r="B183" s="63">
        <v>20032098007</v>
      </c>
      <c r="C183" s="37" t="s">
        <v>2437</v>
      </c>
      <c r="D183" s="51" t="s">
        <v>2493</v>
      </c>
      <c r="E183" s="51" t="s">
        <v>520</v>
      </c>
      <c r="F183" s="63" t="s">
        <v>2451</v>
      </c>
      <c r="G183" s="113">
        <v>53114298</v>
      </c>
      <c r="H183" s="70" t="s">
        <v>1137</v>
      </c>
      <c r="I183" s="1" t="s">
        <v>885</v>
      </c>
      <c r="J183" s="1" t="s">
        <v>866</v>
      </c>
      <c r="K183" s="1" t="s">
        <v>1020</v>
      </c>
      <c r="L183" s="100">
        <v>41109</v>
      </c>
      <c r="M183" s="45" t="s">
        <v>1189</v>
      </c>
      <c r="N183" s="45" t="s">
        <v>570</v>
      </c>
      <c r="O183" s="45" t="s">
        <v>1190</v>
      </c>
      <c r="P183" s="1" t="s">
        <v>239</v>
      </c>
      <c r="Q183" s="1" t="s">
        <v>790</v>
      </c>
      <c r="R183" s="58" t="s">
        <v>1191</v>
      </c>
      <c r="S183" s="45" t="s">
        <v>1552</v>
      </c>
      <c r="T183" s="1"/>
      <c r="U183" s="1"/>
      <c r="V183" s="1">
        <v>7503025</v>
      </c>
      <c r="W183" s="1" t="s">
        <v>1149</v>
      </c>
      <c r="X183" s="1" t="s">
        <v>872</v>
      </c>
    </row>
    <row r="184" spans="1:24" ht="33.75" x14ac:dyDescent="0.25">
      <c r="A184" s="63">
        <v>176</v>
      </c>
      <c r="B184" s="63">
        <v>20032098008</v>
      </c>
      <c r="C184" s="37" t="s">
        <v>2437</v>
      </c>
      <c r="D184" s="51" t="s">
        <v>999</v>
      </c>
      <c r="E184" s="51" t="s">
        <v>998</v>
      </c>
      <c r="F184" s="63" t="s">
        <v>2452</v>
      </c>
      <c r="G184" s="113">
        <v>79912341</v>
      </c>
      <c r="H184" s="51" t="s">
        <v>1136</v>
      </c>
      <c r="I184" s="1">
        <v>79912341</v>
      </c>
      <c r="J184" s="1" t="s">
        <v>866</v>
      </c>
      <c r="K184" s="1" t="s">
        <v>1020</v>
      </c>
      <c r="L184" s="100">
        <v>41109</v>
      </c>
      <c r="M184" s="45" t="s">
        <v>1101</v>
      </c>
      <c r="N184" s="48" t="s">
        <v>1603</v>
      </c>
      <c r="O184" s="45" t="s">
        <v>1111</v>
      </c>
      <c r="P184" s="1" t="s">
        <v>39</v>
      </c>
      <c r="Q184" s="1" t="s">
        <v>791</v>
      </c>
      <c r="R184" s="58" t="s">
        <v>1089</v>
      </c>
      <c r="S184" s="45" t="s">
        <v>1552</v>
      </c>
      <c r="T184" s="1"/>
      <c r="U184" s="1"/>
      <c r="V184" s="1" t="s">
        <v>1188</v>
      </c>
      <c r="W184" s="1" t="s">
        <v>1187</v>
      </c>
      <c r="X184" s="1" t="s">
        <v>873</v>
      </c>
    </row>
    <row r="185" spans="1:24" ht="33.75" x14ac:dyDescent="0.25">
      <c r="A185" s="63">
        <v>177</v>
      </c>
      <c r="B185" s="63">
        <v>20032098022</v>
      </c>
      <c r="C185" s="37" t="s">
        <v>2437</v>
      </c>
      <c r="D185" s="51" t="s">
        <v>1001</v>
      </c>
      <c r="E185" s="51" t="s">
        <v>1000</v>
      </c>
      <c r="F185" s="63" t="s">
        <v>2451</v>
      </c>
      <c r="G185" s="111">
        <v>53139119</v>
      </c>
      <c r="H185" s="51" t="s">
        <v>1123</v>
      </c>
      <c r="I185" s="1" t="s">
        <v>885</v>
      </c>
      <c r="J185" s="1" t="s">
        <v>866</v>
      </c>
      <c r="K185" s="1" t="s">
        <v>1020</v>
      </c>
      <c r="L185" s="100">
        <v>41109</v>
      </c>
      <c r="M185" s="45" t="s">
        <v>1124</v>
      </c>
      <c r="N185" s="45" t="s">
        <v>570</v>
      </c>
      <c r="O185" s="45" t="s">
        <v>1105</v>
      </c>
      <c r="P185" s="1" t="s">
        <v>1176</v>
      </c>
      <c r="Q185" s="1" t="s">
        <v>791</v>
      </c>
      <c r="R185" s="58" t="s">
        <v>885</v>
      </c>
      <c r="S185" s="45" t="s">
        <v>1525</v>
      </c>
      <c r="T185" s="1" t="s">
        <v>974</v>
      </c>
      <c r="U185" s="1"/>
      <c r="V185" s="1">
        <v>3016339857</v>
      </c>
      <c r="W185" s="1" t="s">
        <v>1125</v>
      </c>
      <c r="X185" s="1" t="s">
        <v>874</v>
      </c>
    </row>
    <row r="186" spans="1:24" ht="33.75" hidden="1" x14ac:dyDescent="0.25">
      <c r="A186" s="63">
        <v>178</v>
      </c>
      <c r="B186" s="63">
        <v>20032098028</v>
      </c>
      <c r="C186" s="37" t="s">
        <v>2437</v>
      </c>
      <c r="D186" s="51" t="s">
        <v>1003</v>
      </c>
      <c r="E186" s="51" t="s">
        <v>1002</v>
      </c>
      <c r="F186" s="63" t="s">
        <v>2451</v>
      </c>
      <c r="G186" s="113">
        <v>52710294</v>
      </c>
      <c r="H186" s="70" t="s">
        <v>1137</v>
      </c>
      <c r="I186" s="1" t="s">
        <v>885</v>
      </c>
      <c r="J186" s="1" t="s">
        <v>866</v>
      </c>
      <c r="K186" s="1" t="s">
        <v>1020</v>
      </c>
      <c r="L186" s="100">
        <v>41109</v>
      </c>
      <c r="M186" s="45" t="s">
        <v>1184</v>
      </c>
      <c r="N186" s="45" t="s">
        <v>1157</v>
      </c>
      <c r="O186" s="45" t="s">
        <v>1185</v>
      </c>
      <c r="P186" s="1" t="s">
        <v>602</v>
      </c>
      <c r="Q186" s="1" t="s">
        <v>790</v>
      </c>
      <c r="R186" s="58" t="s">
        <v>1084</v>
      </c>
      <c r="S186" s="45" t="s">
        <v>1434</v>
      </c>
      <c r="T186" s="1" t="s">
        <v>83</v>
      </c>
      <c r="U186" s="1"/>
      <c r="V186" s="1" t="s">
        <v>1158</v>
      </c>
      <c r="W186" s="1" t="s">
        <v>1159</v>
      </c>
      <c r="X186" s="1" t="s">
        <v>875</v>
      </c>
    </row>
    <row r="187" spans="1:24" ht="22.5" hidden="1" x14ac:dyDescent="0.25">
      <c r="A187" s="63">
        <v>179</v>
      </c>
      <c r="B187" s="63">
        <v>20042098009</v>
      </c>
      <c r="C187" s="36" t="s">
        <v>2439</v>
      </c>
      <c r="D187" s="51" t="s">
        <v>1004</v>
      </c>
      <c r="E187" s="51" t="s">
        <v>1086</v>
      </c>
      <c r="F187" s="63" t="s">
        <v>2452</v>
      </c>
      <c r="G187" s="113">
        <v>4372511</v>
      </c>
      <c r="H187" s="51" t="s">
        <v>1132</v>
      </c>
      <c r="I187" s="1">
        <v>4372511</v>
      </c>
      <c r="J187" s="1" t="s">
        <v>866</v>
      </c>
      <c r="K187" s="1" t="s">
        <v>1020</v>
      </c>
      <c r="L187" s="100">
        <v>41109</v>
      </c>
      <c r="M187" s="45" t="s">
        <v>1102</v>
      </c>
      <c r="N187" s="45" t="s">
        <v>453</v>
      </c>
      <c r="O187" s="45" t="s">
        <v>1103</v>
      </c>
      <c r="P187" s="1" t="s">
        <v>2462</v>
      </c>
      <c r="Q187" s="1" t="s">
        <v>790</v>
      </c>
      <c r="R187" s="58" t="s">
        <v>860</v>
      </c>
      <c r="S187" s="45" t="s">
        <v>1552</v>
      </c>
      <c r="T187" s="1"/>
      <c r="U187" s="1"/>
      <c r="V187" s="1" t="s">
        <v>1329</v>
      </c>
      <c r="W187" s="1" t="s">
        <v>1330</v>
      </c>
      <c r="X187" s="1" t="s">
        <v>876</v>
      </c>
    </row>
    <row r="188" spans="1:24" ht="45" hidden="1" x14ac:dyDescent="0.25">
      <c r="A188" s="63">
        <v>180</v>
      </c>
      <c r="B188" s="63">
        <v>20042098019</v>
      </c>
      <c r="C188" s="36" t="s">
        <v>2439</v>
      </c>
      <c r="D188" s="51" t="s">
        <v>1006</v>
      </c>
      <c r="E188" s="51" t="s">
        <v>1005</v>
      </c>
      <c r="F188" s="63" t="s">
        <v>2452</v>
      </c>
      <c r="G188" s="113">
        <v>80738824</v>
      </c>
      <c r="H188" s="51" t="s">
        <v>1136</v>
      </c>
      <c r="I188" s="1">
        <v>83083006024</v>
      </c>
      <c r="J188" s="1" t="s">
        <v>866</v>
      </c>
      <c r="K188" s="1" t="s">
        <v>1020</v>
      </c>
      <c r="L188" s="100">
        <v>41109</v>
      </c>
      <c r="M188" s="45" t="s">
        <v>1106</v>
      </c>
      <c r="N188" s="45" t="s">
        <v>453</v>
      </c>
      <c r="O188" s="45" t="s">
        <v>1105</v>
      </c>
      <c r="P188" s="1" t="s">
        <v>2462</v>
      </c>
      <c r="Q188" s="1" t="s">
        <v>790</v>
      </c>
      <c r="R188" s="58" t="s">
        <v>860</v>
      </c>
      <c r="S188" s="45" t="s">
        <v>1552</v>
      </c>
      <c r="T188" s="1"/>
      <c r="U188" s="1"/>
      <c r="V188" s="1" t="s">
        <v>1331</v>
      </c>
      <c r="W188" s="1" t="s">
        <v>1332</v>
      </c>
      <c r="X188" s="1" t="s">
        <v>877</v>
      </c>
    </row>
    <row r="189" spans="1:24" ht="45" hidden="1" x14ac:dyDescent="0.25">
      <c r="A189" s="63">
        <v>181</v>
      </c>
      <c r="B189" s="63">
        <v>20062098010</v>
      </c>
      <c r="C189" s="37" t="s">
        <v>2443</v>
      </c>
      <c r="D189" s="51" t="s">
        <v>1008</v>
      </c>
      <c r="E189" s="51" t="s">
        <v>1007</v>
      </c>
      <c r="F189" s="63" t="s">
        <v>2452</v>
      </c>
      <c r="G189" s="113">
        <v>80170566</v>
      </c>
      <c r="H189" s="51" t="s">
        <v>1131</v>
      </c>
      <c r="I189" s="1">
        <v>80170566</v>
      </c>
      <c r="J189" s="1" t="s">
        <v>866</v>
      </c>
      <c r="K189" s="1" t="s">
        <v>1020</v>
      </c>
      <c r="L189" s="100">
        <v>41109</v>
      </c>
      <c r="M189" s="45" t="s">
        <v>1096</v>
      </c>
      <c r="N189" s="47" t="s">
        <v>1891</v>
      </c>
      <c r="O189" s="45" t="s">
        <v>1109</v>
      </c>
      <c r="P189" s="1" t="s">
        <v>39</v>
      </c>
      <c r="Q189" s="1" t="s">
        <v>790</v>
      </c>
      <c r="R189" s="58" t="s">
        <v>1087</v>
      </c>
      <c r="S189" s="45" t="s">
        <v>1526</v>
      </c>
      <c r="T189" s="1"/>
      <c r="U189" s="1"/>
      <c r="V189" s="1" t="s">
        <v>1333</v>
      </c>
      <c r="W189" s="1" t="s">
        <v>1334</v>
      </c>
      <c r="X189" s="4" t="s">
        <v>878</v>
      </c>
    </row>
    <row r="190" spans="1:24" ht="78.75" hidden="1" x14ac:dyDescent="0.25">
      <c r="A190" s="63">
        <v>182</v>
      </c>
      <c r="B190" s="63">
        <v>20062098022</v>
      </c>
      <c r="C190" s="37" t="s">
        <v>2443</v>
      </c>
      <c r="D190" s="51" t="s">
        <v>1010</v>
      </c>
      <c r="E190" s="51" t="s">
        <v>1009</v>
      </c>
      <c r="F190" s="63" t="s">
        <v>2452</v>
      </c>
      <c r="G190" s="113">
        <v>79239543</v>
      </c>
      <c r="H190" s="51" t="s">
        <v>1131</v>
      </c>
      <c r="I190" s="11">
        <v>79239543</v>
      </c>
      <c r="J190" s="1" t="s">
        <v>866</v>
      </c>
      <c r="K190" s="1" t="s">
        <v>1020</v>
      </c>
      <c r="L190" s="100">
        <v>41109</v>
      </c>
      <c r="M190" s="45" t="s">
        <v>1099</v>
      </c>
      <c r="N190" s="45" t="s">
        <v>211</v>
      </c>
      <c r="O190" s="45" t="s">
        <v>1110</v>
      </c>
      <c r="P190" s="1" t="s">
        <v>1176</v>
      </c>
      <c r="Q190" s="1" t="s">
        <v>790</v>
      </c>
      <c r="R190" s="58" t="s">
        <v>1087</v>
      </c>
      <c r="S190" s="45" t="s">
        <v>1435</v>
      </c>
      <c r="T190" s="1"/>
      <c r="U190" s="1"/>
      <c r="V190" s="1" t="s">
        <v>1192</v>
      </c>
      <c r="W190" s="1" t="s">
        <v>1193</v>
      </c>
      <c r="X190" s="1" t="s">
        <v>879</v>
      </c>
    </row>
    <row r="191" spans="1:24" ht="56.25" hidden="1" x14ac:dyDescent="0.25">
      <c r="A191" s="63">
        <v>183</v>
      </c>
      <c r="B191" s="63">
        <v>20092098044</v>
      </c>
      <c r="C191" s="36" t="s">
        <v>2449</v>
      </c>
      <c r="D191" s="51" t="s">
        <v>1012</v>
      </c>
      <c r="E191" s="51" t="s">
        <v>1011</v>
      </c>
      <c r="F191" s="63" t="s">
        <v>2452</v>
      </c>
      <c r="G191" s="113">
        <v>79338911</v>
      </c>
      <c r="H191" s="71" t="s">
        <v>1131</v>
      </c>
      <c r="I191" s="1">
        <v>79338911</v>
      </c>
      <c r="J191" s="1" t="s">
        <v>880</v>
      </c>
      <c r="K191" s="1" t="s">
        <v>1020</v>
      </c>
      <c r="L191" s="100">
        <v>41109</v>
      </c>
      <c r="M191" s="45" t="s">
        <v>1104</v>
      </c>
      <c r="N191" s="45" t="s">
        <v>1609</v>
      </c>
      <c r="O191" s="45" t="s">
        <v>1105</v>
      </c>
      <c r="P191" s="1" t="s">
        <v>50</v>
      </c>
      <c r="Q191" s="1" t="s">
        <v>790</v>
      </c>
      <c r="R191" s="58" t="s">
        <v>1119</v>
      </c>
      <c r="S191" s="45" t="s">
        <v>1552</v>
      </c>
      <c r="T191" s="1"/>
      <c r="U191" s="1"/>
      <c r="V191" s="1" t="s">
        <v>1335</v>
      </c>
      <c r="W191" s="1" t="s">
        <v>1336</v>
      </c>
      <c r="X191" s="1" t="s">
        <v>1082</v>
      </c>
    </row>
    <row r="192" spans="1:24" ht="45" x14ac:dyDescent="0.25">
      <c r="A192" s="63">
        <v>184</v>
      </c>
      <c r="B192" s="63">
        <v>20092098049</v>
      </c>
      <c r="C192" s="36" t="s">
        <v>2449</v>
      </c>
      <c r="D192" s="51" t="s">
        <v>2487</v>
      </c>
      <c r="E192" s="51" t="s">
        <v>1013</v>
      </c>
      <c r="F192" s="63" t="s">
        <v>2452</v>
      </c>
      <c r="G192" s="113">
        <v>80495525</v>
      </c>
      <c r="H192" s="51" t="s">
        <v>1135</v>
      </c>
      <c r="I192" s="1">
        <v>747286</v>
      </c>
      <c r="J192" s="1" t="s">
        <v>881</v>
      </c>
      <c r="K192" s="1" t="s">
        <v>1020</v>
      </c>
      <c r="L192" s="100">
        <v>41109</v>
      </c>
      <c r="M192" s="45" t="s">
        <v>1095</v>
      </c>
      <c r="N192" s="45" t="s">
        <v>647</v>
      </c>
      <c r="O192" s="45" t="s">
        <v>1108</v>
      </c>
      <c r="P192" s="1" t="s">
        <v>239</v>
      </c>
      <c r="Q192" s="1" t="s">
        <v>791</v>
      </c>
      <c r="R192" s="58" t="s">
        <v>885</v>
      </c>
      <c r="S192" s="45" t="s">
        <v>1527</v>
      </c>
      <c r="T192" s="1" t="s">
        <v>1544</v>
      </c>
      <c r="U192" s="1"/>
      <c r="V192" s="1" t="s">
        <v>1337</v>
      </c>
      <c r="W192" s="1" t="s">
        <v>1338</v>
      </c>
      <c r="X192" s="1" t="s">
        <v>1081</v>
      </c>
    </row>
    <row r="193" spans="1:24" ht="56.25" hidden="1" x14ac:dyDescent="0.25">
      <c r="A193" s="63">
        <v>185</v>
      </c>
      <c r="B193" s="63">
        <v>20092098050</v>
      </c>
      <c r="C193" s="36" t="s">
        <v>2449</v>
      </c>
      <c r="D193" s="51" t="s">
        <v>1015</v>
      </c>
      <c r="E193" s="51" t="s">
        <v>1014</v>
      </c>
      <c r="F193" s="63" t="s">
        <v>2452</v>
      </c>
      <c r="G193" s="111">
        <v>79498570</v>
      </c>
      <c r="H193" s="51" t="s">
        <v>1128</v>
      </c>
      <c r="I193" s="1">
        <v>79498530</v>
      </c>
      <c r="J193" s="1" t="s">
        <v>2257</v>
      </c>
      <c r="K193" s="1" t="s">
        <v>1020</v>
      </c>
      <c r="L193" s="100">
        <v>41109</v>
      </c>
      <c r="M193" s="45" t="s">
        <v>1098</v>
      </c>
      <c r="N193" s="45" t="s">
        <v>530</v>
      </c>
      <c r="O193" s="45" t="s">
        <v>1109</v>
      </c>
      <c r="P193" s="1" t="s">
        <v>79</v>
      </c>
      <c r="Q193" s="1" t="s">
        <v>790</v>
      </c>
      <c r="R193" s="58" t="s">
        <v>2016</v>
      </c>
      <c r="S193" s="45" t="s">
        <v>1528</v>
      </c>
      <c r="T193" s="1"/>
      <c r="U193" s="1"/>
      <c r="V193" s="1" t="s">
        <v>1129</v>
      </c>
      <c r="W193" s="1" t="s">
        <v>1130</v>
      </c>
      <c r="X193" s="1" t="s">
        <v>1080</v>
      </c>
    </row>
    <row r="194" spans="1:24" ht="45" x14ac:dyDescent="0.25">
      <c r="A194" s="63">
        <v>186</v>
      </c>
      <c r="B194" s="63">
        <v>20092098054</v>
      </c>
      <c r="C194" s="36" t="s">
        <v>2449</v>
      </c>
      <c r="D194" s="51" t="s">
        <v>2488</v>
      </c>
      <c r="E194" s="51" t="s">
        <v>1016</v>
      </c>
      <c r="F194" s="63" t="s">
        <v>2452</v>
      </c>
      <c r="G194" s="113">
        <v>79293776</v>
      </c>
      <c r="H194" s="51" t="s">
        <v>1123</v>
      </c>
      <c r="I194" s="1">
        <v>79293776</v>
      </c>
      <c r="J194" s="1" t="s">
        <v>881</v>
      </c>
      <c r="K194" s="1" t="s">
        <v>1020</v>
      </c>
      <c r="L194" s="100">
        <v>41109</v>
      </c>
      <c r="M194" s="45" t="s">
        <v>1097</v>
      </c>
      <c r="N194" s="45" t="s">
        <v>570</v>
      </c>
      <c r="O194" s="45" t="s">
        <v>1109</v>
      </c>
      <c r="P194" s="1" t="s">
        <v>2462</v>
      </c>
      <c r="Q194" s="1" t="s">
        <v>791</v>
      </c>
      <c r="R194" s="58" t="s">
        <v>885</v>
      </c>
      <c r="S194" s="45" t="s">
        <v>1531</v>
      </c>
      <c r="T194" s="1"/>
      <c r="U194" s="1"/>
      <c r="V194" s="1" t="s">
        <v>1339</v>
      </c>
      <c r="W194" s="1" t="s">
        <v>1340</v>
      </c>
      <c r="X194" s="1" t="s">
        <v>1079</v>
      </c>
    </row>
    <row r="195" spans="1:24" ht="78.75" hidden="1" x14ac:dyDescent="0.25">
      <c r="A195" s="63">
        <v>187</v>
      </c>
      <c r="B195" s="63">
        <v>20092098059</v>
      </c>
      <c r="C195" s="36" t="s">
        <v>2449</v>
      </c>
      <c r="D195" s="51" t="s">
        <v>1018</v>
      </c>
      <c r="E195" s="51" t="s">
        <v>1017</v>
      </c>
      <c r="F195" s="63" t="s">
        <v>2451</v>
      </c>
      <c r="G195" s="113">
        <v>31168782</v>
      </c>
      <c r="H195" s="51" t="s">
        <v>1628</v>
      </c>
      <c r="I195" s="1" t="s">
        <v>885</v>
      </c>
      <c r="J195" s="1" t="s">
        <v>882</v>
      </c>
      <c r="K195" s="1" t="s">
        <v>1020</v>
      </c>
      <c r="L195" s="100">
        <v>41109</v>
      </c>
      <c r="M195" s="45" t="s">
        <v>1107</v>
      </c>
      <c r="N195" s="45" t="s">
        <v>1907</v>
      </c>
      <c r="O195" s="45" t="s">
        <v>1105</v>
      </c>
      <c r="P195" s="1" t="s">
        <v>239</v>
      </c>
      <c r="Q195" s="102" t="s">
        <v>13</v>
      </c>
      <c r="R195" s="58" t="s">
        <v>789</v>
      </c>
      <c r="S195" s="45" t="s">
        <v>1435</v>
      </c>
      <c r="T195" s="1"/>
      <c r="U195" s="1"/>
      <c r="V195" s="1">
        <v>2632798</v>
      </c>
      <c r="W195" s="1" t="s">
        <v>1208</v>
      </c>
      <c r="X195" s="1" t="s">
        <v>1078</v>
      </c>
    </row>
    <row r="196" spans="1:24" ht="101.25" hidden="1" x14ac:dyDescent="0.25">
      <c r="A196" s="63">
        <v>188</v>
      </c>
      <c r="B196" s="63">
        <v>20092098062</v>
      </c>
      <c r="C196" s="36" t="s">
        <v>2449</v>
      </c>
      <c r="D196" s="51" t="s">
        <v>2494</v>
      </c>
      <c r="E196" s="51" t="s">
        <v>1019</v>
      </c>
      <c r="F196" s="63" t="s">
        <v>2452</v>
      </c>
      <c r="G196" s="111">
        <v>79790700</v>
      </c>
      <c r="H196" s="51" t="s">
        <v>1123</v>
      </c>
      <c r="I196" s="1">
        <v>79790700</v>
      </c>
      <c r="J196" s="1" t="s">
        <v>2258</v>
      </c>
      <c r="K196" s="1" t="s">
        <v>1020</v>
      </c>
      <c r="L196" s="100">
        <v>41109</v>
      </c>
      <c r="M196" s="45" t="s">
        <v>1134</v>
      </c>
      <c r="N196" s="47" t="s">
        <v>2082</v>
      </c>
      <c r="O196" s="45" t="s">
        <v>1110</v>
      </c>
      <c r="P196" s="1" t="s">
        <v>1176</v>
      </c>
      <c r="Q196" s="1" t="s">
        <v>790</v>
      </c>
      <c r="R196" s="58" t="s">
        <v>1618</v>
      </c>
      <c r="S196" s="45" t="s">
        <v>1436</v>
      </c>
      <c r="T196" s="1"/>
      <c r="U196" s="1"/>
      <c r="V196" s="1" t="s">
        <v>1126</v>
      </c>
      <c r="W196" s="1" t="s">
        <v>1127</v>
      </c>
      <c r="X196" s="1" t="s">
        <v>1077</v>
      </c>
    </row>
    <row r="197" spans="1:24" ht="67.5" hidden="1" x14ac:dyDescent="0.25">
      <c r="A197" s="63">
        <v>189</v>
      </c>
      <c r="B197" s="63">
        <v>20022098013</v>
      </c>
      <c r="C197" s="63" t="s">
        <v>2435</v>
      </c>
      <c r="D197" s="51" t="s">
        <v>1023</v>
      </c>
      <c r="E197" s="51" t="s">
        <v>1022</v>
      </c>
      <c r="F197" s="63" t="s">
        <v>2452</v>
      </c>
      <c r="G197" s="111">
        <v>80086050</v>
      </c>
      <c r="H197" s="51" t="s">
        <v>883</v>
      </c>
      <c r="I197" s="1">
        <v>80086050</v>
      </c>
      <c r="J197" s="1" t="s">
        <v>866</v>
      </c>
      <c r="K197" s="1" t="s">
        <v>1021</v>
      </c>
      <c r="L197" s="100">
        <v>41250</v>
      </c>
      <c r="M197" s="45" t="s">
        <v>1100</v>
      </c>
      <c r="N197" s="45" t="s">
        <v>1180</v>
      </c>
      <c r="O197" s="82" t="s">
        <v>886</v>
      </c>
      <c r="P197" s="1" t="s">
        <v>79</v>
      </c>
      <c r="Q197" s="1" t="s">
        <v>790</v>
      </c>
      <c r="R197" s="58" t="s">
        <v>1618</v>
      </c>
      <c r="S197" s="45" t="s">
        <v>1529</v>
      </c>
      <c r="T197" s="1"/>
      <c r="U197" s="1"/>
      <c r="V197" s="1">
        <v>3102180788</v>
      </c>
      <c r="W197" s="1" t="s">
        <v>1155</v>
      </c>
      <c r="X197" s="12" t="s">
        <v>884</v>
      </c>
    </row>
    <row r="198" spans="1:24" ht="90" hidden="1" x14ac:dyDescent="0.25">
      <c r="A198" s="63">
        <v>190</v>
      </c>
      <c r="B198" s="63">
        <v>20042098033</v>
      </c>
      <c r="C198" s="36" t="s">
        <v>2439</v>
      </c>
      <c r="D198" s="51" t="s">
        <v>1025</v>
      </c>
      <c r="E198" s="51" t="s">
        <v>1024</v>
      </c>
      <c r="F198" s="63" t="s">
        <v>2451</v>
      </c>
      <c r="G198" s="111">
        <v>53094723</v>
      </c>
      <c r="H198" s="51" t="s">
        <v>883</v>
      </c>
      <c r="I198" s="1" t="s">
        <v>885</v>
      </c>
      <c r="J198" s="1" t="s">
        <v>866</v>
      </c>
      <c r="K198" s="1" t="s">
        <v>1021</v>
      </c>
      <c r="L198" s="100">
        <v>41250</v>
      </c>
      <c r="M198" s="45" t="s">
        <v>888</v>
      </c>
      <c r="N198" s="45" t="s">
        <v>277</v>
      </c>
      <c r="O198" s="82" t="s">
        <v>890</v>
      </c>
      <c r="P198" s="1" t="s">
        <v>50</v>
      </c>
      <c r="Q198" s="1" t="s">
        <v>790</v>
      </c>
      <c r="R198" s="60" t="s">
        <v>1812</v>
      </c>
      <c r="S198" s="45" t="s">
        <v>1437</v>
      </c>
      <c r="T198" s="1"/>
      <c r="U198" s="1"/>
      <c r="V198" s="1">
        <v>3123864711</v>
      </c>
      <c r="W198" s="1" t="s">
        <v>1166</v>
      </c>
      <c r="X198" s="12" t="s">
        <v>887</v>
      </c>
    </row>
    <row r="199" spans="1:24" ht="67.5" hidden="1" x14ac:dyDescent="0.25">
      <c r="A199" s="63">
        <v>191</v>
      </c>
      <c r="B199" s="63">
        <v>20092098060</v>
      </c>
      <c r="C199" s="36" t="s">
        <v>2449</v>
      </c>
      <c r="D199" s="51" t="s">
        <v>2495</v>
      </c>
      <c r="E199" s="51" t="s">
        <v>1026</v>
      </c>
      <c r="F199" s="63" t="s">
        <v>2452</v>
      </c>
      <c r="G199" s="111">
        <v>93348618</v>
      </c>
      <c r="H199" s="51" t="s">
        <v>479</v>
      </c>
      <c r="I199" s="1">
        <v>93384618</v>
      </c>
      <c r="J199" s="1" t="s">
        <v>2259</v>
      </c>
      <c r="K199" s="1" t="s">
        <v>1021</v>
      </c>
      <c r="L199" s="100">
        <v>41250</v>
      </c>
      <c r="M199" s="45" t="s">
        <v>892</v>
      </c>
      <c r="N199" s="47" t="s">
        <v>1827</v>
      </c>
      <c r="O199" s="45" t="s">
        <v>893</v>
      </c>
      <c r="P199" s="1" t="s">
        <v>79</v>
      </c>
      <c r="Q199" s="1" t="s">
        <v>790</v>
      </c>
      <c r="R199" s="58" t="s">
        <v>1085</v>
      </c>
      <c r="S199" s="45" t="s">
        <v>1545</v>
      </c>
      <c r="T199" s="1"/>
      <c r="U199" s="1"/>
      <c r="V199" s="1">
        <v>3108025002</v>
      </c>
      <c r="W199" s="1" t="s">
        <v>1177</v>
      </c>
      <c r="X199" s="12" t="s">
        <v>891</v>
      </c>
    </row>
    <row r="200" spans="1:24" ht="45" hidden="1" x14ac:dyDescent="0.25">
      <c r="A200" s="63">
        <v>192</v>
      </c>
      <c r="B200" s="63">
        <v>20071098002</v>
      </c>
      <c r="C200" s="63" t="s">
        <v>2444</v>
      </c>
      <c r="D200" s="51" t="s">
        <v>1028</v>
      </c>
      <c r="E200" s="51" t="s">
        <v>1027</v>
      </c>
      <c r="F200" s="63" t="s">
        <v>2451</v>
      </c>
      <c r="G200" s="111">
        <v>53911572</v>
      </c>
      <c r="H200" s="51" t="s">
        <v>1074</v>
      </c>
      <c r="I200" s="1" t="s">
        <v>885</v>
      </c>
      <c r="J200" s="1" t="s">
        <v>866</v>
      </c>
      <c r="K200" s="1" t="s">
        <v>1021</v>
      </c>
      <c r="L200" s="100">
        <v>41250</v>
      </c>
      <c r="M200" s="45" t="s">
        <v>895</v>
      </c>
      <c r="N200" s="45" t="s">
        <v>969</v>
      </c>
      <c r="O200" s="45" t="s">
        <v>896</v>
      </c>
      <c r="P200" s="1" t="s">
        <v>39</v>
      </c>
      <c r="Q200" s="1" t="s">
        <v>790</v>
      </c>
      <c r="R200" s="58" t="s">
        <v>860</v>
      </c>
      <c r="S200" s="45" t="s">
        <v>1552</v>
      </c>
      <c r="T200" s="1"/>
      <c r="U200" s="1"/>
      <c r="V200" s="1">
        <v>3124528700</v>
      </c>
      <c r="W200" s="1" t="s">
        <v>1178</v>
      </c>
      <c r="X200" s="12" t="s">
        <v>894</v>
      </c>
    </row>
    <row r="201" spans="1:24" ht="45" hidden="1" x14ac:dyDescent="0.25">
      <c r="A201" s="63">
        <v>193</v>
      </c>
      <c r="B201" s="63">
        <v>20001098016</v>
      </c>
      <c r="C201" s="63" t="s">
        <v>2418</v>
      </c>
      <c r="D201" s="51" t="s">
        <v>1030</v>
      </c>
      <c r="E201" s="51" t="s">
        <v>1029</v>
      </c>
      <c r="F201" s="63" t="s">
        <v>2452</v>
      </c>
      <c r="G201" s="111">
        <v>79249817</v>
      </c>
      <c r="H201" s="51" t="s">
        <v>883</v>
      </c>
      <c r="I201" s="1">
        <v>224230</v>
      </c>
      <c r="J201" s="1" t="s">
        <v>866</v>
      </c>
      <c r="K201" s="1" t="s">
        <v>1021</v>
      </c>
      <c r="L201" s="100">
        <v>41250</v>
      </c>
      <c r="M201" s="45" t="s">
        <v>898</v>
      </c>
      <c r="N201" s="47" t="s">
        <v>2456</v>
      </c>
      <c r="O201" s="45" t="s">
        <v>899</v>
      </c>
      <c r="P201" s="1" t="s">
        <v>290</v>
      </c>
      <c r="Q201" s="1" t="s">
        <v>790</v>
      </c>
      <c r="R201" s="58" t="s">
        <v>1085</v>
      </c>
      <c r="S201" s="45" t="s">
        <v>1533</v>
      </c>
      <c r="T201" s="1"/>
      <c r="U201" s="1"/>
      <c r="V201" s="1">
        <v>3202408419</v>
      </c>
      <c r="W201" s="1" t="s">
        <v>1156</v>
      </c>
      <c r="X201" s="4" t="s">
        <v>897</v>
      </c>
    </row>
    <row r="202" spans="1:24" ht="33.75" hidden="1" x14ac:dyDescent="0.25">
      <c r="A202" s="63">
        <v>194</v>
      </c>
      <c r="B202" s="63">
        <v>20051098012</v>
      </c>
      <c r="C202" s="63" t="s">
        <v>2440</v>
      </c>
      <c r="D202" s="51" t="s">
        <v>1093</v>
      </c>
      <c r="E202" s="51" t="s">
        <v>1031</v>
      </c>
      <c r="F202" s="63" t="s">
        <v>2451</v>
      </c>
      <c r="G202" s="111">
        <v>53106382</v>
      </c>
      <c r="H202" s="51" t="s">
        <v>883</v>
      </c>
      <c r="I202" s="1" t="s">
        <v>885</v>
      </c>
      <c r="J202" s="1" t="s">
        <v>866</v>
      </c>
      <c r="K202" s="1" t="s">
        <v>1021</v>
      </c>
      <c r="L202" s="100">
        <v>41250</v>
      </c>
      <c r="M202" s="45" t="s">
        <v>901</v>
      </c>
      <c r="N202" s="48" t="s">
        <v>2453</v>
      </c>
      <c r="O202" s="45" t="s">
        <v>902</v>
      </c>
      <c r="P202" s="1" t="s">
        <v>50</v>
      </c>
      <c r="Q202" s="1" t="s">
        <v>790</v>
      </c>
      <c r="R202" s="58" t="s">
        <v>1084</v>
      </c>
      <c r="S202" s="45" t="s">
        <v>1438</v>
      </c>
      <c r="T202" s="1"/>
      <c r="U202" s="1"/>
      <c r="V202" s="1">
        <v>3123709997</v>
      </c>
      <c r="W202" s="1" t="s">
        <v>1154</v>
      </c>
      <c r="X202" s="12" t="s">
        <v>900</v>
      </c>
    </row>
    <row r="203" spans="1:24" ht="45" hidden="1" x14ac:dyDescent="0.25">
      <c r="A203" s="63">
        <v>195</v>
      </c>
      <c r="B203" s="63">
        <v>20092098046</v>
      </c>
      <c r="C203" s="36" t="s">
        <v>2449</v>
      </c>
      <c r="D203" s="51" t="s">
        <v>2522</v>
      </c>
      <c r="E203" s="51" t="s">
        <v>1032</v>
      </c>
      <c r="F203" s="63" t="s">
        <v>2452</v>
      </c>
      <c r="G203" s="111">
        <v>19486091</v>
      </c>
      <c r="H203" s="51" t="s">
        <v>883</v>
      </c>
      <c r="I203" s="1">
        <v>19486091</v>
      </c>
      <c r="J203" s="1" t="s">
        <v>2260</v>
      </c>
      <c r="K203" s="1" t="s">
        <v>1021</v>
      </c>
      <c r="L203" s="100">
        <v>41250</v>
      </c>
      <c r="M203" s="45" t="s">
        <v>904</v>
      </c>
      <c r="N203" s="47" t="s">
        <v>2456</v>
      </c>
      <c r="O203" s="45" t="s">
        <v>902</v>
      </c>
      <c r="P203" s="1" t="s">
        <v>1176</v>
      </c>
      <c r="Q203" s="1" t="s">
        <v>790</v>
      </c>
      <c r="R203" s="58" t="s">
        <v>1084</v>
      </c>
      <c r="S203" s="45" t="s">
        <v>1530</v>
      </c>
      <c r="T203" s="1"/>
      <c r="U203" s="1"/>
      <c r="V203" s="1">
        <v>3143484891</v>
      </c>
      <c r="W203" s="1" t="s">
        <v>1153</v>
      </c>
      <c r="X203" s="4" t="s">
        <v>903</v>
      </c>
    </row>
    <row r="204" spans="1:24" ht="56.25" hidden="1" x14ac:dyDescent="0.25">
      <c r="A204" s="63">
        <v>196</v>
      </c>
      <c r="B204" s="63">
        <v>20042098015</v>
      </c>
      <c r="C204" s="36" t="s">
        <v>2439</v>
      </c>
      <c r="D204" s="51" t="s">
        <v>1038</v>
      </c>
      <c r="E204" s="51" t="s">
        <v>1037</v>
      </c>
      <c r="F204" s="63" t="s">
        <v>2452</v>
      </c>
      <c r="G204" s="111">
        <v>80197502</v>
      </c>
      <c r="H204" s="51" t="s">
        <v>883</v>
      </c>
      <c r="I204" s="1">
        <v>83120405945</v>
      </c>
      <c r="J204" s="1" t="s">
        <v>866</v>
      </c>
      <c r="K204" s="1" t="s">
        <v>1021</v>
      </c>
      <c r="L204" s="100">
        <v>41250</v>
      </c>
      <c r="M204" s="45" t="s">
        <v>907</v>
      </c>
      <c r="N204" s="45" t="s">
        <v>1206</v>
      </c>
      <c r="O204" s="45" t="s">
        <v>905</v>
      </c>
      <c r="P204" s="1" t="s">
        <v>290</v>
      </c>
      <c r="Q204" s="1" t="s">
        <v>790</v>
      </c>
      <c r="R204" s="58" t="s">
        <v>860</v>
      </c>
      <c r="S204" s="45" t="s">
        <v>1437</v>
      </c>
      <c r="T204" s="1"/>
      <c r="U204" s="1"/>
      <c r="V204" s="1">
        <v>3014270934</v>
      </c>
      <c r="W204" s="1" t="s">
        <v>1151</v>
      </c>
      <c r="X204" s="4" t="s">
        <v>906</v>
      </c>
    </row>
    <row r="205" spans="1:24" ht="146.25" hidden="1" x14ac:dyDescent="0.25">
      <c r="A205" s="63">
        <v>197</v>
      </c>
      <c r="B205" s="63">
        <v>20102098054</v>
      </c>
      <c r="C205" s="36" t="s">
        <v>2450</v>
      </c>
      <c r="D205" s="51" t="s">
        <v>1036</v>
      </c>
      <c r="E205" s="51" t="s">
        <v>1035</v>
      </c>
      <c r="F205" s="63" t="s">
        <v>2452</v>
      </c>
      <c r="G205" s="111">
        <v>10136874</v>
      </c>
      <c r="H205" s="51" t="s">
        <v>1075</v>
      </c>
      <c r="I205" s="1">
        <v>10136874</v>
      </c>
      <c r="J205" s="1" t="s">
        <v>2261</v>
      </c>
      <c r="K205" s="1" t="s">
        <v>1021</v>
      </c>
      <c r="L205" s="100">
        <v>41250</v>
      </c>
      <c r="M205" s="45" t="s">
        <v>909</v>
      </c>
      <c r="N205" s="45" t="s">
        <v>600</v>
      </c>
      <c r="O205" s="45" t="s">
        <v>910</v>
      </c>
      <c r="P205" s="1" t="s">
        <v>50</v>
      </c>
      <c r="Q205" s="1" t="s">
        <v>790</v>
      </c>
      <c r="R205" s="58" t="s">
        <v>864</v>
      </c>
      <c r="S205" s="45" t="s">
        <v>1439</v>
      </c>
      <c r="T205" s="1"/>
      <c r="U205" s="1"/>
      <c r="V205" s="1">
        <v>3002313949</v>
      </c>
      <c r="W205" s="1"/>
      <c r="X205" s="4" t="s">
        <v>908</v>
      </c>
    </row>
    <row r="206" spans="1:24" ht="45" x14ac:dyDescent="0.25">
      <c r="A206" s="63">
        <v>198</v>
      </c>
      <c r="B206" s="63">
        <v>20012098002</v>
      </c>
      <c r="C206" s="63" t="s">
        <v>2432</v>
      </c>
      <c r="D206" s="51" t="s">
        <v>1034</v>
      </c>
      <c r="E206" s="51" t="s">
        <v>1033</v>
      </c>
      <c r="F206" s="63" t="s">
        <v>2452</v>
      </c>
      <c r="G206" s="111">
        <v>79845604</v>
      </c>
      <c r="H206" s="51" t="s">
        <v>883</v>
      </c>
      <c r="I206" s="1">
        <v>79845604</v>
      </c>
      <c r="J206" s="1" t="s">
        <v>866</v>
      </c>
      <c r="K206" s="1" t="s">
        <v>1021</v>
      </c>
      <c r="L206" s="100">
        <v>41250</v>
      </c>
      <c r="M206" s="45" t="s">
        <v>912</v>
      </c>
      <c r="N206" s="48" t="s">
        <v>2453</v>
      </c>
      <c r="O206" s="45" t="s">
        <v>913</v>
      </c>
      <c r="P206" s="1" t="s">
        <v>50</v>
      </c>
      <c r="Q206" s="1" t="s">
        <v>791</v>
      </c>
      <c r="R206" s="58" t="s">
        <v>885</v>
      </c>
      <c r="S206" s="45" t="s">
        <v>1552</v>
      </c>
      <c r="T206" s="1"/>
      <c r="U206" s="1"/>
      <c r="V206" s="1">
        <v>3134061873</v>
      </c>
      <c r="W206" s="1" t="s">
        <v>1143</v>
      </c>
      <c r="X206" s="4" t="s">
        <v>911</v>
      </c>
    </row>
    <row r="207" spans="1:24" ht="45" hidden="1" x14ac:dyDescent="0.25">
      <c r="A207" s="63">
        <v>199</v>
      </c>
      <c r="B207" s="63">
        <v>20062098014</v>
      </c>
      <c r="C207" s="37" t="s">
        <v>2443</v>
      </c>
      <c r="D207" s="51" t="s">
        <v>614</v>
      </c>
      <c r="E207" s="51" t="s">
        <v>1039</v>
      </c>
      <c r="F207" s="63" t="s">
        <v>2452</v>
      </c>
      <c r="G207" s="111">
        <v>1015393975</v>
      </c>
      <c r="H207" s="51" t="s">
        <v>883</v>
      </c>
      <c r="I207" s="1">
        <v>1015393975</v>
      </c>
      <c r="J207" s="1" t="s">
        <v>866</v>
      </c>
      <c r="K207" s="1" t="s">
        <v>1021</v>
      </c>
      <c r="L207" s="100">
        <v>41250</v>
      </c>
      <c r="M207" s="45" t="s">
        <v>915</v>
      </c>
      <c r="N207" s="45" t="s">
        <v>916</v>
      </c>
      <c r="O207" s="45" t="s">
        <v>917</v>
      </c>
      <c r="P207" s="1" t="s">
        <v>50</v>
      </c>
      <c r="Q207" s="1" t="s">
        <v>790</v>
      </c>
      <c r="R207" s="60" t="s">
        <v>1616</v>
      </c>
      <c r="S207" s="45" t="s">
        <v>1552</v>
      </c>
      <c r="T207" s="1"/>
      <c r="U207" s="1"/>
      <c r="V207" s="1">
        <v>3102152810</v>
      </c>
      <c r="W207" s="1" t="s">
        <v>1160</v>
      </c>
      <c r="X207" s="4" t="s">
        <v>914</v>
      </c>
    </row>
    <row r="208" spans="1:24" ht="78.75" hidden="1" x14ac:dyDescent="0.25">
      <c r="A208" s="63">
        <v>200</v>
      </c>
      <c r="B208" s="63">
        <v>20042098034</v>
      </c>
      <c r="C208" s="36" t="s">
        <v>2439</v>
      </c>
      <c r="D208" s="51" t="s">
        <v>1041</v>
      </c>
      <c r="E208" s="51" t="s">
        <v>1040</v>
      </c>
      <c r="F208" s="63" t="s">
        <v>2452</v>
      </c>
      <c r="G208" s="111">
        <v>80932167</v>
      </c>
      <c r="H208" s="51" t="s">
        <v>883</v>
      </c>
      <c r="I208" s="1">
        <v>80932167</v>
      </c>
      <c r="J208" s="1" t="s">
        <v>866</v>
      </c>
      <c r="K208" s="1" t="s">
        <v>1021</v>
      </c>
      <c r="L208" s="100">
        <v>41250</v>
      </c>
      <c r="M208" s="45" t="s">
        <v>920</v>
      </c>
      <c r="N208" s="45" t="s">
        <v>889</v>
      </c>
      <c r="O208" s="45" t="s">
        <v>905</v>
      </c>
      <c r="P208" s="2" t="s">
        <v>79</v>
      </c>
      <c r="Q208" s="1" t="s">
        <v>790</v>
      </c>
      <c r="R208" s="60" t="s">
        <v>1812</v>
      </c>
      <c r="S208" s="45" t="s">
        <v>1440</v>
      </c>
      <c r="T208" s="1"/>
      <c r="U208" s="1"/>
      <c r="V208" s="1" t="s">
        <v>919</v>
      </c>
      <c r="W208" s="1"/>
      <c r="X208" s="4" t="s">
        <v>918</v>
      </c>
    </row>
    <row r="209" spans="1:24" ht="56.25" hidden="1" x14ac:dyDescent="0.25">
      <c r="A209" s="63">
        <v>201</v>
      </c>
      <c r="B209" s="63">
        <v>20061098033</v>
      </c>
      <c r="C209" s="36" t="s">
        <v>2442</v>
      </c>
      <c r="D209" s="51" t="s">
        <v>1043</v>
      </c>
      <c r="E209" s="51" t="s">
        <v>1042</v>
      </c>
      <c r="F209" s="63" t="s">
        <v>2452</v>
      </c>
      <c r="G209" s="111">
        <v>80198865</v>
      </c>
      <c r="H209" s="51" t="s">
        <v>883</v>
      </c>
      <c r="I209" s="1">
        <v>80198865</v>
      </c>
      <c r="J209" s="1" t="s">
        <v>866</v>
      </c>
      <c r="K209" s="1" t="s">
        <v>1021</v>
      </c>
      <c r="L209" s="100">
        <v>41250</v>
      </c>
      <c r="M209" s="45" t="s">
        <v>922</v>
      </c>
      <c r="N209" s="45" t="s">
        <v>530</v>
      </c>
      <c r="O209" s="45" t="s">
        <v>923</v>
      </c>
      <c r="P209" s="1" t="s">
        <v>481</v>
      </c>
      <c r="Q209" s="1" t="s">
        <v>790</v>
      </c>
      <c r="R209" s="58" t="s">
        <v>2016</v>
      </c>
      <c r="S209" s="45" t="s">
        <v>1424</v>
      </c>
      <c r="T209" s="1"/>
      <c r="U209" s="1"/>
      <c r="V209" s="1">
        <v>3144315310</v>
      </c>
      <c r="W209" s="1" t="s">
        <v>1211</v>
      </c>
      <c r="X209" s="4" t="s">
        <v>921</v>
      </c>
    </row>
    <row r="210" spans="1:24" ht="56.25" x14ac:dyDescent="0.25">
      <c r="A210" s="63">
        <v>202</v>
      </c>
      <c r="B210" s="63">
        <v>20002098020</v>
      </c>
      <c r="C210" s="63" t="s">
        <v>2419</v>
      </c>
      <c r="D210" s="51" t="s">
        <v>2500</v>
      </c>
      <c r="E210" s="51" t="s">
        <v>1044</v>
      </c>
      <c r="F210" s="63" t="s">
        <v>2452</v>
      </c>
      <c r="G210" s="111">
        <v>79636529</v>
      </c>
      <c r="H210" s="51" t="s">
        <v>883</v>
      </c>
      <c r="I210" s="1">
        <v>797594</v>
      </c>
      <c r="J210" s="1" t="s">
        <v>866</v>
      </c>
      <c r="K210" s="1" t="s">
        <v>1021</v>
      </c>
      <c r="L210" s="100">
        <v>41250</v>
      </c>
      <c r="M210" s="45" t="s">
        <v>1210</v>
      </c>
      <c r="N210" s="47" t="s">
        <v>1879</v>
      </c>
      <c r="O210" s="45" t="s">
        <v>925</v>
      </c>
      <c r="P210" s="1" t="s">
        <v>50</v>
      </c>
      <c r="Q210" s="1" t="s">
        <v>791</v>
      </c>
      <c r="R210" s="58" t="s">
        <v>885</v>
      </c>
      <c r="S210" s="45" t="s">
        <v>1552</v>
      </c>
      <c r="T210" s="1"/>
      <c r="U210" s="1"/>
      <c r="V210" s="1">
        <v>3152539174</v>
      </c>
      <c r="W210" s="1" t="s">
        <v>1145</v>
      </c>
      <c r="X210" s="4" t="s">
        <v>924</v>
      </c>
    </row>
    <row r="211" spans="1:24" ht="45" hidden="1" x14ac:dyDescent="0.25">
      <c r="A211" s="63">
        <v>203</v>
      </c>
      <c r="B211" s="63">
        <v>20051098035</v>
      </c>
      <c r="C211" s="63" t="s">
        <v>2440</v>
      </c>
      <c r="D211" s="51" t="s">
        <v>1046</v>
      </c>
      <c r="E211" s="51" t="s">
        <v>1045</v>
      </c>
      <c r="F211" s="63" t="s">
        <v>2451</v>
      </c>
      <c r="G211" s="111">
        <v>1010165136</v>
      </c>
      <c r="H211" s="51" t="s">
        <v>883</v>
      </c>
      <c r="I211" s="1" t="s">
        <v>885</v>
      </c>
      <c r="J211" s="1" t="s">
        <v>866</v>
      </c>
      <c r="K211" s="1" t="s">
        <v>1021</v>
      </c>
      <c r="L211" s="100">
        <v>41250</v>
      </c>
      <c r="M211" s="45" t="s">
        <v>927</v>
      </c>
      <c r="N211" s="45" t="s">
        <v>684</v>
      </c>
      <c r="O211" s="45" t="s">
        <v>925</v>
      </c>
      <c r="P211" s="1" t="s">
        <v>290</v>
      </c>
      <c r="Q211" s="1" t="s">
        <v>790</v>
      </c>
      <c r="R211" s="58" t="s">
        <v>1088</v>
      </c>
      <c r="S211" s="45"/>
      <c r="T211" s="1" t="s">
        <v>1441</v>
      </c>
      <c r="U211" s="1"/>
      <c r="V211" s="1">
        <v>3176702797</v>
      </c>
      <c r="W211" s="1"/>
      <c r="X211" s="4" t="s">
        <v>926</v>
      </c>
    </row>
    <row r="212" spans="1:24" ht="45" hidden="1" x14ac:dyDescent="0.25">
      <c r="A212" s="63">
        <v>204</v>
      </c>
      <c r="B212" s="63">
        <v>20072098033</v>
      </c>
      <c r="C212" s="63" t="s">
        <v>2445</v>
      </c>
      <c r="D212" s="51" t="s">
        <v>1048</v>
      </c>
      <c r="E212" s="51" t="s">
        <v>1047</v>
      </c>
      <c r="F212" s="63" t="s">
        <v>2452</v>
      </c>
      <c r="G212" s="111">
        <v>80828280</v>
      </c>
      <c r="H212" s="51" t="s">
        <v>883</v>
      </c>
      <c r="I212" s="1">
        <v>80828280</v>
      </c>
      <c r="J212" s="1" t="s">
        <v>2262</v>
      </c>
      <c r="K212" s="1" t="s">
        <v>1021</v>
      </c>
      <c r="L212" s="100">
        <v>41250</v>
      </c>
      <c r="M212" s="45" t="s">
        <v>929</v>
      </c>
      <c r="N212" s="45" t="s">
        <v>930</v>
      </c>
      <c r="O212" s="45" t="s">
        <v>931</v>
      </c>
      <c r="P212" s="1" t="s">
        <v>50</v>
      </c>
      <c r="Q212" s="1" t="s">
        <v>790</v>
      </c>
      <c r="R212" s="58" t="s">
        <v>1087</v>
      </c>
      <c r="S212" s="45" t="s">
        <v>1551</v>
      </c>
      <c r="T212" s="1"/>
      <c r="U212" s="1"/>
      <c r="V212" s="1">
        <v>3143245623</v>
      </c>
      <c r="W212" s="1" t="s">
        <v>1165</v>
      </c>
      <c r="X212" s="12" t="s">
        <v>928</v>
      </c>
    </row>
    <row r="213" spans="1:24" ht="45" hidden="1" x14ac:dyDescent="0.25">
      <c r="A213" s="63">
        <v>205</v>
      </c>
      <c r="B213" s="63">
        <v>20102098040</v>
      </c>
      <c r="C213" s="36" t="s">
        <v>2450</v>
      </c>
      <c r="D213" s="51" t="s">
        <v>1050</v>
      </c>
      <c r="E213" s="51" t="s">
        <v>1049</v>
      </c>
      <c r="F213" s="63" t="s">
        <v>2452</v>
      </c>
      <c r="G213" s="111">
        <v>75087597</v>
      </c>
      <c r="H213" s="51" t="s">
        <v>932</v>
      </c>
      <c r="I213" s="1">
        <v>75087597</v>
      </c>
      <c r="J213" s="1" t="s">
        <v>2263</v>
      </c>
      <c r="K213" s="1" t="s">
        <v>1021</v>
      </c>
      <c r="L213" s="100">
        <v>41250</v>
      </c>
      <c r="M213" s="45" t="s">
        <v>934</v>
      </c>
      <c r="N213" s="47" t="s">
        <v>2082</v>
      </c>
      <c r="O213" s="45" t="s">
        <v>935</v>
      </c>
      <c r="P213" s="1" t="s">
        <v>50</v>
      </c>
      <c r="Q213" s="1" t="s">
        <v>790</v>
      </c>
      <c r="R213" s="58" t="s">
        <v>1618</v>
      </c>
      <c r="S213" s="45" t="s">
        <v>1442</v>
      </c>
      <c r="T213" s="1"/>
      <c r="U213" s="1"/>
      <c r="V213" s="1">
        <v>3117460698</v>
      </c>
      <c r="W213" s="1" t="s">
        <v>1186</v>
      </c>
      <c r="X213" s="4" t="s">
        <v>933</v>
      </c>
    </row>
    <row r="214" spans="1:24" ht="56.25" hidden="1" x14ac:dyDescent="0.25">
      <c r="A214" s="63">
        <v>206</v>
      </c>
      <c r="B214" s="63">
        <v>20041098005</v>
      </c>
      <c r="C214" s="36" t="s">
        <v>2438</v>
      </c>
      <c r="D214" s="51" t="s">
        <v>1051</v>
      </c>
      <c r="E214" s="51" t="s">
        <v>491</v>
      </c>
      <c r="F214" s="63" t="s">
        <v>2452</v>
      </c>
      <c r="G214" s="111">
        <v>80392802</v>
      </c>
      <c r="H214" s="51" t="s">
        <v>936</v>
      </c>
      <c r="I214" s="1">
        <v>84041406045</v>
      </c>
      <c r="J214" s="1" t="s">
        <v>866</v>
      </c>
      <c r="K214" s="1" t="s">
        <v>1021</v>
      </c>
      <c r="L214" s="100">
        <v>41250</v>
      </c>
      <c r="M214" s="45" t="s">
        <v>938</v>
      </c>
      <c r="N214" s="45" t="s">
        <v>939</v>
      </c>
      <c r="O214" s="45" t="s">
        <v>931</v>
      </c>
      <c r="P214" s="1" t="s">
        <v>79</v>
      </c>
      <c r="Q214" s="1" t="s">
        <v>790</v>
      </c>
      <c r="R214" s="58" t="s">
        <v>1085</v>
      </c>
      <c r="S214" s="45" t="s">
        <v>1444</v>
      </c>
      <c r="T214" s="1"/>
      <c r="U214" s="1"/>
      <c r="V214" s="1">
        <v>3114493149</v>
      </c>
      <c r="W214" s="1" t="s">
        <v>1175</v>
      </c>
      <c r="X214" s="4" t="s">
        <v>937</v>
      </c>
    </row>
    <row r="215" spans="1:24" ht="56.25" x14ac:dyDescent="0.25">
      <c r="A215" s="63">
        <v>207</v>
      </c>
      <c r="B215" s="63">
        <v>20092098056</v>
      </c>
      <c r="C215" s="36" t="s">
        <v>2449</v>
      </c>
      <c r="D215" s="51" t="s">
        <v>2472</v>
      </c>
      <c r="E215" s="51" t="s">
        <v>1052</v>
      </c>
      <c r="F215" s="63" t="s">
        <v>2452</v>
      </c>
      <c r="G215" s="111">
        <v>80415747</v>
      </c>
      <c r="H215" s="51" t="s">
        <v>883</v>
      </c>
      <c r="I215" s="1">
        <v>195486</v>
      </c>
      <c r="J215" s="1" t="s">
        <v>1076</v>
      </c>
      <c r="K215" s="1" t="s">
        <v>1021</v>
      </c>
      <c r="L215" s="100">
        <v>41250</v>
      </c>
      <c r="M215" s="45" t="s">
        <v>941</v>
      </c>
      <c r="N215" s="45" t="s">
        <v>942</v>
      </c>
      <c r="O215" s="45" t="s">
        <v>943</v>
      </c>
      <c r="P215" s="1" t="s">
        <v>1176</v>
      </c>
      <c r="Q215" s="1" t="s">
        <v>791</v>
      </c>
      <c r="R215" s="58" t="s">
        <v>885</v>
      </c>
      <c r="S215" s="45" t="s">
        <v>1443</v>
      </c>
      <c r="T215" s="1"/>
      <c r="U215" s="1"/>
      <c r="V215" s="1">
        <v>3112834357</v>
      </c>
      <c r="W215" s="1" t="s">
        <v>1148</v>
      </c>
      <c r="X215" s="1" t="s">
        <v>940</v>
      </c>
    </row>
    <row r="216" spans="1:24" ht="45" hidden="1" x14ac:dyDescent="0.25">
      <c r="A216" s="63">
        <v>208</v>
      </c>
      <c r="B216" s="63">
        <v>20051098021</v>
      </c>
      <c r="C216" s="63" t="s">
        <v>2440</v>
      </c>
      <c r="D216" s="51" t="s">
        <v>2496</v>
      </c>
      <c r="E216" s="51" t="s">
        <v>1053</v>
      </c>
      <c r="F216" s="63" t="s">
        <v>2452</v>
      </c>
      <c r="G216" s="111">
        <v>1032369708</v>
      </c>
      <c r="H216" s="51" t="s">
        <v>883</v>
      </c>
      <c r="I216" s="3">
        <v>1032369708</v>
      </c>
      <c r="J216" s="1" t="s">
        <v>866</v>
      </c>
      <c r="K216" s="1" t="s">
        <v>1021</v>
      </c>
      <c r="L216" s="100">
        <v>41250</v>
      </c>
      <c r="M216" s="45" t="s">
        <v>945</v>
      </c>
      <c r="N216" s="45" t="s">
        <v>2461</v>
      </c>
      <c r="O216" s="45" t="s">
        <v>946</v>
      </c>
      <c r="P216" s="1" t="s">
        <v>481</v>
      </c>
      <c r="Q216" s="1" t="s">
        <v>790</v>
      </c>
      <c r="R216" s="60" t="s">
        <v>1113</v>
      </c>
      <c r="S216" s="45" t="s">
        <v>1532</v>
      </c>
      <c r="T216" s="1"/>
      <c r="U216" s="1"/>
      <c r="V216" s="1">
        <v>3203415120</v>
      </c>
      <c r="W216" s="1" t="s">
        <v>1141</v>
      </c>
      <c r="X216" s="4" t="s">
        <v>944</v>
      </c>
    </row>
    <row r="217" spans="1:24" ht="45" hidden="1" x14ac:dyDescent="0.25">
      <c r="A217" s="63">
        <v>209</v>
      </c>
      <c r="B217" s="63">
        <v>20072098006</v>
      </c>
      <c r="C217" s="63" t="s">
        <v>2445</v>
      </c>
      <c r="D217" s="51" t="s">
        <v>1055</v>
      </c>
      <c r="E217" s="51" t="s">
        <v>1054</v>
      </c>
      <c r="F217" s="63" t="s">
        <v>2452</v>
      </c>
      <c r="G217" s="111">
        <v>1026263774</v>
      </c>
      <c r="H217" s="51" t="s">
        <v>883</v>
      </c>
      <c r="I217" s="1">
        <v>1026263774</v>
      </c>
      <c r="J217" s="1" t="s">
        <v>2264</v>
      </c>
      <c r="K217" s="1" t="s">
        <v>1021</v>
      </c>
      <c r="L217" s="100">
        <v>41250</v>
      </c>
      <c r="M217" s="45" t="s">
        <v>948</v>
      </c>
      <c r="N217" s="45" t="s">
        <v>453</v>
      </c>
      <c r="O217" s="45" t="s">
        <v>949</v>
      </c>
      <c r="P217" s="1" t="s">
        <v>50</v>
      </c>
      <c r="Q217" s="1" t="s">
        <v>790</v>
      </c>
      <c r="R217" s="58" t="s">
        <v>860</v>
      </c>
      <c r="S217" s="45" t="s">
        <v>1424</v>
      </c>
      <c r="T217" s="1"/>
      <c r="U217" s="1"/>
      <c r="V217" s="1">
        <v>3112057417</v>
      </c>
      <c r="W217" s="1" t="s">
        <v>1146</v>
      </c>
      <c r="X217" s="4" t="s">
        <v>947</v>
      </c>
    </row>
    <row r="218" spans="1:24" ht="67.5" x14ac:dyDescent="0.25">
      <c r="A218" s="63">
        <v>210</v>
      </c>
      <c r="B218" s="63">
        <v>20002098019</v>
      </c>
      <c r="C218" s="63" t="s">
        <v>2419</v>
      </c>
      <c r="D218" s="51" t="s">
        <v>2499</v>
      </c>
      <c r="E218" s="51" t="s">
        <v>1056</v>
      </c>
      <c r="F218" s="63" t="s">
        <v>2452</v>
      </c>
      <c r="G218" s="111">
        <v>79921253</v>
      </c>
      <c r="H218" s="51" t="s">
        <v>883</v>
      </c>
      <c r="I218" s="1">
        <v>79921253</v>
      </c>
      <c r="J218" s="1" t="s">
        <v>866</v>
      </c>
      <c r="K218" s="1" t="s">
        <v>1021</v>
      </c>
      <c r="L218" s="100">
        <v>41250</v>
      </c>
      <c r="M218" s="45" t="s">
        <v>951</v>
      </c>
      <c r="N218" s="45" t="s">
        <v>570</v>
      </c>
      <c r="O218" s="45" t="s">
        <v>952</v>
      </c>
      <c r="P218" s="1" t="s">
        <v>290</v>
      </c>
      <c r="Q218" s="1" t="s">
        <v>791</v>
      </c>
      <c r="R218" s="58" t="s">
        <v>885</v>
      </c>
      <c r="S218" s="45" t="s">
        <v>1445</v>
      </c>
      <c r="T218" s="1"/>
      <c r="U218" s="1"/>
      <c r="V218" s="1">
        <v>3182217098</v>
      </c>
      <c r="W218" s="1" t="s">
        <v>1163</v>
      </c>
      <c r="X218" s="1" t="s">
        <v>950</v>
      </c>
    </row>
    <row r="219" spans="1:24" ht="33.75" hidden="1" x14ac:dyDescent="0.25">
      <c r="A219" s="63">
        <v>211</v>
      </c>
      <c r="B219" s="63">
        <v>20062098015</v>
      </c>
      <c r="C219" s="37" t="s">
        <v>2443</v>
      </c>
      <c r="D219" s="51" t="s">
        <v>1058</v>
      </c>
      <c r="E219" s="51" t="s">
        <v>1057</v>
      </c>
      <c r="F219" s="63" t="s">
        <v>2451</v>
      </c>
      <c r="G219" s="111">
        <v>1022938649</v>
      </c>
      <c r="H219" s="51" t="s">
        <v>883</v>
      </c>
      <c r="I219" s="1" t="s">
        <v>953</v>
      </c>
      <c r="J219" s="1" t="s">
        <v>866</v>
      </c>
      <c r="K219" s="1" t="s">
        <v>1021</v>
      </c>
      <c r="L219" s="100">
        <v>41250</v>
      </c>
      <c r="M219" s="45" t="s">
        <v>955</v>
      </c>
      <c r="N219" s="45" t="s">
        <v>837</v>
      </c>
      <c r="O219" s="45" t="s">
        <v>956</v>
      </c>
      <c r="P219" s="1" t="s">
        <v>39</v>
      </c>
      <c r="Q219" s="1" t="s">
        <v>790</v>
      </c>
      <c r="R219" s="58" t="s">
        <v>1083</v>
      </c>
      <c r="S219" s="45" t="s">
        <v>1446</v>
      </c>
      <c r="T219" s="1"/>
      <c r="U219" s="1"/>
      <c r="V219" s="1">
        <v>3006468187</v>
      </c>
      <c r="W219" s="1" t="s">
        <v>1147</v>
      </c>
      <c r="X219" s="1" t="s">
        <v>954</v>
      </c>
    </row>
    <row r="220" spans="1:24" ht="45" hidden="1" x14ac:dyDescent="0.25">
      <c r="A220" s="63">
        <v>212</v>
      </c>
      <c r="B220" s="63">
        <v>20052098025</v>
      </c>
      <c r="C220" s="63" t="s">
        <v>2441</v>
      </c>
      <c r="D220" s="51" t="s">
        <v>1060</v>
      </c>
      <c r="E220" s="51" t="s">
        <v>1059</v>
      </c>
      <c r="F220" s="63" t="s">
        <v>2452</v>
      </c>
      <c r="G220" s="111">
        <v>80810018</v>
      </c>
      <c r="H220" s="51" t="s">
        <v>883</v>
      </c>
      <c r="I220" s="1">
        <v>82092331523</v>
      </c>
      <c r="J220" s="1" t="s">
        <v>866</v>
      </c>
      <c r="K220" s="1" t="s">
        <v>1021</v>
      </c>
      <c r="L220" s="100">
        <v>41250</v>
      </c>
      <c r="M220" s="45" t="s">
        <v>958</v>
      </c>
      <c r="N220" s="45" t="s">
        <v>959</v>
      </c>
      <c r="O220" s="45" t="s">
        <v>961</v>
      </c>
      <c r="P220" s="1" t="s">
        <v>50</v>
      </c>
      <c r="Q220" s="1" t="s">
        <v>790</v>
      </c>
      <c r="R220" s="58" t="s">
        <v>864</v>
      </c>
      <c r="S220" s="45" t="s">
        <v>1552</v>
      </c>
      <c r="T220" s="1"/>
      <c r="U220" s="1"/>
      <c r="V220" s="1">
        <v>3163845830</v>
      </c>
      <c r="W220" s="1" t="s">
        <v>1162</v>
      </c>
      <c r="X220" s="12" t="s">
        <v>957</v>
      </c>
    </row>
    <row r="221" spans="1:24" ht="90" hidden="1" x14ac:dyDescent="0.25">
      <c r="A221" s="63">
        <v>213</v>
      </c>
      <c r="B221" s="63">
        <v>20051098005</v>
      </c>
      <c r="C221" s="63" t="s">
        <v>2440</v>
      </c>
      <c r="D221" s="51" t="s">
        <v>1195</v>
      </c>
      <c r="E221" s="51" t="s">
        <v>1061</v>
      </c>
      <c r="F221" s="63" t="s">
        <v>2452</v>
      </c>
      <c r="G221" s="111">
        <v>1015995413</v>
      </c>
      <c r="H221" s="51" t="s">
        <v>883</v>
      </c>
      <c r="I221" s="1">
        <v>86051933623</v>
      </c>
      <c r="J221" s="1" t="s">
        <v>866</v>
      </c>
      <c r="K221" s="1" t="s">
        <v>1021</v>
      </c>
      <c r="L221" s="100">
        <v>41250</v>
      </c>
      <c r="M221" s="45" t="s">
        <v>963</v>
      </c>
      <c r="N221" s="47" t="s">
        <v>2082</v>
      </c>
      <c r="O221" s="82" t="s">
        <v>961</v>
      </c>
      <c r="P221" s="1" t="s">
        <v>50</v>
      </c>
      <c r="Q221" s="1" t="s">
        <v>790</v>
      </c>
      <c r="R221" s="58" t="s">
        <v>1618</v>
      </c>
      <c r="S221" s="45" t="s">
        <v>1552</v>
      </c>
      <c r="T221" s="1"/>
      <c r="U221" s="1"/>
      <c r="V221" s="1">
        <v>3153931922</v>
      </c>
      <c r="W221" s="1" t="s">
        <v>1164</v>
      </c>
      <c r="X221" s="4" t="s">
        <v>962</v>
      </c>
    </row>
    <row r="222" spans="1:24" ht="33.75" hidden="1" x14ac:dyDescent="0.25">
      <c r="A222" s="63">
        <v>214</v>
      </c>
      <c r="B222" s="63">
        <v>20012098016</v>
      </c>
      <c r="C222" s="63" t="s">
        <v>2432</v>
      </c>
      <c r="D222" s="51" t="s">
        <v>1063</v>
      </c>
      <c r="E222" s="51" t="s">
        <v>1062</v>
      </c>
      <c r="F222" s="63" t="s">
        <v>2452</v>
      </c>
      <c r="G222" s="111">
        <v>80009857</v>
      </c>
      <c r="H222" s="51" t="s">
        <v>883</v>
      </c>
      <c r="I222" s="1">
        <v>80009857</v>
      </c>
      <c r="J222" s="1" t="s">
        <v>866</v>
      </c>
      <c r="K222" s="1" t="s">
        <v>1021</v>
      </c>
      <c r="L222" s="100">
        <v>41250</v>
      </c>
      <c r="M222" s="45" t="s">
        <v>965</v>
      </c>
      <c r="N222" s="45" t="s">
        <v>1907</v>
      </c>
      <c r="O222" s="45" t="s">
        <v>966</v>
      </c>
      <c r="P222" s="1" t="s">
        <v>290</v>
      </c>
      <c r="Q222" s="1" t="s">
        <v>790</v>
      </c>
      <c r="R222" s="58" t="s">
        <v>1092</v>
      </c>
      <c r="S222" s="45" t="s">
        <v>1447</v>
      </c>
      <c r="T222" s="1"/>
      <c r="U222" s="1"/>
      <c r="V222" s="1">
        <v>3143681989</v>
      </c>
      <c r="W222" s="1" t="s">
        <v>1150</v>
      </c>
      <c r="X222" s="1" t="s">
        <v>964</v>
      </c>
    </row>
    <row r="223" spans="1:24" ht="22.5" x14ac:dyDescent="0.25">
      <c r="A223" s="63">
        <v>215</v>
      </c>
      <c r="B223" s="63">
        <v>20051098004</v>
      </c>
      <c r="C223" s="63" t="s">
        <v>2440</v>
      </c>
      <c r="D223" s="51" t="s">
        <v>1194</v>
      </c>
      <c r="E223" s="51" t="s">
        <v>1064</v>
      </c>
      <c r="F223" s="63" t="s">
        <v>2451</v>
      </c>
      <c r="G223" s="111">
        <v>1010167851</v>
      </c>
      <c r="H223" s="51" t="s">
        <v>883</v>
      </c>
      <c r="I223" s="1" t="s">
        <v>885</v>
      </c>
      <c r="J223" s="1" t="s">
        <v>866</v>
      </c>
      <c r="K223" s="1" t="s">
        <v>1021</v>
      </c>
      <c r="L223" s="100">
        <v>41250</v>
      </c>
      <c r="M223" s="45" t="s">
        <v>968</v>
      </c>
      <c r="N223" s="45" t="s">
        <v>969</v>
      </c>
      <c r="O223" s="45"/>
      <c r="P223" s="1" t="s">
        <v>50</v>
      </c>
      <c r="Q223" s="1" t="s">
        <v>791</v>
      </c>
      <c r="R223" s="58" t="s">
        <v>885</v>
      </c>
      <c r="S223" s="45" t="s">
        <v>1424</v>
      </c>
      <c r="T223" s="1"/>
      <c r="U223" s="1"/>
      <c r="V223" s="1">
        <v>7572624</v>
      </c>
      <c r="W223" s="1"/>
      <c r="X223" s="4" t="s">
        <v>967</v>
      </c>
    </row>
    <row r="224" spans="1:24" ht="56.25" hidden="1" x14ac:dyDescent="0.25">
      <c r="A224" s="63">
        <v>216</v>
      </c>
      <c r="B224" s="63">
        <v>20071098021</v>
      </c>
      <c r="C224" s="63" t="s">
        <v>2444</v>
      </c>
      <c r="D224" s="51" t="s">
        <v>2515</v>
      </c>
      <c r="E224" s="51" t="s">
        <v>1065</v>
      </c>
      <c r="F224" s="63" t="s">
        <v>2451</v>
      </c>
      <c r="G224" s="111">
        <v>1032392687</v>
      </c>
      <c r="H224" s="51" t="s">
        <v>883</v>
      </c>
      <c r="I224" s="1" t="s">
        <v>885</v>
      </c>
      <c r="J224" s="1" t="s">
        <v>866</v>
      </c>
      <c r="K224" s="1" t="s">
        <v>1021</v>
      </c>
      <c r="L224" s="100">
        <v>41250</v>
      </c>
      <c r="M224" s="45" t="s">
        <v>1815</v>
      </c>
      <c r="N224" s="45" t="s">
        <v>412</v>
      </c>
      <c r="O224" s="68">
        <v>41062</v>
      </c>
      <c r="P224" s="1" t="s">
        <v>971</v>
      </c>
      <c r="Q224" s="1" t="s">
        <v>790</v>
      </c>
      <c r="R224" s="58" t="s">
        <v>1084</v>
      </c>
      <c r="S224" s="45" t="s">
        <v>1448</v>
      </c>
      <c r="T224" s="1"/>
      <c r="U224" s="1"/>
      <c r="V224" s="1">
        <v>3003123633</v>
      </c>
      <c r="W224" s="1" t="s">
        <v>1142</v>
      </c>
      <c r="X224" s="4" t="s">
        <v>970</v>
      </c>
    </row>
    <row r="225" spans="1:24" ht="56.25" hidden="1" x14ac:dyDescent="0.25">
      <c r="A225" s="63">
        <v>217</v>
      </c>
      <c r="B225" s="63">
        <v>20072098004</v>
      </c>
      <c r="C225" s="63" t="s">
        <v>2445</v>
      </c>
      <c r="D225" s="51" t="s">
        <v>1066</v>
      </c>
      <c r="E225" s="51" t="s">
        <v>1120</v>
      </c>
      <c r="F225" s="63" t="s">
        <v>2451</v>
      </c>
      <c r="G225" s="111">
        <v>1015405905</v>
      </c>
      <c r="H225" s="51" t="s">
        <v>883</v>
      </c>
      <c r="I225" s="1" t="s">
        <v>885</v>
      </c>
      <c r="J225" s="1" t="s">
        <v>2261</v>
      </c>
      <c r="K225" s="1" t="s">
        <v>1021</v>
      </c>
      <c r="L225" s="100">
        <v>41250</v>
      </c>
      <c r="M225" s="45" t="s">
        <v>973</v>
      </c>
      <c r="N225" s="45" t="s">
        <v>277</v>
      </c>
      <c r="O225" s="68">
        <v>41052</v>
      </c>
      <c r="P225" s="1" t="s">
        <v>50</v>
      </c>
      <c r="Q225" s="1" t="s">
        <v>790</v>
      </c>
      <c r="R225" s="58" t="s">
        <v>864</v>
      </c>
      <c r="S225" s="45" t="s">
        <v>1449</v>
      </c>
      <c r="T225" s="1" t="s">
        <v>2014</v>
      </c>
      <c r="U225" s="1"/>
      <c r="V225" s="1">
        <v>3177033248</v>
      </c>
      <c r="W225" s="1" t="s">
        <v>1090</v>
      </c>
      <c r="X225" s="4" t="s">
        <v>972</v>
      </c>
    </row>
    <row r="226" spans="1:24" ht="123.75" hidden="1" x14ac:dyDescent="0.25">
      <c r="A226" s="63">
        <v>218</v>
      </c>
      <c r="B226" s="63">
        <v>20071098022</v>
      </c>
      <c r="C226" s="63" t="s">
        <v>2444</v>
      </c>
      <c r="D226" s="51" t="s">
        <v>1067</v>
      </c>
      <c r="E226" s="51" t="s">
        <v>1049</v>
      </c>
      <c r="F226" s="63" t="s">
        <v>2452</v>
      </c>
      <c r="G226" s="111">
        <v>8028224</v>
      </c>
      <c r="H226" s="51" t="s">
        <v>974</v>
      </c>
      <c r="I226" s="1">
        <v>80288224</v>
      </c>
      <c r="J226" s="1" t="s">
        <v>866</v>
      </c>
      <c r="K226" s="1" t="s">
        <v>1021</v>
      </c>
      <c r="L226" s="100">
        <v>41250</v>
      </c>
      <c r="M226" s="45" t="s">
        <v>976</v>
      </c>
      <c r="N226" s="45" t="s">
        <v>977</v>
      </c>
      <c r="O226" s="68">
        <v>41052</v>
      </c>
      <c r="P226" s="1" t="s">
        <v>978</v>
      </c>
      <c r="Q226" s="1" t="s">
        <v>790</v>
      </c>
      <c r="R226" s="58" t="s">
        <v>1085</v>
      </c>
      <c r="S226" s="45" t="s">
        <v>1552</v>
      </c>
      <c r="T226" s="1"/>
      <c r="U226" s="1"/>
      <c r="V226" s="1">
        <v>3133405969</v>
      </c>
      <c r="W226" s="1" t="s">
        <v>1144</v>
      </c>
      <c r="X226" s="4" t="s">
        <v>975</v>
      </c>
    </row>
    <row r="227" spans="1:24" ht="67.5" hidden="1" x14ac:dyDescent="0.25">
      <c r="A227" s="63">
        <v>219</v>
      </c>
      <c r="B227" s="63">
        <v>20071098025</v>
      </c>
      <c r="C227" s="63" t="s">
        <v>2444</v>
      </c>
      <c r="D227" s="51" t="s">
        <v>1069</v>
      </c>
      <c r="E227" s="51" t="s">
        <v>1068</v>
      </c>
      <c r="F227" s="63" t="s">
        <v>2452</v>
      </c>
      <c r="G227" s="111">
        <v>80845291</v>
      </c>
      <c r="H227" s="51" t="s">
        <v>883</v>
      </c>
      <c r="I227" s="1">
        <v>80845291</v>
      </c>
      <c r="J227" s="1" t="s">
        <v>866</v>
      </c>
      <c r="K227" s="1" t="s">
        <v>1021</v>
      </c>
      <c r="L227" s="100">
        <v>41250</v>
      </c>
      <c r="M227" s="45" t="s">
        <v>980</v>
      </c>
      <c r="N227" s="47" t="s">
        <v>1891</v>
      </c>
      <c r="O227" s="68">
        <v>41061</v>
      </c>
      <c r="P227" s="1" t="s">
        <v>39</v>
      </c>
      <c r="Q227" s="1" t="s">
        <v>790</v>
      </c>
      <c r="R227" s="58" t="s">
        <v>1087</v>
      </c>
      <c r="S227" s="45" t="s">
        <v>1552</v>
      </c>
      <c r="T227" s="1"/>
      <c r="U227" s="1"/>
      <c r="V227" s="1">
        <v>3103144111</v>
      </c>
      <c r="W227" s="1" t="s">
        <v>1209</v>
      </c>
      <c r="X227" s="4" t="s">
        <v>979</v>
      </c>
    </row>
    <row r="228" spans="1:24" ht="56.25" x14ac:dyDescent="0.25">
      <c r="A228" s="63">
        <v>220</v>
      </c>
      <c r="B228" s="63">
        <v>20032098020</v>
      </c>
      <c r="C228" s="37" t="s">
        <v>2437</v>
      </c>
      <c r="D228" s="51" t="s">
        <v>1070</v>
      </c>
      <c r="E228" s="51" t="s">
        <v>1091</v>
      </c>
      <c r="F228" s="63" t="s">
        <v>2452</v>
      </c>
      <c r="G228" s="111">
        <v>80177537</v>
      </c>
      <c r="H228" s="51" t="s">
        <v>883</v>
      </c>
      <c r="I228" s="1">
        <v>80177537</v>
      </c>
      <c r="J228" s="1" t="s">
        <v>866</v>
      </c>
      <c r="K228" s="1" t="s">
        <v>1021</v>
      </c>
      <c r="L228" s="100">
        <v>41250</v>
      </c>
      <c r="M228" s="45" t="s">
        <v>982</v>
      </c>
      <c r="N228" s="45" t="s">
        <v>834</v>
      </c>
      <c r="O228" s="68">
        <v>41066</v>
      </c>
      <c r="P228" s="1" t="s">
        <v>239</v>
      </c>
      <c r="Q228" s="1" t="s">
        <v>791</v>
      </c>
      <c r="R228" s="58" t="s">
        <v>885</v>
      </c>
      <c r="S228" s="45" t="s">
        <v>1552</v>
      </c>
      <c r="T228" s="1"/>
      <c r="U228" s="1"/>
      <c r="V228" s="1">
        <v>3144374490</v>
      </c>
      <c r="W228" s="1" t="s">
        <v>1161</v>
      </c>
      <c r="X228" s="4" t="s">
        <v>981</v>
      </c>
    </row>
    <row r="229" spans="1:24" ht="45" hidden="1" x14ac:dyDescent="0.25">
      <c r="A229" s="63">
        <v>221</v>
      </c>
      <c r="B229" s="63">
        <v>20062098035</v>
      </c>
      <c r="C229" s="37" t="s">
        <v>2443</v>
      </c>
      <c r="D229" s="51" t="s">
        <v>2516</v>
      </c>
      <c r="E229" s="51" t="s">
        <v>1071</v>
      </c>
      <c r="F229" s="63" t="s">
        <v>2452</v>
      </c>
      <c r="G229" s="111">
        <v>1032383806</v>
      </c>
      <c r="H229" s="51" t="s">
        <v>883</v>
      </c>
      <c r="I229" s="1" t="s">
        <v>983</v>
      </c>
      <c r="J229" s="1" t="s">
        <v>866</v>
      </c>
      <c r="K229" s="1" t="s">
        <v>1021</v>
      </c>
      <c r="L229" s="100">
        <v>41250</v>
      </c>
      <c r="M229" s="45" t="s">
        <v>985</v>
      </c>
      <c r="N229" s="47" t="s">
        <v>2101</v>
      </c>
      <c r="O229" s="68">
        <v>41085</v>
      </c>
      <c r="P229" s="1" t="s">
        <v>481</v>
      </c>
      <c r="Q229" s="1" t="s">
        <v>790</v>
      </c>
      <c r="R229" s="58" t="s">
        <v>1618</v>
      </c>
      <c r="S229" s="45" t="s">
        <v>1552</v>
      </c>
      <c r="T229" s="1"/>
      <c r="U229" s="1"/>
      <c r="V229" s="1">
        <v>3164698998</v>
      </c>
      <c r="W229" s="1" t="s">
        <v>1152</v>
      </c>
      <c r="X229" s="4" t="s">
        <v>984</v>
      </c>
    </row>
    <row r="230" spans="1:24" ht="101.25" hidden="1" x14ac:dyDescent="0.25">
      <c r="A230" s="63">
        <v>222</v>
      </c>
      <c r="B230" s="63">
        <v>20051098002</v>
      </c>
      <c r="C230" s="63" t="s">
        <v>2440</v>
      </c>
      <c r="D230" s="51" t="s">
        <v>1073</v>
      </c>
      <c r="E230" s="51" t="s">
        <v>1072</v>
      </c>
      <c r="F230" s="63" t="s">
        <v>2452</v>
      </c>
      <c r="G230" s="111">
        <v>1026255120</v>
      </c>
      <c r="H230" s="51" t="s">
        <v>883</v>
      </c>
      <c r="I230" s="1">
        <v>87141773888</v>
      </c>
      <c r="J230" s="1" t="s">
        <v>866</v>
      </c>
      <c r="K230" s="1" t="s">
        <v>1021</v>
      </c>
      <c r="L230" s="100">
        <v>41250</v>
      </c>
      <c r="M230" s="45" t="s">
        <v>987</v>
      </c>
      <c r="N230" s="47" t="s">
        <v>1879</v>
      </c>
      <c r="O230" s="68">
        <v>41066</v>
      </c>
      <c r="P230" s="1" t="s">
        <v>239</v>
      </c>
      <c r="Q230" s="1" t="s">
        <v>790</v>
      </c>
      <c r="R230" s="58" t="s">
        <v>1087</v>
      </c>
      <c r="S230" s="45" t="s">
        <v>1424</v>
      </c>
      <c r="T230" s="1"/>
      <c r="U230" s="1"/>
      <c r="V230" s="1">
        <v>3005667088</v>
      </c>
      <c r="W230" s="1"/>
      <c r="X230" s="4" t="s">
        <v>986</v>
      </c>
    </row>
    <row r="231" spans="1:24" ht="56.25" hidden="1" x14ac:dyDescent="0.25">
      <c r="A231" s="63">
        <v>223</v>
      </c>
      <c r="B231" s="63">
        <v>20052098015</v>
      </c>
      <c r="C231" s="63" t="s">
        <v>2441</v>
      </c>
      <c r="D231" s="51" t="s">
        <v>1400</v>
      </c>
      <c r="E231" s="51" t="s">
        <v>1399</v>
      </c>
      <c r="F231" s="63" t="s">
        <v>2452</v>
      </c>
      <c r="G231" s="113">
        <v>1032386796</v>
      </c>
      <c r="H231" s="51" t="s">
        <v>1401</v>
      </c>
      <c r="I231" s="1">
        <v>1032386796</v>
      </c>
      <c r="J231" s="1" t="s">
        <v>866</v>
      </c>
      <c r="K231" s="1" t="s">
        <v>1021</v>
      </c>
      <c r="L231" s="100">
        <v>41250</v>
      </c>
      <c r="M231" s="45" t="s">
        <v>1397</v>
      </c>
      <c r="N231" s="45" t="s">
        <v>1398</v>
      </c>
      <c r="O231" s="45" t="s">
        <v>1402</v>
      </c>
      <c r="P231" s="1" t="s">
        <v>50</v>
      </c>
      <c r="Q231" s="1" t="s">
        <v>790</v>
      </c>
      <c r="R231" s="58" t="s">
        <v>1547</v>
      </c>
      <c r="S231" s="45" t="s">
        <v>1552</v>
      </c>
      <c r="T231" s="1"/>
      <c r="U231" s="1"/>
      <c r="V231" s="1">
        <v>3118776979</v>
      </c>
      <c r="W231" s="1" t="s">
        <v>1396</v>
      </c>
      <c r="X231" s="4" t="s">
        <v>1395</v>
      </c>
    </row>
    <row r="232" spans="1:24" ht="34.5" hidden="1" x14ac:dyDescent="0.25">
      <c r="A232" s="63">
        <v>224</v>
      </c>
      <c r="B232" s="63" t="s">
        <v>1787</v>
      </c>
      <c r="C232" s="63" t="s">
        <v>2462</v>
      </c>
      <c r="D232" s="51" t="s">
        <v>1817</v>
      </c>
      <c r="E232" s="51" t="s">
        <v>1816</v>
      </c>
      <c r="F232" s="63" t="s">
        <v>2452</v>
      </c>
      <c r="G232" s="113"/>
      <c r="H232" s="51"/>
      <c r="I232" s="1"/>
      <c r="J232" s="1"/>
      <c r="K232" s="1"/>
      <c r="L232" s="100" t="s">
        <v>2462</v>
      </c>
      <c r="M232" s="45"/>
      <c r="N232" s="45" t="s">
        <v>2462</v>
      </c>
      <c r="O232" s="45" t="s">
        <v>2462</v>
      </c>
      <c r="P232" s="1" t="s">
        <v>2462</v>
      </c>
      <c r="Q232" s="1" t="s">
        <v>2462</v>
      </c>
      <c r="R232" s="58" t="s">
        <v>2462</v>
      </c>
      <c r="S232" s="45"/>
      <c r="T232" s="1"/>
      <c r="U232" s="1"/>
      <c r="V232" s="1"/>
      <c r="W232" s="1"/>
      <c r="X232" s="4"/>
    </row>
    <row r="233" spans="1:24" ht="67.5" hidden="1" x14ac:dyDescent="0.25">
      <c r="A233" s="63">
        <v>225</v>
      </c>
      <c r="B233" s="36">
        <v>9929807</v>
      </c>
      <c r="C233" s="63" t="s">
        <v>2431</v>
      </c>
      <c r="D233" s="53" t="s">
        <v>1727</v>
      </c>
      <c r="E233" s="43" t="s">
        <v>1726</v>
      </c>
      <c r="F233" s="37" t="s">
        <v>2452</v>
      </c>
      <c r="G233" s="115">
        <v>79857536</v>
      </c>
      <c r="H233" s="53" t="s">
        <v>883</v>
      </c>
      <c r="I233" s="102">
        <v>79857536</v>
      </c>
      <c r="J233" s="1" t="s">
        <v>866</v>
      </c>
      <c r="K233" s="102" t="s">
        <v>1783</v>
      </c>
      <c r="L233" s="101">
        <v>41439</v>
      </c>
      <c r="M233" s="67" t="s">
        <v>1645</v>
      </c>
      <c r="N233" s="45" t="s">
        <v>570</v>
      </c>
      <c r="O233" s="83" t="s">
        <v>1788</v>
      </c>
      <c r="P233" s="1" t="s">
        <v>39</v>
      </c>
      <c r="Q233" s="102" t="s">
        <v>790</v>
      </c>
      <c r="R233" s="60" t="s">
        <v>1088</v>
      </c>
      <c r="S233" s="47"/>
      <c r="T233" s="102"/>
      <c r="U233" s="102"/>
      <c r="V233" s="15">
        <v>3103027316</v>
      </c>
      <c r="W233" s="15" t="s">
        <v>1644</v>
      </c>
      <c r="X233" s="16" t="s">
        <v>1643</v>
      </c>
    </row>
    <row r="234" spans="1:24" ht="45" hidden="1" x14ac:dyDescent="0.25">
      <c r="A234" s="63">
        <v>226</v>
      </c>
      <c r="B234" s="36">
        <v>20011098010</v>
      </c>
      <c r="C234" s="63" t="s">
        <v>2420</v>
      </c>
      <c r="D234" s="53" t="s">
        <v>1729</v>
      </c>
      <c r="E234" s="43" t="s">
        <v>1728</v>
      </c>
      <c r="F234" s="37" t="s">
        <v>2451</v>
      </c>
      <c r="G234" s="112">
        <v>52807491</v>
      </c>
      <c r="H234" s="53" t="s">
        <v>883</v>
      </c>
      <c r="I234" s="107" t="s">
        <v>885</v>
      </c>
      <c r="J234" s="1" t="s">
        <v>866</v>
      </c>
      <c r="K234" s="102" t="s">
        <v>1783</v>
      </c>
      <c r="L234" s="101">
        <v>41439</v>
      </c>
      <c r="M234" s="47" t="s">
        <v>1724</v>
      </c>
      <c r="N234" s="47" t="s">
        <v>1725</v>
      </c>
      <c r="O234" s="84" t="s">
        <v>1789</v>
      </c>
      <c r="P234" s="1" t="s">
        <v>50</v>
      </c>
      <c r="Q234" s="1" t="s">
        <v>2462</v>
      </c>
      <c r="R234" s="60"/>
      <c r="S234" s="47"/>
      <c r="T234" s="107"/>
      <c r="U234" s="107"/>
      <c r="V234" s="107">
        <v>3005627537</v>
      </c>
      <c r="W234" s="15" t="s">
        <v>1723</v>
      </c>
      <c r="X234" s="107" t="s">
        <v>1722</v>
      </c>
    </row>
    <row r="235" spans="1:24" ht="33.75" hidden="1" x14ac:dyDescent="0.25">
      <c r="A235" s="63">
        <v>227</v>
      </c>
      <c r="B235" s="36">
        <v>20011098030</v>
      </c>
      <c r="C235" s="63" t="s">
        <v>2420</v>
      </c>
      <c r="D235" s="53" t="s">
        <v>1731</v>
      </c>
      <c r="E235" s="43" t="s">
        <v>1730</v>
      </c>
      <c r="F235" s="37" t="s">
        <v>2451</v>
      </c>
      <c r="G235" s="112">
        <v>52429953</v>
      </c>
      <c r="H235" s="53" t="s">
        <v>883</v>
      </c>
      <c r="I235" s="102" t="s">
        <v>885</v>
      </c>
      <c r="J235" s="1" t="s">
        <v>866</v>
      </c>
      <c r="K235" s="102" t="s">
        <v>1783</v>
      </c>
      <c r="L235" s="101">
        <v>41439</v>
      </c>
      <c r="M235" s="47" t="s">
        <v>1688</v>
      </c>
      <c r="N235" s="47" t="s">
        <v>1689</v>
      </c>
      <c r="O235" s="85" t="s">
        <v>1790</v>
      </c>
      <c r="P235" s="1" t="s">
        <v>39</v>
      </c>
      <c r="Q235" s="1" t="s">
        <v>2462</v>
      </c>
      <c r="R235" s="60"/>
      <c r="S235" s="47"/>
      <c r="T235" s="102"/>
      <c r="U235" s="102"/>
      <c r="V235" s="18">
        <v>3003092480</v>
      </c>
      <c r="W235" s="18" t="s">
        <v>1687</v>
      </c>
      <c r="X235" s="107" t="s">
        <v>1686</v>
      </c>
    </row>
    <row r="236" spans="1:24" ht="101.25" hidden="1" x14ac:dyDescent="0.25">
      <c r="A236" s="63">
        <v>228</v>
      </c>
      <c r="B236" s="36">
        <v>20032098013</v>
      </c>
      <c r="C236" s="37" t="s">
        <v>2437</v>
      </c>
      <c r="D236" s="53" t="s">
        <v>1733</v>
      </c>
      <c r="E236" s="43" t="s">
        <v>1732</v>
      </c>
      <c r="F236" s="37" t="s">
        <v>2451</v>
      </c>
      <c r="G236" s="116">
        <v>33379316</v>
      </c>
      <c r="H236" s="53" t="s">
        <v>1121</v>
      </c>
      <c r="I236" s="14" t="s">
        <v>885</v>
      </c>
      <c r="J236" s="1" t="s">
        <v>866</v>
      </c>
      <c r="K236" s="102" t="s">
        <v>1783</v>
      </c>
      <c r="L236" s="101">
        <v>41439</v>
      </c>
      <c r="M236" s="47" t="s">
        <v>1653</v>
      </c>
      <c r="N236" s="45" t="s">
        <v>277</v>
      </c>
      <c r="O236" s="86" t="s">
        <v>1791</v>
      </c>
      <c r="P236" s="1" t="s">
        <v>290</v>
      </c>
      <c r="Q236" s="102" t="s">
        <v>790</v>
      </c>
      <c r="R236" s="60" t="s">
        <v>1812</v>
      </c>
      <c r="S236" s="47"/>
      <c r="T236" s="102"/>
      <c r="U236" s="102"/>
      <c r="V236" s="102">
        <v>2324128</v>
      </c>
      <c r="W236" s="102" t="s">
        <v>1652</v>
      </c>
      <c r="X236" s="9" t="s">
        <v>1651</v>
      </c>
    </row>
    <row r="237" spans="1:24" ht="56.25" hidden="1" x14ac:dyDescent="0.25">
      <c r="A237" s="63">
        <v>229</v>
      </c>
      <c r="B237" s="36">
        <v>20041098001</v>
      </c>
      <c r="C237" s="36" t="s">
        <v>2438</v>
      </c>
      <c r="D237" s="53" t="s">
        <v>1735</v>
      </c>
      <c r="E237" s="43" t="s">
        <v>1734</v>
      </c>
      <c r="F237" s="37" t="s">
        <v>2451</v>
      </c>
      <c r="G237" s="112">
        <v>35198480</v>
      </c>
      <c r="H237" s="53" t="s">
        <v>1777</v>
      </c>
      <c r="I237" s="102" t="s">
        <v>885</v>
      </c>
      <c r="J237" s="1" t="s">
        <v>866</v>
      </c>
      <c r="K237" s="102" t="s">
        <v>1783</v>
      </c>
      <c r="L237" s="101">
        <v>41439</v>
      </c>
      <c r="M237" s="49" t="s">
        <v>1720</v>
      </c>
      <c r="N237" s="47" t="s">
        <v>1721</v>
      </c>
      <c r="O237" s="84" t="s">
        <v>1792</v>
      </c>
      <c r="P237" s="1" t="s">
        <v>127</v>
      </c>
      <c r="Q237" s="102" t="s">
        <v>790</v>
      </c>
      <c r="R237" s="60" t="s">
        <v>1812</v>
      </c>
      <c r="S237" s="47"/>
      <c r="T237" s="102"/>
      <c r="U237" s="102"/>
      <c r="V237" s="102">
        <v>3114868362</v>
      </c>
      <c r="W237" s="14" t="s">
        <v>1719</v>
      </c>
      <c r="X237" s="102" t="s">
        <v>1718</v>
      </c>
    </row>
    <row r="238" spans="1:24" ht="56.25" hidden="1" x14ac:dyDescent="0.25">
      <c r="A238" s="63">
        <v>230</v>
      </c>
      <c r="B238" s="36">
        <v>20041098021</v>
      </c>
      <c r="C238" s="36" t="s">
        <v>2438</v>
      </c>
      <c r="D238" s="53" t="s">
        <v>1737</v>
      </c>
      <c r="E238" s="43" t="s">
        <v>1736</v>
      </c>
      <c r="F238" s="37" t="s">
        <v>2452</v>
      </c>
      <c r="G238" s="112">
        <v>80798459</v>
      </c>
      <c r="H238" s="53" t="s">
        <v>883</v>
      </c>
      <c r="I238" s="14">
        <v>80798459</v>
      </c>
      <c r="J238" s="1" t="s">
        <v>866</v>
      </c>
      <c r="K238" s="102" t="s">
        <v>1783</v>
      </c>
      <c r="L238" s="101">
        <v>41439</v>
      </c>
      <c r="M238" s="47" t="s">
        <v>1631</v>
      </c>
      <c r="N238" s="47" t="s">
        <v>1632</v>
      </c>
      <c r="O238" s="84" t="s">
        <v>1793</v>
      </c>
      <c r="P238" s="1" t="s">
        <v>39</v>
      </c>
      <c r="Q238" s="102" t="s">
        <v>790</v>
      </c>
      <c r="R238" s="60" t="s">
        <v>1083</v>
      </c>
      <c r="S238" s="47"/>
      <c r="T238" s="102"/>
      <c r="U238" s="102"/>
      <c r="V238" s="102">
        <v>3015985282</v>
      </c>
      <c r="W238" s="14" t="s">
        <v>1630</v>
      </c>
      <c r="X238" s="9" t="s">
        <v>1629</v>
      </c>
    </row>
    <row r="239" spans="1:24" ht="67.5" hidden="1" x14ac:dyDescent="0.25">
      <c r="A239" s="63">
        <v>231</v>
      </c>
      <c r="B239" s="37">
        <v>20042098018</v>
      </c>
      <c r="C239" s="36" t="s">
        <v>2439</v>
      </c>
      <c r="D239" s="53" t="s">
        <v>1739</v>
      </c>
      <c r="E239" s="51" t="s">
        <v>1738</v>
      </c>
      <c r="F239" s="63" t="s">
        <v>2452</v>
      </c>
      <c r="G239" s="116">
        <v>80724886</v>
      </c>
      <c r="H239" s="53" t="s">
        <v>883</v>
      </c>
      <c r="I239" s="14">
        <v>80724886</v>
      </c>
      <c r="J239" s="1" t="s">
        <v>866</v>
      </c>
      <c r="K239" s="102" t="s">
        <v>1783</v>
      </c>
      <c r="L239" s="101">
        <v>41439</v>
      </c>
      <c r="M239" s="49" t="s">
        <v>1714</v>
      </c>
      <c r="N239" s="45" t="s">
        <v>1907</v>
      </c>
      <c r="O239" s="86" t="s">
        <v>1794</v>
      </c>
      <c r="P239" s="1" t="s">
        <v>127</v>
      </c>
      <c r="Q239" s="102" t="s">
        <v>790</v>
      </c>
      <c r="R239" s="60" t="s">
        <v>1087</v>
      </c>
      <c r="S239" s="47"/>
      <c r="T239" s="102"/>
      <c r="U239" s="102"/>
      <c r="V239" s="14">
        <v>3113336778</v>
      </c>
      <c r="W239" s="14" t="s">
        <v>1713</v>
      </c>
      <c r="X239" s="102" t="s">
        <v>1712</v>
      </c>
    </row>
    <row r="240" spans="1:24" ht="112.5" hidden="1" x14ac:dyDescent="0.25">
      <c r="A240" s="63">
        <v>232</v>
      </c>
      <c r="B240" s="36">
        <v>20042098029</v>
      </c>
      <c r="C240" s="36" t="s">
        <v>2439</v>
      </c>
      <c r="D240" s="53" t="s">
        <v>1741</v>
      </c>
      <c r="E240" s="51" t="s">
        <v>1740</v>
      </c>
      <c r="F240" s="63" t="s">
        <v>2451</v>
      </c>
      <c r="G240" s="112">
        <v>52907282</v>
      </c>
      <c r="H240" s="53" t="s">
        <v>883</v>
      </c>
      <c r="I240" s="14" t="s">
        <v>885</v>
      </c>
      <c r="J240" s="1" t="s">
        <v>866</v>
      </c>
      <c r="K240" s="102" t="s">
        <v>1783</v>
      </c>
      <c r="L240" s="101">
        <v>41439</v>
      </c>
      <c r="M240" s="49" t="s">
        <v>1635</v>
      </c>
      <c r="N240" s="45" t="s">
        <v>233</v>
      </c>
      <c r="O240" s="86" t="s">
        <v>1795</v>
      </c>
      <c r="P240" s="1" t="s">
        <v>50</v>
      </c>
      <c r="Q240" s="102" t="s">
        <v>790</v>
      </c>
      <c r="R240" s="58" t="s">
        <v>1191</v>
      </c>
      <c r="S240" s="47"/>
      <c r="T240" s="102"/>
      <c r="U240" s="102"/>
      <c r="V240" s="102">
        <v>3208259982</v>
      </c>
      <c r="W240" s="15" t="s">
        <v>1634</v>
      </c>
      <c r="X240" s="20" t="s">
        <v>1633</v>
      </c>
    </row>
    <row r="241" spans="1:24" ht="56.25" x14ac:dyDescent="0.25">
      <c r="A241" s="63">
        <v>233</v>
      </c>
      <c r="B241" s="36">
        <v>20051098007</v>
      </c>
      <c r="C241" s="63" t="s">
        <v>2440</v>
      </c>
      <c r="D241" s="53" t="s">
        <v>1743</v>
      </c>
      <c r="E241" s="43" t="s">
        <v>1742</v>
      </c>
      <c r="F241" s="37" t="s">
        <v>2452</v>
      </c>
      <c r="G241" s="112">
        <v>80842562</v>
      </c>
      <c r="H241" s="53" t="s">
        <v>883</v>
      </c>
      <c r="I241" s="107">
        <v>80842562</v>
      </c>
      <c r="J241" s="1" t="s">
        <v>866</v>
      </c>
      <c r="K241" s="107" t="s">
        <v>1783</v>
      </c>
      <c r="L241" s="101">
        <v>41439</v>
      </c>
      <c r="M241" s="47" t="s">
        <v>1697</v>
      </c>
      <c r="N241" s="45" t="s">
        <v>277</v>
      </c>
      <c r="O241" s="68" t="s">
        <v>1796</v>
      </c>
      <c r="P241" s="1" t="s">
        <v>50</v>
      </c>
      <c r="Q241" s="1" t="s">
        <v>791</v>
      </c>
      <c r="R241" s="60" t="s">
        <v>885</v>
      </c>
      <c r="S241" s="47" t="s">
        <v>2401</v>
      </c>
      <c r="T241" s="107"/>
      <c r="U241" s="107"/>
      <c r="V241" s="107" t="s">
        <v>1695</v>
      </c>
      <c r="W241" s="107" t="s">
        <v>1696</v>
      </c>
      <c r="X241" s="107" t="s">
        <v>1694</v>
      </c>
    </row>
    <row r="242" spans="1:24" ht="101.25" hidden="1" x14ac:dyDescent="0.25">
      <c r="A242" s="63">
        <v>234</v>
      </c>
      <c r="B242" s="36">
        <v>20052098010</v>
      </c>
      <c r="C242" s="63" t="s">
        <v>2441</v>
      </c>
      <c r="D242" s="53" t="s">
        <v>1745</v>
      </c>
      <c r="E242" s="43" t="s">
        <v>1744</v>
      </c>
      <c r="F242" s="37" t="s">
        <v>2452</v>
      </c>
      <c r="G242" s="112">
        <v>1010166716</v>
      </c>
      <c r="H242" s="53" t="s">
        <v>883</v>
      </c>
      <c r="I242" s="14">
        <v>1010166716</v>
      </c>
      <c r="J242" s="1" t="s">
        <v>866</v>
      </c>
      <c r="K242" s="102" t="s">
        <v>1783</v>
      </c>
      <c r="L242" s="101">
        <v>41439</v>
      </c>
      <c r="M242" s="47" t="s">
        <v>1675</v>
      </c>
      <c r="N242" s="47" t="s">
        <v>1577</v>
      </c>
      <c r="O242" s="87" t="s">
        <v>1797</v>
      </c>
      <c r="P242" s="1" t="s">
        <v>290</v>
      </c>
      <c r="Q242" s="102" t="s">
        <v>790</v>
      </c>
      <c r="R242" s="58" t="s">
        <v>860</v>
      </c>
      <c r="S242" s="47"/>
      <c r="T242" s="102"/>
      <c r="U242" s="102"/>
      <c r="V242" s="102">
        <v>3125262021</v>
      </c>
      <c r="W242" s="102" t="s">
        <v>1674</v>
      </c>
      <c r="X242" s="20" t="s">
        <v>1673</v>
      </c>
    </row>
    <row r="243" spans="1:24" ht="22.5" hidden="1" x14ac:dyDescent="0.25">
      <c r="A243" s="63">
        <v>235</v>
      </c>
      <c r="B243" s="36">
        <v>20052098032</v>
      </c>
      <c r="C243" s="63" t="s">
        <v>2441</v>
      </c>
      <c r="D243" s="53" t="s">
        <v>1747</v>
      </c>
      <c r="E243" s="43" t="s">
        <v>1746</v>
      </c>
      <c r="F243" s="37" t="s">
        <v>2452</v>
      </c>
      <c r="G243" s="112">
        <v>80257537</v>
      </c>
      <c r="H243" s="53" t="s">
        <v>883</v>
      </c>
      <c r="I243" s="107">
        <v>80257537</v>
      </c>
      <c r="J243" s="1" t="s">
        <v>866</v>
      </c>
      <c r="K243" s="102" t="s">
        <v>1783</v>
      </c>
      <c r="L243" s="101">
        <v>41439</v>
      </c>
      <c r="M243" s="47" t="s">
        <v>1661</v>
      </c>
      <c r="N243" s="47" t="s">
        <v>453</v>
      </c>
      <c r="O243" s="87" t="s">
        <v>1788</v>
      </c>
      <c r="P243" s="1" t="s">
        <v>2462</v>
      </c>
      <c r="Q243" s="1" t="s">
        <v>2462</v>
      </c>
      <c r="R243" s="60"/>
      <c r="S243" s="47"/>
      <c r="T243" s="107"/>
      <c r="U243" s="102"/>
      <c r="V243" s="14">
        <v>3105651696</v>
      </c>
      <c r="W243" s="14" t="s">
        <v>1660</v>
      </c>
      <c r="X243" s="22" t="s">
        <v>1659</v>
      </c>
    </row>
    <row r="244" spans="1:24" ht="78.75" hidden="1" x14ac:dyDescent="0.25">
      <c r="A244" s="63">
        <v>236</v>
      </c>
      <c r="B244" s="36">
        <v>20061098003</v>
      </c>
      <c r="C244" s="36" t="s">
        <v>2442</v>
      </c>
      <c r="D244" s="53" t="s">
        <v>1749</v>
      </c>
      <c r="E244" s="51" t="s">
        <v>1748</v>
      </c>
      <c r="F244" s="63" t="s">
        <v>2451</v>
      </c>
      <c r="G244" s="112">
        <v>53107959</v>
      </c>
      <c r="H244" s="53" t="s">
        <v>883</v>
      </c>
      <c r="I244" s="14" t="s">
        <v>885</v>
      </c>
      <c r="J244" s="1" t="s">
        <v>866</v>
      </c>
      <c r="K244" s="102" t="s">
        <v>1783</v>
      </c>
      <c r="L244" s="101">
        <v>41439</v>
      </c>
      <c r="M244" s="47" t="s">
        <v>1704</v>
      </c>
      <c r="N244" s="47" t="s">
        <v>2456</v>
      </c>
      <c r="O244" s="86" t="s">
        <v>1798</v>
      </c>
      <c r="P244" s="1" t="s">
        <v>50</v>
      </c>
      <c r="Q244" s="1" t="s">
        <v>2462</v>
      </c>
      <c r="R244" s="60"/>
      <c r="S244" s="47"/>
      <c r="T244" s="102"/>
      <c r="U244" s="102"/>
      <c r="V244" s="102">
        <v>3005875635</v>
      </c>
      <c r="W244" s="14" t="s">
        <v>1703</v>
      </c>
      <c r="X244" s="23" t="s">
        <v>1702</v>
      </c>
    </row>
    <row r="245" spans="1:24" ht="78.75" hidden="1" x14ac:dyDescent="0.25">
      <c r="A245" s="63">
        <v>237</v>
      </c>
      <c r="B245" s="36">
        <v>20061098031</v>
      </c>
      <c r="C245" s="36" t="s">
        <v>2442</v>
      </c>
      <c r="D245" s="53" t="s">
        <v>1751</v>
      </c>
      <c r="E245" s="43" t="s">
        <v>1750</v>
      </c>
      <c r="F245" s="37" t="s">
        <v>2452</v>
      </c>
      <c r="G245" s="112">
        <v>17267836</v>
      </c>
      <c r="H245" s="53" t="s">
        <v>1778</v>
      </c>
      <c r="I245" s="107">
        <v>17261836</v>
      </c>
      <c r="J245" s="1" t="s">
        <v>866</v>
      </c>
      <c r="K245" s="102" t="s">
        <v>1783</v>
      </c>
      <c r="L245" s="101">
        <v>41439</v>
      </c>
      <c r="M245" s="48" t="s">
        <v>1710</v>
      </c>
      <c r="N245" s="48" t="s">
        <v>1711</v>
      </c>
      <c r="O245" s="47" t="s">
        <v>1799</v>
      </c>
      <c r="P245" s="1" t="s">
        <v>978</v>
      </c>
      <c r="Q245" s="1" t="s">
        <v>2462</v>
      </c>
      <c r="R245" s="60"/>
      <c r="S245" s="47"/>
      <c r="T245" s="107"/>
      <c r="U245" s="102"/>
      <c r="V245" s="9">
        <v>3133583669</v>
      </c>
      <c r="W245" s="9" t="s">
        <v>1709</v>
      </c>
      <c r="X245" s="9" t="s">
        <v>1708</v>
      </c>
    </row>
    <row r="246" spans="1:24" ht="56.25" hidden="1" x14ac:dyDescent="0.25">
      <c r="A246" s="63">
        <v>238</v>
      </c>
      <c r="B246" s="36">
        <v>20061098032</v>
      </c>
      <c r="C246" s="36" t="s">
        <v>2442</v>
      </c>
      <c r="D246" s="53" t="s">
        <v>1753</v>
      </c>
      <c r="E246" s="43" t="s">
        <v>1752</v>
      </c>
      <c r="F246" s="37" t="s">
        <v>2452</v>
      </c>
      <c r="G246" s="112">
        <v>10032563</v>
      </c>
      <c r="H246" s="53" t="s">
        <v>1075</v>
      </c>
      <c r="I246" s="107">
        <v>10032563</v>
      </c>
      <c r="J246" s="1" t="s">
        <v>866</v>
      </c>
      <c r="K246" s="107" t="s">
        <v>1783</v>
      </c>
      <c r="L246" s="101">
        <v>41439</v>
      </c>
      <c r="M246" s="47" t="s">
        <v>1671</v>
      </c>
      <c r="N246" s="47" t="s">
        <v>1672</v>
      </c>
      <c r="O246" s="87" t="s">
        <v>1800</v>
      </c>
      <c r="P246" s="2" t="s">
        <v>79</v>
      </c>
      <c r="Q246" s="1" t="s">
        <v>2462</v>
      </c>
      <c r="R246" s="60"/>
      <c r="S246" s="47"/>
      <c r="T246" s="107"/>
      <c r="U246" s="107"/>
      <c r="V246" s="107">
        <v>3212133242</v>
      </c>
      <c r="W246" s="14" t="s">
        <v>1670</v>
      </c>
      <c r="X246" s="20" t="s">
        <v>1669</v>
      </c>
    </row>
    <row r="247" spans="1:24" ht="22.5" hidden="1" x14ac:dyDescent="0.25">
      <c r="A247" s="63">
        <v>239</v>
      </c>
      <c r="B247" s="37">
        <v>20062098003</v>
      </c>
      <c r="C247" s="37" t="s">
        <v>2443</v>
      </c>
      <c r="D247" s="53" t="s">
        <v>1755</v>
      </c>
      <c r="E247" s="43" t="s">
        <v>1754</v>
      </c>
      <c r="F247" s="37" t="s">
        <v>2452</v>
      </c>
      <c r="G247" s="116">
        <v>1032404010</v>
      </c>
      <c r="H247" s="53" t="s">
        <v>883</v>
      </c>
      <c r="I247" s="14">
        <v>88012359505</v>
      </c>
      <c r="J247" s="1" t="s">
        <v>866</v>
      </c>
      <c r="K247" s="102" t="s">
        <v>1783</v>
      </c>
      <c r="L247" s="101">
        <v>41439</v>
      </c>
      <c r="M247" s="49" t="s">
        <v>1642</v>
      </c>
      <c r="N247" s="47" t="s">
        <v>1835</v>
      </c>
      <c r="O247" s="86" t="s">
        <v>1788</v>
      </c>
      <c r="P247" s="1" t="s">
        <v>50</v>
      </c>
      <c r="Q247" s="102" t="s">
        <v>790</v>
      </c>
      <c r="R247" s="58" t="s">
        <v>860</v>
      </c>
      <c r="S247" s="47"/>
      <c r="T247" s="102"/>
      <c r="U247" s="102"/>
      <c r="V247" s="14" t="s">
        <v>1640</v>
      </c>
      <c r="W247" s="14" t="s">
        <v>1641</v>
      </c>
      <c r="X247" s="24" t="s">
        <v>1639</v>
      </c>
    </row>
    <row r="248" spans="1:24" ht="56.25" hidden="1" x14ac:dyDescent="0.25">
      <c r="A248" s="63">
        <v>240</v>
      </c>
      <c r="B248" s="36">
        <v>20062098006</v>
      </c>
      <c r="C248" s="37" t="s">
        <v>2443</v>
      </c>
      <c r="D248" s="53" t="s">
        <v>1757</v>
      </c>
      <c r="E248" s="51" t="s">
        <v>1756</v>
      </c>
      <c r="F248" s="63" t="s">
        <v>2451</v>
      </c>
      <c r="G248" s="112">
        <v>32794769</v>
      </c>
      <c r="H248" s="53" t="s">
        <v>1646</v>
      </c>
      <c r="I248" s="15" t="s">
        <v>885</v>
      </c>
      <c r="J248" s="1" t="s">
        <v>866</v>
      </c>
      <c r="K248" s="102" t="s">
        <v>1783</v>
      </c>
      <c r="L248" s="101">
        <v>41439</v>
      </c>
      <c r="M248" s="47" t="s">
        <v>1649</v>
      </c>
      <c r="N248" s="47" t="s">
        <v>1650</v>
      </c>
      <c r="O248" s="83" t="s">
        <v>1801</v>
      </c>
      <c r="P248" s="1" t="s">
        <v>39</v>
      </c>
      <c r="Q248" s="102" t="s">
        <v>790</v>
      </c>
      <c r="R248" s="60" t="s">
        <v>1084</v>
      </c>
      <c r="S248" s="47"/>
      <c r="T248" s="102"/>
      <c r="U248" s="102"/>
      <c r="V248" s="102">
        <v>3012423361</v>
      </c>
      <c r="W248" s="14" t="s">
        <v>1648</v>
      </c>
      <c r="X248" s="23" t="s">
        <v>1647</v>
      </c>
    </row>
    <row r="249" spans="1:24" ht="45" hidden="1" x14ac:dyDescent="0.25">
      <c r="A249" s="63">
        <v>241</v>
      </c>
      <c r="B249" s="36">
        <v>20062098021</v>
      </c>
      <c r="C249" s="37" t="s">
        <v>2443</v>
      </c>
      <c r="D249" s="53" t="s">
        <v>1759</v>
      </c>
      <c r="E249" s="43" t="s">
        <v>1758</v>
      </c>
      <c r="F249" s="37" t="s">
        <v>2452</v>
      </c>
      <c r="G249" s="112">
        <v>1015400057</v>
      </c>
      <c r="H249" s="53" t="s">
        <v>883</v>
      </c>
      <c r="I249" s="102">
        <v>1015400057</v>
      </c>
      <c r="J249" s="1" t="s">
        <v>866</v>
      </c>
      <c r="K249" s="102" t="s">
        <v>1783</v>
      </c>
      <c r="L249" s="101">
        <v>41439</v>
      </c>
      <c r="M249" s="47" t="s">
        <v>1707</v>
      </c>
      <c r="N249" s="47" t="s">
        <v>959</v>
      </c>
      <c r="O249" s="87" t="s">
        <v>1802</v>
      </c>
      <c r="P249" s="2" t="s">
        <v>79</v>
      </c>
      <c r="Q249" s="102" t="s">
        <v>790</v>
      </c>
      <c r="R249" s="60" t="s">
        <v>864</v>
      </c>
      <c r="S249" s="47"/>
      <c r="T249" s="102"/>
      <c r="U249" s="102"/>
      <c r="V249" s="102">
        <v>3184394447</v>
      </c>
      <c r="W249" s="14" t="s">
        <v>1706</v>
      </c>
      <c r="X249" s="102" t="s">
        <v>1705</v>
      </c>
    </row>
    <row r="250" spans="1:24" ht="56.25" hidden="1" x14ac:dyDescent="0.25">
      <c r="A250" s="63">
        <v>242</v>
      </c>
      <c r="B250" s="36">
        <v>20071098012</v>
      </c>
      <c r="C250" s="63" t="s">
        <v>2444</v>
      </c>
      <c r="D250" s="53" t="s">
        <v>1761</v>
      </c>
      <c r="E250" s="51" t="s">
        <v>1760</v>
      </c>
      <c r="F250" s="63" t="s">
        <v>2452</v>
      </c>
      <c r="G250" s="112">
        <v>1032405525</v>
      </c>
      <c r="H250" s="53" t="s">
        <v>883</v>
      </c>
      <c r="I250" s="102">
        <v>1032405525</v>
      </c>
      <c r="J250" s="1" t="s">
        <v>866</v>
      </c>
      <c r="K250" s="102" t="s">
        <v>1783</v>
      </c>
      <c r="L250" s="101">
        <v>41439</v>
      </c>
      <c r="M250" s="47" t="s">
        <v>1717</v>
      </c>
      <c r="N250" s="45" t="s">
        <v>862</v>
      </c>
      <c r="O250" s="87" t="s">
        <v>1803</v>
      </c>
      <c r="P250" s="1" t="s">
        <v>50</v>
      </c>
      <c r="Q250" s="102" t="s">
        <v>790</v>
      </c>
      <c r="R250" s="60" t="s">
        <v>864</v>
      </c>
      <c r="S250" s="47"/>
      <c r="T250" s="102"/>
      <c r="U250" s="102"/>
      <c r="V250" s="102">
        <v>3203352371</v>
      </c>
      <c r="W250" s="14" t="s">
        <v>1716</v>
      </c>
      <c r="X250" s="102" t="s">
        <v>1715</v>
      </c>
    </row>
    <row r="251" spans="1:24" ht="67.5" hidden="1" x14ac:dyDescent="0.25">
      <c r="A251" s="63">
        <v>243</v>
      </c>
      <c r="B251" s="36">
        <v>20071098014</v>
      </c>
      <c r="C251" s="63" t="s">
        <v>2444</v>
      </c>
      <c r="D251" s="53" t="s">
        <v>1763</v>
      </c>
      <c r="E251" s="51" t="s">
        <v>1762</v>
      </c>
      <c r="F251" s="63" t="s">
        <v>2452</v>
      </c>
      <c r="G251" s="112">
        <v>16836959</v>
      </c>
      <c r="H251" s="53" t="s">
        <v>1779</v>
      </c>
      <c r="I251" s="14">
        <v>16836959</v>
      </c>
      <c r="J251" s="1" t="s">
        <v>866</v>
      </c>
      <c r="K251" s="102" t="s">
        <v>1783</v>
      </c>
      <c r="L251" s="101">
        <v>41439</v>
      </c>
      <c r="M251" s="47" t="s">
        <v>1700</v>
      </c>
      <c r="N251" s="47" t="s">
        <v>1701</v>
      </c>
      <c r="O251" s="86" t="s">
        <v>1804</v>
      </c>
      <c r="P251" s="1" t="s">
        <v>290</v>
      </c>
      <c r="Q251" s="102" t="s">
        <v>790</v>
      </c>
      <c r="R251" s="58" t="s">
        <v>2016</v>
      </c>
      <c r="S251" s="47"/>
      <c r="T251" s="102" t="s">
        <v>1423</v>
      </c>
      <c r="U251" s="102"/>
      <c r="V251" s="102">
        <v>3012959325</v>
      </c>
      <c r="W251" s="14" t="s">
        <v>1699</v>
      </c>
      <c r="X251" s="23" t="s">
        <v>1698</v>
      </c>
    </row>
    <row r="252" spans="1:24" ht="56.25" x14ac:dyDescent="0.25">
      <c r="A252" s="63">
        <v>244</v>
      </c>
      <c r="B252" s="36">
        <v>20072098026</v>
      </c>
      <c r="C252" s="63" t="s">
        <v>2445</v>
      </c>
      <c r="D252" s="54" t="s">
        <v>2514</v>
      </c>
      <c r="E252" s="51" t="s">
        <v>1764</v>
      </c>
      <c r="F252" s="63" t="s">
        <v>2452</v>
      </c>
      <c r="G252" s="112">
        <v>1032420718</v>
      </c>
      <c r="H252" s="53" t="s">
        <v>883</v>
      </c>
      <c r="I252" s="107">
        <v>1032420718</v>
      </c>
      <c r="J252" s="1" t="s">
        <v>1784</v>
      </c>
      <c r="K252" s="107" t="s">
        <v>1783</v>
      </c>
      <c r="L252" s="101">
        <v>41439</v>
      </c>
      <c r="M252" s="47" t="s">
        <v>2405</v>
      </c>
      <c r="N252" s="45" t="s">
        <v>119</v>
      </c>
      <c r="O252" s="87" t="s">
        <v>1788</v>
      </c>
      <c r="P252" s="1" t="s">
        <v>290</v>
      </c>
      <c r="Q252" s="1" t="s">
        <v>791</v>
      </c>
      <c r="R252" s="60" t="s">
        <v>885</v>
      </c>
      <c r="S252" s="47"/>
      <c r="T252" s="107"/>
      <c r="U252" s="107"/>
      <c r="V252" s="107">
        <v>3213231200</v>
      </c>
      <c r="W252" s="107" t="s">
        <v>1655</v>
      </c>
      <c r="X252" s="20" t="s">
        <v>1654</v>
      </c>
    </row>
    <row r="253" spans="1:24" ht="56.25" hidden="1" x14ac:dyDescent="0.25">
      <c r="A253" s="63">
        <v>245</v>
      </c>
      <c r="B253" s="36">
        <v>20092098043</v>
      </c>
      <c r="C253" s="36" t="s">
        <v>2449</v>
      </c>
      <c r="D253" s="54" t="s">
        <v>2479</v>
      </c>
      <c r="E253" s="51" t="s">
        <v>117</v>
      </c>
      <c r="F253" s="63" t="s">
        <v>2452</v>
      </c>
      <c r="G253" s="112">
        <v>79419133</v>
      </c>
      <c r="H253" s="53" t="s">
        <v>883</v>
      </c>
      <c r="I253" s="15">
        <v>79419133</v>
      </c>
      <c r="J253" s="1" t="s">
        <v>2265</v>
      </c>
      <c r="K253" s="102" t="s">
        <v>1783</v>
      </c>
      <c r="L253" s="101">
        <v>41439</v>
      </c>
      <c r="M253" s="47" t="s">
        <v>1685</v>
      </c>
      <c r="N253" s="45" t="s">
        <v>1206</v>
      </c>
      <c r="O253" s="83" t="s">
        <v>1805</v>
      </c>
      <c r="P253" s="1" t="s">
        <v>290</v>
      </c>
      <c r="Q253" s="102" t="s">
        <v>790</v>
      </c>
      <c r="R253" s="60" t="s">
        <v>1616</v>
      </c>
      <c r="S253" s="47" t="s">
        <v>1813</v>
      </c>
      <c r="T253" s="102"/>
      <c r="U253" s="102"/>
      <c r="V253" s="102">
        <v>3132104694</v>
      </c>
      <c r="W253" s="32"/>
      <c r="X253" s="20" t="s">
        <v>1684</v>
      </c>
    </row>
    <row r="254" spans="1:24" ht="45" hidden="1" x14ac:dyDescent="0.25">
      <c r="A254" s="63">
        <v>246</v>
      </c>
      <c r="B254" s="37">
        <v>20092098045</v>
      </c>
      <c r="C254" s="36" t="s">
        <v>2449</v>
      </c>
      <c r="D254" s="54" t="s">
        <v>1765</v>
      </c>
      <c r="E254" s="51" t="s">
        <v>2465</v>
      </c>
      <c r="F254" s="63" t="s">
        <v>2452</v>
      </c>
      <c r="G254" s="116">
        <v>17583802</v>
      </c>
      <c r="H254" s="53" t="s">
        <v>1780</v>
      </c>
      <c r="I254" s="14" t="s">
        <v>1662</v>
      </c>
      <c r="J254" s="1" t="s">
        <v>1785</v>
      </c>
      <c r="K254" s="102" t="s">
        <v>1783</v>
      </c>
      <c r="L254" s="101">
        <v>41439</v>
      </c>
      <c r="M254" s="49" t="s">
        <v>1665</v>
      </c>
      <c r="N254" s="45" t="s">
        <v>2455</v>
      </c>
      <c r="O254" s="86" t="s">
        <v>1801</v>
      </c>
      <c r="P254" s="1" t="s">
        <v>50</v>
      </c>
      <c r="Q254" s="102" t="s">
        <v>790</v>
      </c>
      <c r="R254" s="60" t="s">
        <v>1811</v>
      </c>
      <c r="S254" s="47"/>
      <c r="T254" s="102"/>
      <c r="U254" s="102"/>
      <c r="V254" s="14">
        <v>3103125502</v>
      </c>
      <c r="W254" s="14" t="s">
        <v>1664</v>
      </c>
      <c r="X254" s="22" t="s">
        <v>1663</v>
      </c>
    </row>
    <row r="255" spans="1:24" ht="56.25" hidden="1" x14ac:dyDescent="0.25">
      <c r="A255" s="63">
        <v>247</v>
      </c>
      <c r="B255" s="36">
        <v>20092098051</v>
      </c>
      <c r="C255" s="36" t="s">
        <v>2449</v>
      </c>
      <c r="D255" s="54" t="s">
        <v>1766</v>
      </c>
      <c r="E255" s="51" t="s">
        <v>1011</v>
      </c>
      <c r="F255" s="63" t="s">
        <v>2452</v>
      </c>
      <c r="G255" s="116">
        <v>71271466</v>
      </c>
      <c r="H255" s="53" t="s">
        <v>1781</v>
      </c>
      <c r="I255" s="14">
        <v>71271466</v>
      </c>
      <c r="J255" s="1" t="s">
        <v>1809</v>
      </c>
      <c r="K255" s="102" t="s">
        <v>1783</v>
      </c>
      <c r="L255" s="101">
        <v>41439</v>
      </c>
      <c r="M255" s="47" t="s">
        <v>1638</v>
      </c>
      <c r="N255" s="45" t="s">
        <v>277</v>
      </c>
      <c r="O255" s="86" t="s">
        <v>1795</v>
      </c>
      <c r="P255" s="1" t="s">
        <v>50</v>
      </c>
      <c r="Q255" s="102" t="s">
        <v>790</v>
      </c>
      <c r="R255" s="60" t="s">
        <v>1812</v>
      </c>
      <c r="S255" s="47"/>
      <c r="T255" s="102"/>
      <c r="U255" s="102"/>
      <c r="V255" s="14">
        <v>3122956558</v>
      </c>
      <c r="W255" s="14" t="s">
        <v>1637</v>
      </c>
      <c r="X255" s="24" t="s">
        <v>1636</v>
      </c>
    </row>
    <row r="256" spans="1:24" ht="56.25" x14ac:dyDescent="0.25">
      <c r="A256" s="63">
        <v>248</v>
      </c>
      <c r="B256" s="36">
        <v>20102098039</v>
      </c>
      <c r="C256" s="36" t="s">
        <v>2450</v>
      </c>
      <c r="D256" s="54" t="s">
        <v>1768</v>
      </c>
      <c r="E256" s="51" t="s">
        <v>1767</v>
      </c>
      <c r="F256" s="63" t="s">
        <v>2452</v>
      </c>
      <c r="G256" s="112">
        <v>11245134</v>
      </c>
      <c r="H256" s="53" t="s">
        <v>1782</v>
      </c>
      <c r="I256" s="14">
        <v>80050303326</v>
      </c>
      <c r="J256" s="1" t="s">
        <v>1808</v>
      </c>
      <c r="K256" s="107" t="s">
        <v>1783</v>
      </c>
      <c r="L256" s="101">
        <v>41439</v>
      </c>
      <c r="M256" s="47" t="s">
        <v>1668</v>
      </c>
      <c r="N256" s="45" t="s">
        <v>2455</v>
      </c>
      <c r="O256" s="87" t="s">
        <v>1800</v>
      </c>
      <c r="P256" s="1" t="s">
        <v>50</v>
      </c>
      <c r="Q256" s="1" t="s">
        <v>791</v>
      </c>
      <c r="R256" s="60" t="s">
        <v>885</v>
      </c>
      <c r="S256" s="47"/>
      <c r="T256" s="107"/>
      <c r="U256" s="107"/>
      <c r="V256" s="107">
        <v>3118389224</v>
      </c>
      <c r="W256" s="107" t="s">
        <v>1667</v>
      </c>
      <c r="X256" s="20" t="s">
        <v>1666</v>
      </c>
    </row>
    <row r="257" spans="1:24" ht="56.25" x14ac:dyDescent="0.25">
      <c r="A257" s="63">
        <v>249</v>
      </c>
      <c r="B257" s="36">
        <v>20102098041</v>
      </c>
      <c r="C257" s="36" t="s">
        <v>2450</v>
      </c>
      <c r="D257" s="54" t="s">
        <v>1770</v>
      </c>
      <c r="E257" s="51" t="s">
        <v>1769</v>
      </c>
      <c r="F257" s="63" t="s">
        <v>2452</v>
      </c>
      <c r="G257" s="112">
        <v>79743275</v>
      </c>
      <c r="H257" s="53" t="s">
        <v>883</v>
      </c>
      <c r="I257" s="102">
        <v>76051950808</v>
      </c>
      <c r="J257" s="1" t="s">
        <v>1786</v>
      </c>
      <c r="K257" s="102" t="s">
        <v>1783</v>
      </c>
      <c r="L257" s="101">
        <v>41439</v>
      </c>
      <c r="M257" s="47" t="s">
        <v>1683</v>
      </c>
      <c r="N257" s="45" t="s">
        <v>600</v>
      </c>
      <c r="O257" s="87" t="s">
        <v>1806</v>
      </c>
      <c r="P257" s="1" t="s">
        <v>2462</v>
      </c>
      <c r="Q257" s="1" t="s">
        <v>791</v>
      </c>
      <c r="R257" s="60" t="s">
        <v>885</v>
      </c>
      <c r="S257" s="47"/>
      <c r="T257" s="107"/>
      <c r="U257" s="107"/>
      <c r="V257" s="102" t="s">
        <v>1681</v>
      </c>
      <c r="W257" s="102" t="s">
        <v>1682</v>
      </c>
      <c r="X257" s="20" t="s">
        <v>1680</v>
      </c>
    </row>
    <row r="258" spans="1:24" ht="56.25" hidden="1" x14ac:dyDescent="0.25">
      <c r="A258" s="63">
        <v>250</v>
      </c>
      <c r="B258" s="36">
        <v>20102098047</v>
      </c>
      <c r="C258" s="36" t="s">
        <v>2450</v>
      </c>
      <c r="D258" s="54" t="s">
        <v>1772</v>
      </c>
      <c r="E258" s="51" t="s">
        <v>1771</v>
      </c>
      <c r="F258" s="63" t="s">
        <v>2452</v>
      </c>
      <c r="G258" s="112">
        <v>79895812</v>
      </c>
      <c r="H258" s="53" t="s">
        <v>883</v>
      </c>
      <c r="I258" s="102">
        <v>79895812</v>
      </c>
      <c r="J258" s="1" t="s">
        <v>2266</v>
      </c>
      <c r="K258" s="102" t="s">
        <v>1783</v>
      </c>
      <c r="L258" s="101">
        <v>41439</v>
      </c>
      <c r="M258" s="47" t="s">
        <v>1679</v>
      </c>
      <c r="N258" s="45" t="s">
        <v>2455</v>
      </c>
      <c r="O258" s="87" t="s">
        <v>1806</v>
      </c>
      <c r="P258" s="2" t="s">
        <v>79</v>
      </c>
      <c r="Q258" s="102" t="s">
        <v>790</v>
      </c>
      <c r="R258" s="60" t="s">
        <v>1811</v>
      </c>
      <c r="S258" s="47"/>
      <c r="T258" s="102"/>
      <c r="U258" s="102"/>
      <c r="V258" s="102" t="s">
        <v>1677</v>
      </c>
      <c r="W258" s="102" t="s">
        <v>1678</v>
      </c>
      <c r="X258" s="20" t="s">
        <v>1676</v>
      </c>
    </row>
    <row r="259" spans="1:24" ht="56.25" hidden="1" x14ac:dyDescent="0.25">
      <c r="A259" s="63">
        <v>251</v>
      </c>
      <c r="B259" s="37">
        <v>20102098055</v>
      </c>
      <c r="C259" s="36" t="s">
        <v>2450</v>
      </c>
      <c r="D259" s="54" t="s">
        <v>1774</v>
      </c>
      <c r="E259" s="51" t="s">
        <v>1773</v>
      </c>
      <c r="F259" s="63" t="s">
        <v>2452</v>
      </c>
      <c r="G259" s="116">
        <v>79621786</v>
      </c>
      <c r="H259" s="53" t="s">
        <v>883</v>
      </c>
      <c r="I259" s="14">
        <v>79621786</v>
      </c>
      <c r="J259" s="1" t="s">
        <v>2267</v>
      </c>
      <c r="K259" s="102" t="s">
        <v>1783</v>
      </c>
      <c r="L259" s="101">
        <v>41439</v>
      </c>
      <c r="M259" s="49" t="s">
        <v>1658</v>
      </c>
      <c r="N259" s="45" t="s">
        <v>2455</v>
      </c>
      <c r="O259" s="86" t="s">
        <v>1788</v>
      </c>
      <c r="P259" s="1" t="s">
        <v>50</v>
      </c>
      <c r="Q259" s="102" t="s">
        <v>790</v>
      </c>
      <c r="R259" s="60" t="s">
        <v>1810</v>
      </c>
      <c r="S259" s="47" t="s">
        <v>1814</v>
      </c>
      <c r="T259" s="102"/>
      <c r="U259" s="102"/>
      <c r="V259" s="14">
        <v>3107622039</v>
      </c>
      <c r="W259" s="14" t="s">
        <v>1657</v>
      </c>
      <c r="X259" s="22" t="s">
        <v>1656</v>
      </c>
    </row>
    <row r="260" spans="1:24" ht="112.5" hidden="1" x14ac:dyDescent="0.25">
      <c r="A260" s="63">
        <v>252</v>
      </c>
      <c r="B260" s="36">
        <v>20102098071</v>
      </c>
      <c r="C260" s="36" t="s">
        <v>2450</v>
      </c>
      <c r="D260" s="54" t="s">
        <v>1776</v>
      </c>
      <c r="E260" s="51" t="s">
        <v>1775</v>
      </c>
      <c r="F260" s="63" t="s">
        <v>2451</v>
      </c>
      <c r="G260" s="112">
        <v>52768452</v>
      </c>
      <c r="H260" s="53" t="s">
        <v>883</v>
      </c>
      <c r="I260" s="14" t="s">
        <v>885</v>
      </c>
      <c r="J260" s="1" t="s">
        <v>1807</v>
      </c>
      <c r="K260" s="102" t="s">
        <v>1783</v>
      </c>
      <c r="L260" s="101">
        <v>41439</v>
      </c>
      <c r="M260" s="47" t="s">
        <v>1692</v>
      </c>
      <c r="N260" s="47" t="s">
        <v>1693</v>
      </c>
      <c r="O260" s="86" t="s">
        <v>1799</v>
      </c>
      <c r="P260" s="1" t="s">
        <v>39</v>
      </c>
      <c r="Q260" s="102" t="s">
        <v>790</v>
      </c>
      <c r="R260" s="60" t="s">
        <v>1084</v>
      </c>
      <c r="S260" s="47"/>
      <c r="T260" s="102"/>
      <c r="U260" s="102"/>
      <c r="V260" s="102">
        <v>3105693797</v>
      </c>
      <c r="W260" s="14" t="s">
        <v>1691</v>
      </c>
      <c r="X260" s="23" t="s">
        <v>1690</v>
      </c>
    </row>
    <row r="261" spans="1:24" ht="112.5" hidden="1" x14ac:dyDescent="0.25">
      <c r="A261" s="63">
        <v>253</v>
      </c>
      <c r="B261" s="36">
        <v>20072098007</v>
      </c>
      <c r="C261" s="63" t="s">
        <v>2445</v>
      </c>
      <c r="D261" s="53" t="s">
        <v>1929</v>
      </c>
      <c r="E261" s="54" t="s">
        <v>1928</v>
      </c>
      <c r="F261" s="89" t="s">
        <v>2452</v>
      </c>
      <c r="G261" s="112">
        <v>1018421155</v>
      </c>
      <c r="H261" s="53" t="s">
        <v>17</v>
      </c>
      <c r="I261" s="102">
        <v>88122667124</v>
      </c>
      <c r="J261" s="26" t="s">
        <v>1989</v>
      </c>
      <c r="K261" s="102" t="s">
        <v>1983</v>
      </c>
      <c r="L261" s="101">
        <v>41614</v>
      </c>
      <c r="M261" s="49" t="s">
        <v>1818</v>
      </c>
      <c r="N261" s="45" t="s">
        <v>1206</v>
      </c>
      <c r="O261" s="49" t="s">
        <v>1990</v>
      </c>
      <c r="P261" s="1" t="s">
        <v>50</v>
      </c>
      <c r="Q261" s="26" t="s">
        <v>790</v>
      </c>
      <c r="R261" s="60" t="s">
        <v>1092</v>
      </c>
      <c r="S261" s="87"/>
      <c r="T261" s="26"/>
      <c r="U261" s="26"/>
      <c r="V261" s="26">
        <v>3204991462</v>
      </c>
      <c r="W261" s="26" t="s">
        <v>1819</v>
      </c>
      <c r="X261" s="20" t="s">
        <v>1820</v>
      </c>
    </row>
    <row r="262" spans="1:24" ht="67.5" hidden="1" x14ac:dyDescent="0.25">
      <c r="A262" s="63">
        <v>254</v>
      </c>
      <c r="B262" s="36">
        <v>20102098043</v>
      </c>
      <c r="C262" s="36" t="s">
        <v>2450</v>
      </c>
      <c r="D262" s="53" t="s">
        <v>1931</v>
      </c>
      <c r="E262" s="54" t="s">
        <v>1930</v>
      </c>
      <c r="F262" s="64" t="s">
        <v>2452</v>
      </c>
      <c r="G262" s="112">
        <v>80185086</v>
      </c>
      <c r="H262" s="53" t="s">
        <v>17</v>
      </c>
      <c r="I262" s="102">
        <v>80185086</v>
      </c>
      <c r="J262" s="102" t="s">
        <v>866</v>
      </c>
      <c r="K262" s="102" t="s">
        <v>1983</v>
      </c>
      <c r="L262" s="101">
        <v>41614</v>
      </c>
      <c r="M262" s="47" t="s">
        <v>1823</v>
      </c>
      <c r="N262" s="47" t="s">
        <v>1701</v>
      </c>
      <c r="O262" s="49" t="s">
        <v>1991</v>
      </c>
      <c r="P262" s="1" t="s">
        <v>39</v>
      </c>
      <c r="Q262" s="102" t="s">
        <v>790</v>
      </c>
      <c r="R262" s="58" t="s">
        <v>2016</v>
      </c>
      <c r="S262" s="87"/>
      <c r="T262" s="102"/>
      <c r="U262" s="102"/>
      <c r="V262" s="102">
        <v>3002888074</v>
      </c>
      <c r="W262" s="102" t="s">
        <v>1822</v>
      </c>
      <c r="X262" s="20" t="s">
        <v>1821</v>
      </c>
    </row>
    <row r="263" spans="1:24" ht="33.75" hidden="1" x14ac:dyDescent="0.25">
      <c r="A263" s="63">
        <v>255</v>
      </c>
      <c r="B263" s="36">
        <v>20102098066</v>
      </c>
      <c r="C263" s="36" t="s">
        <v>2450</v>
      </c>
      <c r="D263" s="53" t="s">
        <v>2501</v>
      </c>
      <c r="E263" s="54" t="s">
        <v>1932</v>
      </c>
      <c r="F263" s="64" t="s">
        <v>2452</v>
      </c>
      <c r="G263" s="112">
        <v>11438060</v>
      </c>
      <c r="H263" s="53" t="s">
        <v>1857</v>
      </c>
      <c r="I263" s="102">
        <v>11438060</v>
      </c>
      <c r="J263" s="102" t="s">
        <v>1988</v>
      </c>
      <c r="K263" s="102" t="s">
        <v>1983</v>
      </c>
      <c r="L263" s="101">
        <v>41614</v>
      </c>
      <c r="M263" s="47" t="s">
        <v>1826</v>
      </c>
      <c r="N263" s="47" t="s">
        <v>1650</v>
      </c>
      <c r="O263" s="49" t="s">
        <v>1992</v>
      </c>
      <c r="P263" s="1" t="s">
        <v>50</v>
      </c>
      <c r="Q263" s="102" t="s">
        <v>13</v>
      </c>
      <c r="R263" s="60" t="s">
        <v>885</v>
      </c>
      <c r="S263" s="87"/>
      <c r="T263" s="102"/>
      <c r="U263" s="102"/>
      <c r="V263" s="14">
        <v>3115856898</v>
      </c>
      <c r="W263" s="14" t="s">
        <v>1825</v>
      </c>
      <c r="X263" s="102" t="s">
        <v>1824</v>
      </c>
    </row>
    <row r="264" spans="1:24" ht="78.75" x14ac:dyDescent="0.25">
      <c r="A264" s="63">
        <v>256</v>
      </c>
      <c r="B264" s="36">
        <v>20061098017</v>
      </c>
      <c r="C264" s="36" t="s">
        <v>2442</v>
      </c>
      <c r="D264" s="53" t="s">
        <v>2511</v>
      </c>
      <c r="E264" s="54" t="s">
        <v>1933</v>
      </c>
      <c r="F264" s="64" t="s">
        <v>2451</v>
      </c>
      <c r="G264" s="112">
        <v>53103845</v>
      </c>
      <c r="H264" s="53" t="s">
        <v>17</v>
      </c>
      <c r="I264" s="107" t="s">
        <v>885</v>
      </c>
      <c r="J264" s="14" t="s">
        <v>866</v>
      </c>
      <c r="K264" s="107" t="s">
        <v>1983</v>
      </c>
      <c r="L264" s="101">
        <v>41614</v>
      </c>
      <c r="M264" s="47" t="s">
        <v>1830</v>
      </c>
      <c r="N264" s="45" t="s">
        <v>570</v>
      </c>
      <c r="O264" s="49" t="s">
        <v>1831</v>
      </c>
      <c r="P264" s="1" t="s">
        <v>50</v>
      </c>
      <c r="Q264" s="1" t="s">
        <v>791</v>
      </c>
      <c r="R264" s="60" t="s">
        <v>885</v>
      </c>
      <c r="S264" s="87"/>
      <c r="T264" s="107"/>
      <c r="U264" s="107"/>
      <c r="V264" s="107">
        <v>2019680</v>
      </c>
      <c r="W264" s="107" t="s">
        <v>1829</v>
      </c>
      <c r="X264" s="20" t="s">
        <v>1828</v>
      </c>
    </row>
    <row r="265" spans="1:24" ht="56.25" x14ac:dyDescent="0.25">
      <c r="A265" s="63">
        <v>257</v>
      </c>
      <c r="B265" s="36">
        <v>20022098017</v>
      </c>
      <c r="C265" s="63" t="s">
        <v>2435</v>
      </c>
      <c r="D265" s="53" t="s">
        <v>2475</v>
      </c>
      <c r="E265" s="54" t="s">
        <v>1934</v>
      </c>
      <c r="F265" s="64" t="s">
        <v>2452</v>
      </c>
      <c r="G265" s="112">
        <v>80134282</v>
      </c>
      <c r="H265" s="53" t="s">
        <v>17</v>
      </c>
      <c r="I265" s="107">
        <v>80134282</v>
      </c>
      <c r="J265" s="14" t="s">
        <v>866</v>
      </c>
      <c r="K265" s="107" t="s">
        <v>1983</v>
      </c>
      <c r="L265" s="101">
        <v>41614</v>
      </c>
      <c r="M265" s="48" t="s">
        <v>1834</v>
      </c>
      <c r="N265" s="47" t="s">
        <v>1835</v>
      </c>
      <c r="O265" s="49" t="s">
        <v>1993</v>
      </c>
      <c r="P265" s="1" t="s">
        <v>50</v>
      </c>
      <c r="Q265" s="1" t="s">
        <v>791</v>
      </c>
      <c r="R265" s="60" t="s">
        <v>885</v>
      </c>
      <c r="S265" s="87"/>
      <c r="T265" s="107"/>
      <c r="U265" s="107"/>
      <c r="V265" s="107">
        <v>3106251807</v>
      </c>
      <c r="W265" s="107" t="s">
        <v>1833</v>
      </c>
      <c r="X265" s="20" t="s">
        <v>1832</v>
      </c>
    </row>
    <row r="266" spans="1:24" ht="33.75" hidden="1" x14ac:dyDescent="0.25">
      <c r="A266" s="63">
        <v>258</v>
      </c>
      <c r="B266" s="36">
        <v>20052098013</v>
      </c>
      <c r="C266" s="63" t="s">
        <v>2441</v>
      </c>
      <c r="D266" s="53" t="s">
        <v>1936</v>
      </c>
      <c r="E266" s="54" t="s">
        <v>1935</v>
      </c>
      <c r="F266" s="64" t="s">
        <v>2452</v>
      </c>
      <c r="G266" s="116">
        <v>1072642864</v>
      </c>
      <c r="H266" s="53" t="s">
        <v>1976</v>
      </c>
      <c r="I266" s="102">
        <v>87010669721</v>
      </c>
      <c r="J266" s="14" t="s">
        <v>866</v>
      </c>
      <c r="K266" s="102" t="s">
        <v>1983</v>
      </c>
      <c r="L266" s="101">
        <v>41614</v>
      </c>
      <c r="M266" s="47" t="s">
        <v>1839</v>
      </c>
      <c r="N266" s="45" t="s">
        <v>530</v>
      </c>
      <c r="O266" s="49" t="s">
        <v>1994</v>
      </c>
      <c r="P266" s="1" t="s">
        <v>290</v>
      </c>
      <c r="Q266" s="102" t="s">
        <v>790</v>
      </c>
      <c r="R266" s="60" t="s">
        <v>1616</v>
      </c>
      <c r="S266" s="87"/>
      <c r="T266" s="102"/>
      <c r="U266" s="102"/>
      <c r="V266" s="102" t="s">
        <v>1837</v>
      </c>
      <c r="W266" s="102" t="s">
        <v>1838</v>
      </c>
      <c r="X266" s="20" t="s">
        <v>1836</v>
      </c>
    </row>
    <row r="267" spans="1:24" ht="33.75" hidden="1" x14ac:dyDescent="0.25">
      <c r="A267" s="63">
        <v>259</v>
      </c>
      <c r="B267" s="36">
        <v>20061098034</v>
      </c>
      <c r="C267" s="36" t="s">
        <v>2442</v>
      </c>
      <c r="D267" s="53" t="s">
        <v>2484</v>
      </c>
      <c r="E267" s="54" t="s">
        <v>1937</v>
      </c>
      <c r="F267" s="64" t="s">
        <v>2452</v>
      </c>
      <c r="G267" s="116">
        <v>1018403473</v>
      </c>
      <c r="H267" s="53" t="s">
        <v>17</v>
      </c>
      <c r="I267" s="14">
        <v>86041235324</v>
      </c>
      <c r="J267" s="14" t="s">
        <v>866</v>
      </c>
      <c r="K267" s="102" t="s">
        <v>1983</v>
      </c>
      <c r="L267" s="101">
        <v>41614</v>
      </c>
      <c r="M267" s="47" t="s">
        <v>1842</v>
      </c>
      <c r="N267" s="47" t="s">
        <v>1843</v>
      </c>
      <c r="O267" s="49" t="s">
        <v>1995</v>
      </c>
      <c r="P267" s="1" t="s">
        <v>39</v>
      </c>
      <c r="Q267" s="102" t="s">
        <v>790</v>
      </c>
      <c r="R267" s="60" t="s">
        <v>1616</v>
      </c>
      <c r="S267" s="87"/>
      <c r="T267" s="102"/>
      <c r="U267" s="102"/>
      <c r="V267" s="102">
        <v>3165505935</v>
      </c>
      <c r="W267" s="102" t="s">
        <v>1841</v>
      </c>
      <c r="X267" s="20" t="s">
        <v>1840</v>
      </c>
    </row>
    <row r="268" spans="1:24" ht="112.5" hidden="1" x14ac:dyDescent="0.25">
      <c r="A268" s="63">
        <v>260</v>
      </c>
      <c r="B268" s="37">
        <v>20071098029</v>
      </c>
      <c r="C268" s="63" t="s">
        <v>2444</v>
      </c>
      <c r="D268" s="43" t="s">
        <v>1939</v>
      </c>
      <c r="E268" s="51" t="s">
        <v>1938</v>
      </c>
      <c r="F268" s="63" t="s">
        <v>2452</v>
      </c>
      <c r="G268" s="116">
        <v>1016003005</v>
      </c>
      <c r="H268" s="53" t="s">
        <v>17</v>
      </c>
      <c r="I268" s="14">
        <v>1016003005</v>
      </c>
      <c r="J268" s="14" t="s">
        <v>866</v>
      </c>
      <c r="K268" s="102" t="s">
        <v>1983</v>
      </c>
      <c r="L268" s="101">
        <v>41614</v>
      </c>
      <c r="M268" s="49" t="s">
        <v>1846</v>
      </c>
      <c r="N268" s="47" t="s">
        <v>1835</v>
      </c>
      <c r="O268" s="49" t="s">
        <v>1995</v>
      </c>
      <c r="P268" s="1" t="s">
        <v>50</v>
      </c>
      <c r="Q268" s="14" t="s">
        <v>790</v>
      </c>
      <c r="R268" s="58" t="s">
        <v>860</v>
      </c>
      <c r="S268" s="86"/>
      <c r="T268" s="14"/>
      <c r="U268" s="14"/>
      <c r="V268" s="14">
        <v>3114443775</v>
      </c>
      <c r="W268" s="14" t="s">
        <v>1845</v>
      </c>
      <c r="X268" s="22" t="s">
        <v>1844</v>
      </c>
    </row>
    <row r="269" spans="1:24" ht="33.75" hidden="1" x14ac:dyDescent="0.25">
      <c r="A269" s="63">
        <v>261</v>
      </c>
      <c r="B269" s="37">
        <v>20031098005</v>
      </c>
      <c r="C269" s="63" t="s">
        <v>2436</v>
      </c>
      <c r="D269" s="53" t="s">
        <v>1941</v>
      </c>
      <c r="E269" s="51" t="s">
        <v>1940</v>
      </c>
      <c r="F269" s="63" t="s">
        <v>2452</v>
      </c>
      <c r="G269" s="112">
        <v>7185984</v>
      </c>
      <c r="H269" s="53" t="s">
        <v>1977</v>
      </c>
      <c r="I269" s="102">
        <v>84050404004</v>
      </c>
      <c r="J269" s="14" t="s">
        <v>866</v>
      </c>
      <c r="K269" s="102" t="s">
        <v>1983</v>
      </c>
      <c r="L269" s="101">
        <v>41614</v>
      </c>
      <c r="M269" s="47" t="s">
        <v>1849</v>
      </c>
      <c r="N269" s="48" t="s">
        <v>2453</v>
      </c>
      <c r="O269" s="67" t="s">
        <v>1996</v>
      </c>
      <c r="P269" s="1" t="s">
        <v>50</v>
      </c>
      <c r="Q269" s="102" t="s">
        <v>790</v>
      </c>
      <c r="R269" s="60" t="s">
        <v>1088</v>
      </c>
      <c r="S269" s="87"/>
      <c r="T269" s="102"/>
      <c r="U269" s="102"/>
      <c r="V269" s="102">
        <v>3003855471</v>
      </c>
      <c r="W269" s="102" t="s">
        <v>1848</v>
      </c>
      <c r="X269" s="20" t="s">
        <v>1847</v>
      </c>
    </row>
    <row r="270" spans="1:24" ht="56.25" hidden="1" x14ac:dyDescent="0.25">
      <c r="A270" s="63">
        <v>262</v>
      </c>
      <c r="B270" s="36">
        <v>20052098011</v>
      </c>
      <c r="C270" s="63" t="s">
        <v>2441</v>
      </c>
      <c r="D270" s="53" t="s">
        <v>2502</v>
      </c>
      <c r="E270" s="54" t="s">
        <v>1942</v>
      </c>
      <c r="F270" s="89" t="s">
        <v>2452</v>
      </c>
      <c r="G270" s="116">
        <v>1013593093</v>
      </c>
      <c r="H270" s="53" t="s">
        <v>17</v>
      </c>
      <c r="I270" s="102">
        <v>87122953880</v>
      </c>
      <c r="J270" s="27" t="s">
        <v>866</v>
      </c>
      <c r="K270" s="102" t="s">
        <v>1983</v>
      </c>
      <c r="L270" s="101">
        <v>41614</v>
      </c>
      <c r="M270" s="47" t="s">
        <v>1852</v>
      </c>
      <c r="N270" s="47" t="s">
        <v>453</v>
      </c>
      <c r="O270" s="49" t="s">
        <v>1853</v>
      </c>
      <c r="P270" s="14" t="s">
        <v>602</v>
      </c>
      <c r="Q270" s="102" t="s">
        <v>790</v>
      </c>
      <c r="R270" s="58" t="s">
        <v>860</v>
      </c>
      <c r="S270" s="87"/>
      <c r="T270" s="26"/>
      <c r="U270" s="26"/>
      <c r="V270" s="26">
        <v>3125256309</v>
      </c>
      <c r="W270" s="26" t="s">
        <v>1851</v>
      </c>
      <c r="X270" s="20" t="s">
        <v>1850</v>
      </c>
    </row>
    <row r="271" spans="1:24" ht="56.25" hidden="1" x14ac:dyDescent="0.25">
      <c r="A271" s="63">
        <v>263</v>
      </c>
      <c r="B271" s="36">
        <v>20052098009</v>
      </c>
      <c r="C271" s="63" t="s">
        <v>2441</v>
      </c>
      <c r="D271" s="53" t="s">
        <v>1943</v>
      </c>
      <c r="E271" s="54" t="s">
        <v>1022</v>
      </c>
      <c r="F271" s="89" t="s">
        <v>2452</v>
      </c>
      <c r="G271" s="112">
        <v>1018404066</v>
      </c>
      <c r="H271" s="53" t="s">
        <v>17</v>
      </c>
      <c r="I271" s="102">
        <v>1018404066</v>
      </c>
      <c r="J271" s="27" t="s">
        <v>866</v>
      </c>
      <c r="K271" s="102" t="s">
        <v>1983</v>
      </c>
      <c r="L271" s="101">
        <v>41614</v>
      </c>
      <c r="M271" s="47" t="s">
        <v>1856</v>
      </c>
      <c r="N271" s="47" t="s">
        <v>453</v>
      </c>
      <c r="O271" s="49" t="s">
        <v>1997</v>
      </c>
      <c r="P271" s="1" t="s">
        <v>39</v>
      </c>
      <c r="Q271" s="13" t="s">
        <v>790</v>
      </c>
      <c r="R271" s="58" t="s">
        <v>860</v>
      </c>
      <c r="S271" s="87"/>
      <c r="T271" s="26"/>
      <c r="U271" s="26"/>
      <c r="V271" s="26">
        <v>3134176366</v>
      </c>
      <c r="W271" s="26" t="s">
        <v>1855</v>
      </c>
      <c r="X271" s="20" t="s">
        <v>1854</v>
      </c>
    </row>
    <row r="272" spans="1:24" ht="45" x14ac:dyDescent="0.25">
      <c r="A272" s="63">
        <v>264</v>
      </c>
      <c r="B272" s="36">
        <v>20041098006</v>
      </c>
      <c r="C272" s="36" t="s">
        <v>2438</v>
      </c>
      <c r="D272" s="53" t="s">
        <v>2523</v>
      </c>
      <c r="E272" s="54" t="s">
        <v>1049</v>
      </c>
      <c r="F272" s="64" t="s">
        <v>2452</v>
      </c>
      <c r="G272" s="112">
        <v>3186370</v>
      </c>
      <c r="H272" s="53" t="s">
        <v>1978</v>
      </c>
      <c r="I272" s="107">
        <v>3186370</v>
      </c>
      <c r="J272" s="27" t="s">
        <v>866</v>
      </c>
      <c r="K272" s="107" t="s">
        <v>1983</v>
      </c>
      <c r="L272" s="101">
        <v>41614</v>
      </c>
      <c r="M272" s="47" t="s">
        <v>1860</v>
      </c>
      <c r="N272" s="47" t="s">
        <v>1861</v>
      </c>
      <c r="O272" s="49" t="s">
        <v>1998</v>
      </c>
      <c r="P272" s="1" t="s">
        <v>50</v>
      </c>
      <c r="Q272" s="1" t="s">
        <v>791</v>
      </c>
      <c r="R272" s="60" t="s">
        <v>885</v>
      </c>
      <c r="S272" s="87"/>
      <c r="T272" s="26"/>
      <c r="U272" s="26"/>
      <c r="V272" s="107">
        <v>3138143591</v>
      </c>
      <c r="W272" s="107" t="s">
        <v>1859</v>
      </c>
      <c r="X272" s="20" t="s">
        <v>1858</v>
      </c>
    </row>
    <row r="273" spans="1:24" ht="45" hidden="1" x14ac:dyDescent="0.25">
      <c r="A273" s="63">
        <v>265</v>
      </c>
      <c r="B273" s="36">
        <v>20062098018</v>
      </c>
      <c r="C273" s="37" t="s">
        <v>2443</v>
      </c>
      <c r="D273" s="53" t="s">
        <v>1945</v>
      </c>
      <c r="E273" s="54" t="s">
        <v>1944</v>
      </c>
      <c r="F273" s="89" t="s">
        <v>2452</v>
      </c>
      <c r="G273" s="112">
        <v>80828996</v>
      </c>
      <c r="H273" s="53" t="s">
        <v>17</v>
      </c>
      <c r="I273" s="102">
        <v>80828996</v>
      </c>
      <c r="J273" s="27" t="s">
        <v>866</v>
      </c>
      <c r="K273" s="102" t="s">
        <v>1983</v>
      </c>
      <c r="L273" s="101">
        <v>41614</v>
      </c>
      <c r="M273" s="47" t="s">
        <v>1864</v>
      </c>
      <c r="N273" s="47" t="s">
        <v>1835</v>
      </c>
      <c r="O273" s="49" t="s">
        <v>1999</v>
      </c>
      <c r="P273" s="1" t="s">
        <v>39</v>
      </c>
      <c r="Q273" s="26" t="s">
        <v>790</v>
      </c>
      <c r="R273" s="58" t="s">
        <v>860</v>
      </c>
      <c r="S273" s="87"/>
      <c r="T273" s="26"/>
      <c r="U273" s="26"/>
      <c r="V273" s="26">
        <v>3012117169</v>
      </c>
      <c r="W273" s="26" t="s">
        <v>1863</v>
      </c>
      <c r="X273" s="20" t="s">
        <v>1862</v>
      </c>
    </row>
    <row r="274" spans="1:24" ht="33.75" x14ac:dyDescent="0.25">
      <c r="A274" s="63">
        <v>266</v>
      </c>
      <c r="B274" s="36">
        <v>20102098069</v>
      </c>
      <c r="C274" s="36" t="s">
        <v>2450</v>
      </c>
      <c r="D274" s="53" t="s">
        <v>1947</v>
      </c>
      <c r="E274" s="54" t="s">
        <v>1946</v>
      </c>
      <c r="F274" s="89" t="s">
        <v>2452</v>
      </c>
      <c r="G274" s="112">
        <v>79983066</v>
      </c>
      <c r="H274" s="53" t="s">
        <v>17</v>
      </c>
      <c r="I274" s="14">
        <v>79983066</v>
      </c>
      <c r="J274" s="27" t="s">
        <v>866</v>
      </c>
      <c r="K274" s="107" t="s">
        <v>1983</v>
      </c>
      <c r="L274" s="101">
        <v>41614</v>
      </c>
      <c r="M274" s="47" t="s">
        <v>1867</v>
      </c>
      <c r="N274" s="47" t="s">
        <v>1868</v>
      </c>
      <c r="O274" s="49" t="s">
        <v>2000</v>
      </c>
      <c r="P274" s="14" t="s">
        <v>79</v>
      </c>
      <c r="Q274" s="1" t="s">
        <v>791</v>
      </c>
      <c r="R274" s="60" t="s">
        <v>885</v>
      </c>
      <c r="S274" s="87"/>
      <c r="T274" s="26"/>
      <c r="U274" s="26"/>
      <c r="V274" s="26">
        <v>3003538493</v>
      </c>
      <c r="W274" s="26" t="s">
        <v>1866</v>
      </c>
      <c r="X274" s="20" t="s">
        <v>1865</v>
      </c>
    </row>
    <row r="275" spans="1:24" ht="45" hidden="1" x14ac:dyDescent="0.25">
      <c r="A275" s="63">
        <v>267</v>
      </c>
      <c r="B275" s="37">
        <v>20071098023</v>
      </c>
      <c r="C275" s="63" t="s">
        <v>2444</v>
      </c>
      <c r="D275" s="53" t="s">
        <v>1949</v>
      </c>
      <c r="E275" s="51" t="s">
        <v>1948</v>
      </c>
      <c r="F275" s="63" t="s">
        <v>2452</v>
      </c>
      <c r="G275" s="112">
        <v>1014197080</v>
      </c>
      <c r="H275" s="53" t="s">
        <v>17</v>
      </c>
      <c r="I275" s="102">
        <v>88121867880</v>
      </c>
      <c r="J275" s="14" t="s">
        <v>866</v>
      </c>
      <c r="K275" s="102" t="s">
        <v>1983</v>
      </c>
      <c r="L275" s="101">
        <v>41614</v>
      </c>
      <c r="M275" s="47" t="s">
        <v>1871</v>
      </c>
      <c r="N275" s="45" t="s">
        <v>684</v>
      </c>
      <c r="O275" s="49" t="s">
        <v>2001</v>
      </c>
      <c r="P275" s="14" t="s">
        <v>1872</v>
      </c>
      <c r="Q275" s="102" t="s">
        <v>790</v>
      </c>
      <c r="R275" s="60" t="s">
        <v>1088</v>
      </c>
      <c r="S275" s="47"/>
      <c r="T275" s="102"/>
      <c r="U275" s="102"/>
      <c r="V275" s="102">
        <v>3163360920</v>
      </c>
      <c r="W275" s="102" t="s">
        <v>1870</v>
      </c>
      <c r="X275" s="23" t="s">
        <v>1869</v>
      </c>
    </row>
    <row r="276" spans="1:24" ht="45" hidden="1" x14ac:dyDescent="0.25">
      <c r="A276" s="63">
        <v>268</v>
      </c>
      <c r="B276" s="36">
        <v>20082098020</v>
      </c>
      <c r="C276" s="36" t="s">
        <v>2447</v>
      </c>
      <c r="D276" s="53" t="s">
        <v>1951</v>
      </c>
      <c r="E276" s="54" t="s">
        <v>1950</v>
      </c>
      <c r="F276" s="64" t="s">
        <v>2452</v>
      </c>
      <c r="G276" s="112">
        <v>72358381</v>
      </c>
      <c r="H276" s="53" t="s">
        <v>1979</v>
      </c>
      <c r="I276" s="102">
        <v>72358381</v>
      </c>
      <c r="J276" s="9" t="s">
        <v>1987</v>
      </c>
      <c r="K276" s="102" t="s">
        <v>1983</v>
      </c>
      <c r="L276" s="101">
        <v>41614</v>
      </c>
      <c r="M276" s="47" t="s">
        <v>1875</v>
      </c>
      <c r="N276" s="47" t="s">
        <v>1672</v>
      </c>
      <c r="O276" s="49" t="s">
        <v>2002</v>
      </c>
      <c r="P276" s="1" t="s">
        <v>39</v>
      </c>
      <c r="Q276" s="102" t="s">
        <v>790</v>
      </c>
      <c r="R276" s="60" t="s">
        <v>1616</v>
      </c>
      <c r="S276" s="47"/>
      <c r="T276" s="102"/>
      <c r="U276" s="102"/>
      <c r="V276" s="102">
        <v>3007055919</v>
      </c>
      <c r="W276" s="102" t="s">
        <v>1874</v>
      </c>
      <c r="X276" s="23" t="s">
        <v>1873</v>
      </c>
    </row>
    <row r="277" spans="1:24" ht="22.5" hidden="1" x14ac:dyDescent="0.25">
      <c r="A277" s="63">
        <v>269</v>
      </c>
      <c r="B277" s="36">
        <v>20062098004</v>
      </c>
      <c r="C277" s="37" t="s">
        <v>2443</v>
      </c>
      <c r="D277" s="53" t="s">
        <v>1953</v>
      </c>
      <c r="E277" s="54" t="s">
        <v>1952</v>
      </c>
      <c r="F277" s="64" t="s">
        <v>2452</v>
      </c>
      <c r="G277" s="112">
        <v>80768754</v>
      </c>
      <c r="H277" s="53" t="s">
        <v>17</v>
      </c>
      <c r="I277" s="102">
        <v>80768754</v>
      </c>
      <c r="J277" s="14" t="s">
        <v>866</v>
      </c>
      <c r="K277" s="102" t="s">
        <v>1983</v>
      </c>
      <c r="L277" s="101">
        <v>41614</v>
      </c>
      <c r="M277" s="47" t="s">
        <v>1878</v>
      </c>
      <c r="N277" s="47" t="s">
        <v>1879</v>
      </c>
      <c r="O277" s="49" t="s">
        <v>2003</v>
      </c>
      <c r="P277" s="1" t="s">
        <v>50</v>
      </c>
      <c r="Q277" s="102" t="s">
        <v>790</v>
      </c>
      <c r="R277" s="60" t="s">
        <v>1085</v>
      </c>
      <c r="S277" s="47"/>
      <c r="T277" s="102"/>
      <c r="U277" s="102"/>
      <c r="V277" s="102">
        <v>3112488776</v>
      </c>
      <c r="W277" s="102" t="s">
        <v>1877</v>
      </c>
      <c r="X277" s="23" t="s">
        <v>1876</v>
      </c>
    </row>
    <row r="278" spans="1:24" ht="78.75" hidden="1" x14ac:dyDescent="0.25">
      <c r="A278" s="63">
        <v>270</v>
      </c>
      <c r="B278" s="36">
        <v>20032098012</v>
      </c>
      <c r="C278" s="37" t="s">
        <v>2437</v>
      </c>
      <c r="D278" s="53" t="s">
        <v>1955</v>
      </c>
      <c r="E278" s="54" t="s">
        <v>1954</v>
      </c>
      <c r="F278" s="64" t="s">
        <v>2451</v>
      </c>
      <c r="G278" s="116">
        <v>53165445</v>
      </c>
      <c r="H278" s="53" t="s">
        <v>17</v>
      </c>
      <c r="I278" s="102" t="s">
        <v>885</v>
      </c>
      <c r="J278" s="14" t="s">
        <v>866</v>
      </c>
      <c r="K278" s="102" t="s">
        <v>1983</v>
      </c>
      <c r="L278" s="101">
        <v>41614</v>
      </c>
      <c r="M278" s="47" t="s">
        <v>1882</v>
      </c>
      <c r="N278" s="47" t="s">
        <v>1883</v>
      </c>
      <c r="O278" s="49" t="s">
        <v>2004</v>
      </c>
      <c r="P278" s="14" t="s">
        <v>481</v>
      </c>
      <c r="Q278" s="102" t="s">
        <v>790</v>
      </c>
      <c r="R278" s="58" t="s">
        <v>860</v>
      </c>
      <c r="S278" s="47"/>
      <c r="T278" s="102"/>
      <c r="U278" s="102"/>
      <c r="V278" s="102">
        <v>3013377954</v>
      </c>
      <c r="W278" s="102" t="s">
        <v>1881</v>
      </c>
      <c r="X278" s="23" t="s">
        <v>1880</v>
      </c>
    </row>
    <row r="279" spans="1:24" ht="67.5" hidden="1" x14ac:dyDescent="0.25">
      <c r="A279" s="63">
        <v>271</v>
      </c>
      <c r="B279" s="36">
        <v>20081098006</v>
      </c>
      <c r="C279" s="36" t="s">
        <v>2446</v>
      </c>
      <c r="D279" s="53" t="s">
        <v>1957</v>
      </c>
      <c r="E279" s="54" t="s">
        <v>1956</v>
      </c>
      <c r="F279" s="64" t="s">
        <v>2452</v>
      </c>
      <c r="G279" s="112">
        <v>1012324236</v>
      </c>
      <c r="H279" s="53" t="s">
        <v>17</v>
      </c>
      <c r="I279" s="102">
        <v>1012324236</v>
      </c>
      <c r="J279" s="102" t="s">
        <v>2256</v>
      </c>
      <c r="K279" s="102" t="s">
        <v>1983</v>
      </c>
      <c r="L279" s="101">
        <v>41614</v>
      </c>
      <c r="M279" s="47" t="s">
        <v>1886</v>
      </c>
      <c r="N279" s="47" t="s">
        <v>1887</v>
      </c>
      <c r="O279" s="49" t="s">
        <v>2005</v>
      </c>
      <c r="P279" s="1" t="s">
        <v>239</v>
      </c>
      <c r="Q279" s="102" t="s">
        <v>790</v>
      </c>
      <c r="R279" s="60" t="s">
        <v>1616</v>
      </c>
      <c r="S279" s="47"/>
      <c r="T279" s="102"/>
      <c r="U279" s="102"/>
      <c r="V279" s="102">
        <v>3138839808</v>
      </c>
      <c r="W279" s="102" t="s">
        <v>1885</v>
      </c>
      <c r="X279" s="23" t="s">
        <v>1884</v>
      </c>
    </row>
    <row r="280" spans="1:24" ht="45" hidden="1" x14ac:dyDescent="0.25">
      <c r="A280" s="63">
        <v>272</v>
      </c>
      <c r="B280" s="36">
        <v>20082098019</v>
      </c>
      <c r="C280" s="36" t="s">
        <v>2447</v>
      </c>
      <c r="D280" s="53" t="s">
        <v>1960</v>
      </c>
      <c r="E280" s="54" t="s">
        <v>1959</v>
      </c>
      <c r="F280" s="64" t="s">
        <v>2452</v>
      </c>
      <c r="G280" s="112">
        <v>1010166011</v>
      </c>
      <c r="H280" s="53" t="s">
        <v>17</v>
      </c>
      <c r="I280" s="102">
        <v>86082670507</v>
      </c>
      <c r="J280" s="102" t="s">
        <v>1986</v>
      </c>
      <c r="K280" s="102" t="s">
        <v>1983</v>
      </c>
      <c r="L280" s="101">
        <v>41614</v>
      </c>
      <c r="M280" s="47" t="s">
        <v>1890</v>
      </c>
      <c r="N280" s="47" t="s">
        <v>1891</v>
      </c>
      <c r="O280" s="49" t="s">
        <v>2006</v>
      </c>
      <c r="P280" s="1" t="s">
        <v>50</v>
      </c>
      <c r="Q280" s="102" t="s">
        <v>790</v>
      </c>
      <c r="R280" s="58" t="s">
        <v>1618</v>
      </c>
      <c r="S280" s="47"/>
      <c r="T280" s="102"/>
      <c r="U280" s="102"/>
      <c r="V280" s="102">
        <v>3007797237</v>
      </c>
      <c r="W280" s="102" t="s">
        <v>1889</v>
      </c>
      <c r="X280" s="23" t="s">
        <v>1888</v>
      </c>
    </row>
    <row r="281" spans="1:24" ht="78.75" hidden="1" x14ac:dyDescent="0.25">
      <c r="A281" s="63">
        <v>273</v>
      </c>
      <c r="B281" s="36">
        <v>20092098052</v>
      </c>
      <c r="C281" s="36" t="s">
        <v>2449</v>
      </c>
      <c r="D281" s="53" t="s">
        <v>1961</v>
      </c>
      <c r="E281" s="54" t="s">
        <v>1958</v>
      </c>
      <c r="F281" s="64" t="s">
        <v>2452</v>
      </c>
      <c r="G281" s="112">
        <v>74811305</v>
      </c>
      <c r="H281" s="53" t="s">
        <v>2524</v>
      </c>
      <c r="I281" s="102">
        <v>74811305</v>
      </c>
      <c r="J281" s="102" t="s">
        <v>1985</v>
      </c>
      <c r="K281" s="102" t="s">
        <v>1983</v>
      </c>
      <c r="L281" s="101">
        <v>41614</v>
      </c>
      <c r="M281" s="47" t="s">
        <v>1895</v>
      </c>
      <c r="N281" s="47" t="s">
        <v>2456</v>
      </c>
      <c r="O281" s="49" t="s">
        <v>2007</v>
      </c>
      <c r="P281" s="1" t="s">
        <v>50</v>
      </c>
      <c r="Q281" s="102" t="s">
        <v>790</v>
      </c>
      <c r="R281" s="60" t="s">
        <v>2013</v>
      </c>
      <c r="S281" s="47"/>
      <c r="T281" s="102" t="s">
        <v>1892</v>
      </c>
      <c r="U281" s="102"/>
      <c r="V281" s="102">
        <v>3107571066</v>
      </c>
      <c r="W281" s="102" t="s">
        <v>1894</v>
      </c>
      <c r="X281" s="23" t="s">
        <v>1893</v>
      </c>
    </row>
    <row r="282" spans="1:24" ht="45" x14ac:dyDescent="0.25">
      <c r="A282" s="63">
        <v>274</v>
      </c>
      <c r="B282" s="36">
        <v>20081098007</v>
      </c>
      <c r="C282" s="36" t="s">
        <v>2446</v>
      </c>
      <c r="D282" s="53" t="s">
        <v>1963</v>
      </c>
      <c r="E282" s="54" t="s">
        <v>1962</v>
      </c>
      <c r="F282" s="64" t="s">
        <v>2452</v>
      </c>
      <c r="G282" s="112">
        <v>1013595089</v>
      </c>
      <c r="H282" s="53" t="s">
        <v>17</v>
      </c>
      <c r="I282" s="107" t="s">
        <v>1896</v>
      </c>
      <c r="J282" s="107" t="s">
        <v>1984</v>
      </c>
      <c r="K282" s="107" t="s">
        <v>1983</v>
      </c>
      <c r="L282" s="101">
        <v>41614</v>
      </c>
      <c r="M282" s="47" t="s">
        <v>1899</v>
      </c>
      <c r="N282" s="47" t="s">
        <v>1868</v>
      </c>
      <c r="O282" s="49" t="s">
        <v>2008</v>
      </c>
      <c r="P282" s="1" t="s">
        <v>50</v>
      </c>
      <c r="Q282" s="1" t="s">
        <v>791</v>
      </c>
      <c r="R282" s="60" t="s">
        <v>885</v>
      </c>
      <c r="S282" s="47"/>
      <c r="T282" s="107"/>
      <c r="U282" s="107"/>
      <c r="V282" s="107">
        <v>3122732374</v>
      </c>
      <c r="W282" s="107" t="s">
        <v>1898</v>
      </c>
      <c r="X282" s="23" t="s">
        <v>1897</v>
      </c>
    </row>
    <row r="283" spans="1:24" ht="67.5" x14ac:dyDescent="0.25">
      <c r="A283" s="63">
        <v>275</v>
      </c>
      <c r="B283" s="64">
        <v>20041098020</v>
      </c>
      <c r="C283" s="36" t="s">
        <v>2438</v>
      </c>
      <c r="D283" s="54" t="s">
        <v>1965</v>
      </c>
      <c r="E283" s="54" t="s">
        <v>1964</v>
      </c>
      <c r="F283" s="64" t="s">
        <v>2452</v>
      </c>
      <c r="G283" s="114">
        <v>80880765</v>
      </c>
      <c r="H283" s="53" t="s">
        <v>17</v>
      </c>
      <c r="I283" s="9">
        <v>85022234906</v>
      </c>
      <c r="J283" s="1" t="s">
        <v>866</v>
      </c>
      <c r="K283" s="107" t="s">
        <v>1983</v>
      </c>
      <c r="L283" s="101">
        <v>41614</v>
      </c>
      <c r="M283" s="45" t="s">
        <v>1903</v>
      </c>
      <c r="N283" s="45" t="s">
        <v>412</v>
      </c>
      <c r="O283" s="45" t="s">
        <v>2009</v>
      </c>
      <c r="P283" s="1" t="s">
        <v>50</v>
      </c>
      <c r="Q283" s="1" t="s">
        <v>791</v>
      </c>
      <c r="R283" s="61" t="s">
        <v>885</v>
      </c>
      <c r="S283" s="84"/>
      <c r="T283" s="9"/>
      <c r="U283" s="9"/>
      <c r="V283" s="9" t="s">
        <v>1901</v>
      </c>
      <c r="W283" s="1" t="s">
        <v>1902</v>
      </c>
      <c r="X283" s="23" t="s">
        <v>1900</v>
      </c>
    </row>
    <row r="284" spans="1:24" ht="45" hidden="1" x14ac:dyDescent="0.25">
      <c r="A284" s="63">
        <v>276</v>
      </c>
      <c r="B284" s="36">
        <v>9429813</v>
      </c>
      <c r="C284" s="63" t="s">
        <v>2428</v>
      </c>
      <c r="D284" s="53" t="s">
        <v>1967</v>
      </c>
      <c r="E284" s="54" t="s">
        <v>1966</v>
      </c>
      <c r="F284" s="64" t="s">
        <v>2452</v>
      </c>
      <c r="G284" s="112">
        <v>77173040</v>
      </c>
      <c r="H284" s="53" t="s">
        <v>1980</v>
      </c>
      <c r="I284" s="102">
        <v>77173040</v>
      </c>
      <c r="J284" s="14" t="s">
        <v>866</v>
      </c>
      <c r="K284" s="102" t="s">
        <v>1983</v>
      </c>
      <c r="L284" s="101">
        <v>41614</v>
      </c>
      <c r="M284" s="47" t="s">
        <v>1906</v>
      </c>
      <c r="N284" s="45" t="s">
        <v>1907</v>
      </c>
      <c r="O284" s="49" t="s">
        <v>2010</v>
      </c>
      <c r="P284" s="14" t="s">
        <v>481</v>
      </c>
      <c r="Q284" s="102" t="s">
        <v>790</v>
      </c>
      <c r="R284" s="60" t="s">
        <v>1084</v>
      </c>
      <c r="S284" s="47"/>
      <c r="T284" s="102"/>
      <c r="U284" s="102"/>
      <c r="V284" s="102">
        <v>3157987828</v>
      </c>
      <c r="W284" s="102" t="s">
        <v>1905</v>
      </c>
      <c r="X284" s="23" t="s">
        <v>1904</v>
      </c>
    </row>
    <row r="285" spans="1:24" ht="67.5" x14ac:dyDescent="0.25">
      <c r="A285" s="63">
        <v>277</v>
      </c>
      <c r="B285" s="36">
        <v>20102098062</v>
      </c>
      <c r="C285" s="36" t="s">
        <v>2450</v>
      </c>
      <c r="D285" s="53" t="s">
        <v>1969</v>
      </c>
      <c r="E285" s="54" t="s">
        <v>1968</v>
      </c>
      <c r="F285" s="64" t="s">
        <v>2452</v>
      </c>
      <c r="G285" s="112">
        <v>16226551</v>
      </c>
      <c r="H285" s="53" t="s">
        <v>1981</v>
      </c>
      <c r="I285" s="107" t="s">
        <v>1908</v>
      </c>
      <c r="J285" s="14" t="s">
        <v>866</v>
      </c>
      <c r="K285" s="107" t="s">
        <v>1983</v>
      </c>
      <c r="L285" s="101">
        <v>41614</v>
      </c>
      <c r="M285" s="47" t="s">
        <v>1911</v>
      </c>
      <c r="N285" s="47" t="s">
        <v>1879</v>
      </c>
      <c r="O285" s="49" t="s">
        <v>2011</v>
      </c>
      <c r="P285" s="1" t="s">
        <v>1176</v>
      </c>
      <c r="Q285" s="1" t="s">
        <v>791</v>
      </c>
      <c r="R285" s="60" t="s">
        <v>885</v>
      </c>
      <c r="S285" s="47"/>
      <c r="T285" s="107"/>
      <c r="U285" s="107"/>
      <c r="V285" s="107">
        <v>3134390329</v>
      </c>
      <c r="W285" s="14" t="s">
        <v>1910</v>
      </c>
      <c r="X285" s="23" t="s">
        <v>1909</v>
      </c>
    </row>
    <row r="286" spans="1:24" ht="33.75" x14ac:dyDescent="0.25">
      <c r="A286" s="63">
        <v>278</v>
      </c>
      <c r="B286" s="36">
        <v>20071098019</v>
      </c>
      <c r="C286" s="63" t="s">
        <v>2444</v>
      </c>
      <c r="D286" s="53" t="s">
        <v>1971</v>
      </c>
      <c r="E286" s="54" t="s">
        <v>1970</v>
      </c>
      <c r="F286" s="64" t="s">
        <v>2452</v>
      </c>
      <c r="G286" s="112">
        <v>1016008417</v>
      </c>
      <c r="H286" s="53" t="s">
        <v>17</v>
      </c>
      <c r="I286" s="14">
        <v>88022071720</v>
      </c>
      <c r="J286" s="14" t="s">
        <v>866</v>
      </c>
      <c r="K286" s="107" t="s">
        <v>1983</v>
      </c>
      <c r="L286" s="101">
        <v>41614</v>
      </c>
      <c r="M286" s="47" t="s">
        <v>1914</v>
      </c>
      <c r="N286" s="47" t="s">
        <v>1879</v>
      </c>
      <c r="O286" s="49" t="s">
        <v>2012</v>
      </c>
      <c r="P286" s="1" t="s">
        <v>39</v>
      </c>
      <c r="Q286" s="1" t="s">
        <v>791</v>
      </c>
      <c r="R286" s="60" t="s">
        <v>885</v>
      </c>
      <c r="S286" s="47"/>
      <c r="T286" s="107"/>
      <c r="U286" s="107"/>
      <c r="V286" s="107">
        <v>3125135755</v>
      </c>
      <c r="W286" s="107" t="s">
        <v>1913</v>
      </c>
      <c r="X286" s="23" t="s">
        <v>1912</v>
      </c>
    </row>
    <row r="287" spans="1:24" ht="45" hidden="1" x14ac:dyDescent="0.25">
      <c r="A287" s="63">
        <v>279</v>
      </c>
      <c r="B287" s="36">
        <v>20031098028</v>
      </c>
      <c r="C287" s="63" t="s">
        <v>2436</v>
      </c>
      <c r="D287" s="53" t="s">
        <v>2476</v>
      </c>
      <c r="E287" s="54" t="s">
        <v>1049</v>
      </c>
      <c r="F287" s="64" t="s">
        <v>2452</v>
      </c>
      <c r="G287" s="116">
        <v>7187003</v>
      </c>
      <c r="H287" s="53" t="s">
        <v>1977</v>
      </c>
      <c r="I287" s="14">
        <v>7187003</v>
      </c>
      <c r="J287" s="14" t="s">
        <v>866</v>
      </c>
      <c r="K287" s="102" t="s">
        <v>1983</v>
      </c>
      <c r="L287" s="101">
        <v>41614</v>
      </c>
      <c r="M287" s="47" t="s">
        <v>1918</v>
      </c>
      <c r="N287" s="47" t="s">
        <v>1919</v>
      </c>
      <c r="O287" s="67" t="s">
        <v>2012</v>
      </c>
      <c r="P287" s="14" t="s">
        <v>1872</v>
      </c>
      <c r="Q287" s="102" t="s">
        <v>790</v>
      </c>
      <c r="R287" s="58" t="s">
        <v>1191</v>
      </c>
      <c r="S287" s="47"/>
      <c r="T287" s="102"/>
      <c r="U287" s="102"/>
      <c r="V287" s="102" t="s">
        <v>1916</v>
      </c>
      <c r="W287" s="102" t="s">
        <v>1917</v>
      </c>
      <c r="X287" s="23" t="s">
        <v>1915</v>
      </c>
    </row>
    <row r="288" spans="1:24" ht="90" hidden="1" x14ac:dyDescent="0.25">
      <c r="A288" s="63">
        <v>280</v>
      </c>
      <c r="B288" s="37">
        <v>20061098013</v>
      </c>
      <c r="C288" s="36" t="s">
        <v>2442</v>
      </c>
      <c r="D288" s="53" t="s">
        <v>1973</v>
      </c>
      <c r="E288" s="54" t="s">
        <v>1972</v>
      </c>
      <c r="F288" s="64" t="s">
        <v>2452</v>
      </c>
      <c r="G288" s="116">
        <v>1070947230</v>
      </c>
      <c r="H288" s="53" t="s">
        <v>1982</v>
      </c>
      <c r="I288" s="14">
        <v>1070947230</v>
      </c>
      <c r="J288" s="14" t="s">
        <v>866</v>
      </c>
      <c r="K288" s="102" t="s">
        <v>1983</v>
      </c>
      <c r="L288" s="101">
        <v>41614</v>
      </c>
      <c r="M288" s="47" t="s">
        <v>1922</v>
      </c>
      <c r="N288" s="47" t="s">
        <v>1827</v>
      </c>
      <c r="O288" s="49" t="s">
        <v>2012</v>
      </c>
      <c r="P288" s="1" t="s">
        <v>39</v>
      </c>
      <c r="Q288" s="102" t="s">
        <v>790</v>
      </c>
      <c r="R288" s="60" t="s">
        <v>1085</v>
      </c>
      <c r="S288" s="49"/>
      <c r="T288" s="102"/>
      <c r="U288" s="102"/>
      <c r="V288" s="102">
        <v>3112038697</v>
      </c>
      <c r="W288" s="14" t="s">
        <v>1921</v>
      </c>
      <c r="X288" s="23" t="s">
        <v>1920</v>
      </c>
    </row>
    <row r="289" spans="1:24" ht="33.75" hidden="1" x14ac:dyDescent="0.25">
      <c r="A289" s="63">
        <v>281</v>
      </c>
      <c r="B289" s="36">
        <v>20051098017</v>
      </c>
      <c r="C289" s="63" t="s">
        <v>2440</v>
      </c>
      <c r="D289" s="53" t="s">
        <v>1975</v>
      </c>
      <c r="E289" s="54" t="s">
        <v>1974</v>
      </c>
      <c r="F289" s="64" t="s">
        <v>2451</v>
      </c>
      <c r="G289" s="112">
        <v>1012320794</v>
      </c>
      <c r="H289" s="53" t="s">
        <v>17</v>
      </c>
      <c r="I289" s="102" t="s">
        <v>1923</v>
      </c>
      <c r="J289" s="14" t="s">
        <v>866</v>
      </c>
      <c r="K289" s="102" t="s">
        <v>1983</v>
      </c>
      <c r="L289" s="101">
        <v>41614</v>
      </c>
      <c r="M289" s="47" t="s">
        <v>1926</v>
      </c>
      <c r="N289" s="47" t="s">
        <v>1927</v>
      </c>
      <c r="O289" s="49" t="s">
        <v>2017</v>
      </c>
      <c r="P289" s="1" t="s">
        <v>50</v>
      </c>
      <c r="Q289" s="14" t="s">
        <v>790</v>
      </c>
      <c r="R289" s="60" t="s">
        <v>1084</v>
      </c>
      <c r="S289" s="47"/>
      <c r="T289" s="102"/>
      <c r="U289" s="102"/>
      <c r="V289" s="102">
        <v>3202451473</v>
      </c>
      <c r="W289" s="102" t="s">
        <v>1925</v>
      </c>
      <c r="X289" s="20" t="s">
        <v>1924</v>
      </c>
    </row>
    <row r="290" spans="1:24" ht="45" x14ac:dyDescent="0.25">
      <c r="A290" s="63">
        <v>282</v>
      </c>
      <c r="B290" s="36">
        <v>9519802</v>
      </c>
      <c r="C290" s="63" t="s">
        <v>2423</v>
      </c>
      <c r="D290" s="53" t="s">
        <v>2414</v>
      </c>
      <c r="E290" s="51" t="s">
        <v>2413</v>
      </c>
      <c r="F290" s="63" t="s">
        <v>2452</v>
      </c>
      <c r="G290" s="112">
        <v>79643124</v>
      </c>
      <c r="H290" s="53" t="s">
        <v>17</v>
      </c>
      <c r="I290" s="29">
        <v>79643124</v>
      </c>
      <c r="J290" s="14" t="s">
        <v>866</v>
      </c>
      <c r="K290" s="102" t="s">
        <v>2221</v>
      </c>
      <c r="L290" s="101">
        <v>41803</v>
      </c>
      <c r="M290" s="47" t="s">
        <v>2020</v>
      </c>
      <c r="N290" s="48" t="s">
        <v>2453</v>
      </c>
      <c r="O290" s="47" t="s">
        <v>2222</v>
      </c>
      <c r="P290" s="14" t="s">
        <v>481</v>
      </c>
      <c r="Q290" s="1" t="s">
        <v>791</v>
      </c>
      <c r="R290" s="60" t="s">
        <v>885</v>
      </c>
      <c r="S290" s="47"/>
      <c r="T290" s="21"/>
      <c r="U290" s="107"/>
      <c r="V290" s="107">
        <v>3103296308</v>
      </c>
      <c r="W290" s="14" t="s">
        <v>885</v>
      </c>
      <c r="X290" s="30" t="s">
        <v>2021</v>
      </c>
    </row>
    <row r="291" spans="1:24" ht="56.25" hidden="1" x14ac:dyDescent="0.25">
      <c r="A291" s="63">
        <v>283</v>
      </c>
      <c r="B291" s="37">
        <v>9719812</v>
      </c>
      <c r="C291" s="63" t="s">
        <v>2425</v>
      </c>
      <c r="D291" s="43" t="s">
        <v>2143</v>
      </c>
      <c r="E291" s="53" t="s">
        <v>2144</v>
      </c>
      <c r="F291" s="37" t="s">
        <v>2451</v>
      </c>
      <c r="G291" s="112">
        <v>52384425</v>
      </c>
      <c r="H291" s="53" t="s">
        <v>17</v>
      </c>
      <c r="I291" s="14" t="s">
        <v>885</v>
      </c>
      <c r="J291" s="14" t="s">
        <v>866</v>
      </c>
      <c r="K291" s="102" t="s">
        <v>2221</v>
      </c>
      <c r="L291" s="101">
        <v>41803</v>
      </c>
      <c r="M291" s="49" t="s">
        <v>2022</v>
      </c>
      <c r="N291" s="48" t="s">
        <v>2453</v>
      </c>
      <c r="O291" s="47" t="s">
        <v>2223</v>
      </c>
      <c r="P291" s="1" t="s">
        <v>290</v>
      </c>
      <c r="Q291" s="14" t="s">
        <v>790</v>
      </c>
      <c r="R291" s="60" t="s">
        <v>1084</v>
      </c>
      <c r="S291" s="47"/>
      <c r="T291" s="14"/>
      <c r="U291" s="102"/>
      <c r="V291" s="14">
        <v>3106873061</v>
      </c>
      <c r="W291" s="14" t="s">
        <v>2023</v>
      </c>
      <c r="X291" s="24" t="s">
        <v>2024</v>
      </c>
    </row>
    <row r="292" spans="1:24" ht="56.25" hidden="1" x14ac:dyDescent="0.25">
      <c r="A292" s="63">
        <v>284</v>
      </c>
      <c r="B292" s="36">
        <v>20012098023</v>
      </c>
      <c r="C292" s="63" t="s">
        <v>2432</v>
      </c>
      <c r="D292" s="43" t="s">
        <v>2145</v>
      </c>
      <c r="E292" s="53" t="s">
        <v>2146</v>
      </c>
      <c r="F292" s="37" t="s">
        <v>2452</v>
      </c>
      <c r="G292" s="112">
        <v>80097144</v>
      </c>
      <c r="H292" s="53" t="s">
        <v>2209</v>
      </c>
      <c r="I292" s="102">
        <v>80097144</v>
      </c>
      <c r="J292" s="14" t="s">
        <v>866</v>
      </c>
      <c r="K292" s="102" t="s">
        <v>2221</v>
      </c>
      <c r="L292" s="101">
        <v>41803</v>
      </c>
      <c r="M292" s="47" t="s">
        <v>2025</v>
      </c>
      <c r="N292" s="48" t="s">
        <v>2453</v>
      </c>
      <c r="O292" s="47" t="s">
        <v>2224</v>
      </c>
      <c r="P292" s="1" t="s">
        <v>239</v>
      </c>
      <c r="Q292" s="1" t="s">
        <v>2462</v>
      </c>
      <c r="R292" s="60"/>
      <c r="S292" s="47"/>
      <c r="T292" s="107"/>
      <c r="U292" s="107"/>
      <c r="V292" s="102">
        <v>3203350745</v>
      </c>
      <c r="W292" s="107" t="s">
        <v>2026</v>
      </c>
      <c r="X292" s="23" t="s">
        <v>2027</v>
      </c>
    </row>
    <row r="293" spans="1:24" ht="56.25" x14ac:dyDescent="0.25">
      <c r="A293" s="63">
        <v>285</v>
      </c>
      <c r="B293" s="37">
        <v>20021098015</v>
      </c>
      <c r="C293" s="63" t="s">
        <v>2434</v>
      </c>
      <c r="D293" s="108" t="s">
        <v>2415</v>
      </c>
      <c r="E293" s="43" t="s">
        <v>2147</v>
      </c>
      <c r="F293" s="37" t="s">
        <v>2451</v>
      </c>
      <c r="G293" s="112">
        <v>46380134</v>
      </c>
      <c r="H293" s="43" t="s">
        <v>2213</v>
      </c>
      <c r="I293" s="14" t="s">
        <v>885</v>
      </c>
      <c r="J293" s="14" t="s">
        <v>866</v>
      </c>
      <c r="K293" s="107" t="s">
        <v>2221</v>
      </c>
      <c r="L293" s="101">
        <v>41803</v>
      </c>
      <c r="M293" s="49" t="s">
        <v>2028</v>
      </c>
      <c r="N293" s="47" t="s">
        <v>1721</v>
      </c>
      <c r="O293" s="47" t="s">
        <v>2223</v>
      </c>
      <c r="P293" s="1" t="s">
        <v>50</v>
      </c>
      <c r="Q293" s="1" t="s">
        <v>791</v>
      </c>
      <c r="R293" s="60" t="s">
        <v>885</v>
      </c>
      <c r="S293" s="47"/>
      <c r="T293" s="14"/>
      <c r="U293" s="107"/>
      <c r="V293" s="14">
        <v>3192278915</v>
      </c>
      <c r="W293" s="14" t="s">
        <v>2029</v>
      </c>
      <c r="X293" s="22" t="s">
        <v>2030</v>
      </c>
    </row>
    <row r="294" spans="1:24" ht="33.75" hidden="1" x14ac:dyDescent="0.25">
      <c r="A294" s="63">
        <v>286</v>
      </c>
      <c r="B294" s="36">
        <v>20022098006</v>
      </c>
      <c r="C294" s="63" t="s">
        <v>2435</v>
      </c>
      <c r="D294" s="43" t="s">
        <v>2148</v>
      </c>
      <c r="E294" s="43" t="s">
        <v>667</v>
      </c>
      <c r="F294" s="37" t="s">
        <v>2452</v>
      </c>
      <c r="G294" s="116">
        <v>79713489</v>
      </c>
      <c r="H294" s="53" t="s">
        <v>17</v>
      </c>
      <c r="I294" s="14">
        <v>79713489</v>
      </c>
      <c r="J294" s="14" t="s">
        <v>866</v>
      </c>
      <c r="K294" s="102" t="s">
        <v>2221</v>
      </c>
      <c r="L294" s="101">
        <v>41803</v>
      </c>
      <c r="M294" s="47" t="s">
        <v>2031</v>
      </c>
      <c r="N294" s="45" t="s">
        <v>119</v>
      </c>
      <c r="O294" s="49" t="s">
        <v>2225</v>
      </c>
      <c r="P294" s="1" t="s">
        <v>290</v>
      </c>
      <c r="Q294" s="1" t="s">
        <v>2462</v>
      </c>
      <c r="R294" s="59"/>
      <c r="S294" s="49"/>
      <c r="T294" s="17"/>
      <c r="U294" s="27"/>
      <c r="V294" s="102">
        <v>3143200901</v>
      </c>
      <c r="W294" s="14" t="s">
        <v>2032</v>
      </c>
      <c r="X294" s="31" t="s">
        <v>2033</v>
      </c>
    </row>
    <row r="295" spans="1:24" ht="78.75" hidden="1" x14ac:dyDescent="0.25">
      <c r="A295" s="63">
        <v>287</v>
      </c>
      <c r="B295" s="37">
        <v>20032098003</v>
      </c>
      <c r="C295" s="37" t="s">
        <v>2437</v>
      </c>
      <c r="D295" s="43" t="s">
        <v>2149</v>
      </c>
      <c r="E295" s="53" t="s">
        <v>2150</v>
      </c>
      <c r="F295" s="37" t="s">
        <v>2451</v>
      </c>
      <c r="G295" s="112"/>
      <c r="H295" s="43"/>
      <c r="I295" s="14" t="s">
        <v>885</v>
      </c>
      <c r="J295" s="14" t="s">
        <v>866</v>
      </c>
      <c r="K295" s="107" t="s">
        <v>2221</v>
      </c>
      <c r="L295" s="101">
        <v>41803</v>
      </c>
      <c r="M295" s="47" t="s">
        <v>2034</v>
      </c>
      <c r="N295" s="77"/>
      <c r="O295" s="47" t="s">
        <v>2226</v>
      </c>
      <c r="P295" s="14" t="s">
        <v>79</v>
      </c>
      <c r="Q295" s="1" t="s">
        <v>2462</v>
      </c>
      <c r="R295" s="60"/>
      <c r="S295" s="47"/>
      <c r="T295" s="19"/>
      <c r="U295" s="26"/>
      <c r="V295" s="14" t="s">
        <v>2036</v>
      </c>
      <c r="W295" s="14" t="s">
        <v>2035</v>
      </c>
      <c r="X295" s="24" t="s">
        <v>2037</v>
      </c>
    </row>
    <row r="296" spans="1:24" ht="90" hidden="1" x14ac:dyDescent="0.25">
      <c r="A296" s="63">
        <v>288</v>
      </c>
      <c r="B296" s="37">
        <v>20032098005</v>
      </c>
      <c r="C296" s="37" t="s">
        <v>2437</v>
      </c>
      <c r="D296" s="43" t="s">
        <v>2151</v>
      </c>
      <c r="E296" s="53" t="s">
        <v>2152</v>
      </c>
      <c r="F296" s="37" t="s">
        <v>2452</v>
      </c>
      <c r="G296" s="112">
        <v>14138768</v>
      </c>
      <c r="H296" s="43" t="s">
        <v>2220</v>
      </c>
      <c r="I296" s="14">
        <v>14138768</v>
      </c>
      <c r="J296" s="14" t="s">
        <v>866</v>
      </c>
      <c r="K296" s="102" t="s">
        <v>2221</v>
      </c>
      <c r="L296" s="101">
        <v>41803</v>
      </c>
      <c r="M296" s="49" t="s">
        <v>2038</v>
      </c>
      <c r="N296" s="48" t="s">
        <v>2453</v>
      </c>
      <c r="O296" s="47" t="s">
        <v>2226</v>
      </c>
      <c r="P296" s="14" t="s">
        <v>79</v>
      </c>
      <c r="Q296" s="102" t="s">
        <v>790</v>
      </c>
      <c r="R296" s="58" t="s">
        <v>1191</v>
      </c>
      <c r="S296" s="47"/>
      <c r="T296" s="14"/>
      <c r="U296" s="102"/>
      <c r="V296" s="14">
        <v>3014659159</v>
      </c>
      <c r="W296" s="14" t="s">
        <v>2039</v>
      </c>
      <c r="X296" s="24" t="s">
        <v>2040</v>
      </c>
    </row>
    <row r="297" spans="1:24" ht="45" hidden="1" x14ac:dyDescent="0.25">
      <c r="A297" s="63">
        <v>289</v>
      </c>
      <c r="B297" s="36">
        <v>20032098014</v>
      </c>
      <c r="C297" s="37" t="s">
        <v>2437</v>
      </c>
      <c r="D297" s="51" t="s">
        <v>2153</v>
      </c>
      <c r="E297" s="53" t="s">
        <v>2154</v>
      </c>
      <c r="F297" s="63" t="s">
        <v>2452</v>
      </c>
      <c r="G297" s="112">
        <v>74188178</v>
      </c>
      <c r="H297" s="53" t="s">
        <v>2219</v>
      </c>
      <c r="I297" s="102">
        <v>74188178</v>
      </c>
      <c r="J297" s="14" t="s">
        <v>866</v>
      </c>
      <c r="K297" s="102" t="s">
        <v>2221</v>
      </c>
      <c r="L297" s="101">
        <v>41803</v>
      </c>
      <c r="M297" s="47" t="s">
        <v>2041</v>
      </c>
      <c r="N297" s="45" t="s">
        <v>2455</v>
      </c>
      <c r="O297" s="47" t="s">
        <v>2227</v>
      </c>
      <c r="P297" s="1" t="s">
        <v>50</v>
      </c>
      <c r="Q297" s="1" t="s">
        <v>2462</v>
      </c>
      <c r="R297" s="60"/>
      <c r="S297" s="47"/>
      <c r="T297" s="21"/>
      <c r="U297" s="102"/>
      <c r="V297" s="107">
        <v>3112164425</v>
      </c>
      <c r="W297" s="107" t="s">
        <v>2042</v>
      </c>
      <c r="X297" s="20" t="s">
        <v>2043</v>
      </c>
    </row>
    <row r="298" spans="1:24" ht="56.25" hidden="1" x14ac:dyDescent="0.25">
      <c r="A298" s="63">
        <v>290</v>
      </c>
      <c r="B298" s="37">
        <v>20042098016</v>
      </c>
      <c r="C298" s="36" t="s">
        <v>2439</v>
      </c>
      <c r="D298" s="43" t="s">
        <v>2155</v>
      </c>
      <c r="E298" s="53" t="s">
        <v>2156</v>
      </c>
      <c r="F298" s="37" t="s">
        <v>2452</v>
      </c>
      <c r="G298" s="112">
        <v>80076944</v>
      </c>
      <c r="H298" s="53" t="s">
        <v>17</v>
      </c>
      <c r="I298" s="14">
        <v>80076944</v>
      </c>
      <c r="J298" s="14" t="s">
        <v>866</v>
      </c>
      <c r="K298" s="107" t="s">
        <v>2221</v>
      </c>
      <c r="L298" s="101">
        <v>41803</v>
      </c>
      <c r="M298" s="47" t="s">
        <v>2044</v>
      </c>
      <c r="N298" s="47" t="s">
        <v>1721</v>
      </c>
      <c r="O298" s="47" t="s">
        <v>2228</v>
      </c>
      <c r="P298" s="1" t="s">
        <v>50</v>
      </c>
      <c r="Q298" s="1" t="s">
        <v>2462</v>
      </c>
      <c r="R298" s="60"/>
      <c r="S298" s="47"/>
      <c r="T298" s="19"/>
      <c r="U298" s="102"/>
      <c r="V298" s="102" t="s">
        <v>2046</v>
      </c>
      <c r="W298" s="14" t="s">
        <v>2045</v>
      </c>
      <c r="X298" s="23" t="s">
        <v>2047</v>
      </c>
    </row>
    <row r="299" spans="1:24" ht="56.25" hidden="1" x14ac:dyDescent="0.25">
      <c r="A299" s="63">
        <v>291</v>
      </c>
      <c r="B299" s="36">
        <v>20052098018</v>
      </c>
      <c r="C299" s="63" t="s">
        <v>2441</v>
      </c>
      <c r="D299" s="53" t="s">
        <v>2157</v>
      </c>
      <c r="E299" s="53" t="s">
        <v>2158</v>
      </c>
      <c r="F299" s="36" t="s">
        <v>2452</v>
      </c>
      <c r="G299" s="112">
        <v>80736289</v>
      </c>
      <c r="H299" s="53" t="s">
        <v>17</v>
      </c>
      <c r="I299" s="102">
        <v>80736289</v>
      </c>
      <c r="J299" s="14" t="s">
        <v>866</v>
      </c>
      <c r="K299" s="107" t="s">
        <v>2221</v>
      </c>
      <c r="L299" s="101">
        <v>41803</v>
      </c>
      <c r="M299" s="47" t="s">
        <v>2048</v>
      </c>
      <c r="N299" s="47" t="s">
        <v>1887</v>
      </c>
      <c r="O299" s="47" t="s">
        <v>2229</v>
      </c>
      <c r="P299" s="1" t="s">
        <v>127</v>
      </c>
      <c r="Q299" s="1" t="s">
        <v>2462</v>
      </c>
      <c r="R299" s="60"/>
      <c r="S299" s="47"/>
      <c r="T299" s="102"/>
      <c r="U299" s="102"/>
      <c r="V299" s="102">
        <v>3156054008</v>
      </c>
      <c r="W299" s="102" t="s">
        <v>2049</v>
      </c>
      <c r="X299" s="20" t="s">
        <v>2050</v>
      </c>
    </row>
    <row r="300" spans="1:24" ht="56.25" hidden="1" x14ac:dyDescent="0.25">
      <c r="A300" s="63">
        <v>292</v>
      </c>
      <c r="B300" s="36">
        <v>20052098024</v>
      </c>
      <c r="C300" s="63" t="s">
        <v>2441</v>
      </c>
      <c r="D300" s="53" t="s">
        <v>2517</v>
      </c>
      <c r="E300" s="53" t="s">
        <v>2159</v>
      </c>
      <c r="F300" s="36" t="s">
        <v>2452</v>
      </c>
      <c r="G300" s="112">
        <v>79916592</v>
      </c>
      <c r="H300" s="53" t="s">
        <v>17</v>
      </c>
      <c r="I300" s="14">
        <v>79916592</v>
      </c>
      <c r="J300" s="14" t="s">
        <v>866</v>
      </c>
      <c r="K300" s="102" t="s">
        <v>2221</v>
      </c>
      <c r="L300" s="101">
        <v>41803</v>
      </c>
      <c r="M300" s="47" t="s">
        <v>2053</v>
      </c>
      <c r="N300" s="47" t="s">
        <v>1672</v>
      </c>
      <c r="O300" s="47" t="s">
        <v>2229</v>
      </c>
      <c r="P300" s="14" t="s">
        <v>481</v>
      </c>
      <c r="Q300" s="1" t="s">
        <v>2462</v>
      </c>
      <c r="R300" s="60"/>
      <c r="S300" s="47"/>
      <c r="T300" s="102"/>
      <c r="U300" s="102"/>
      <c r="V300" s="102">
        <v>3123616152</v>
      </c>
      <c r="W300" s="107" t="s">
        <v>2054</v>
      </c>
      <c r="X300" s="20" t="s">
        <v>2055</v>
      </c>
    </row>
    <row r="301" spans="1:24" ht="90" hidden="1" x14ac:dyDescent="0.25">
      <c r="A301" s="63">
        <v>293</v>
      </c>
      <c r="B301" s="37">
        <v>20061098010</v>
      </c>
      <c r="C301" s="36" t="s">
        <v>2442</v>
      </c>
      <c r="D301" s="43" t="s">
        <v>2160</v>
      </c>
      <c r="E301" s="53" t="s">
        <v>2161</v>
      </c>
      <c r="F301" s="37" t="s">
        <v>2451</v>
      </c>
      <c r="G301" s="112">
        <v>1018406859</v>
      </c>
      <c r="H301" s="53" t="s">
        <v>17</v>
      </c>
      <c r="I301" s="14" t="s">
        <v>885</v>
      </c>
      <c r="J301" s="14" t="s">
        <v>866</v>
      </c>
      <c r="K301" s="107" t="s">
        <v>2221</v>
      </c>
      <c r="L301" s="101">
        <v>41803</v>
      </c>
      <c r="M301" s="49" t="s">
        <v>2056</v>
      </c>
      <c r="N301" s="45"/>
      <c r="O301" s="47" t="s">
        <v>2230</v>
      </c>
      <c r="P301" s="14" t="s">
        <v>481</v>
      </c>
      <c r="Q301" s="1" t="s">
        <v>2462</v>
      </c>
      <c r="R301" s="60"/>
      <c r="S301" s="47"/>
      <c r="T301" s="14"/>
      <c r="U301" s="107"/>
      <c r="V301" s="14">
        <v>3125142493</v>
      </c>
      <c r="W301" s="14" t="s">
        <v>2057</v>
      </c>
      <c r="X301" s="24" t="s">
        <v>2058</v>
      </c>
    </row>
    <row r="302" spans="1:24" ht="56.25" hidden="1" x14ac:dyDescent="0.25">
      <c r="A302" s="63">
        <v>294</v>
      </c>
      <c r="B302" s="37">
        <v>20061098016</v>
      </c>
      <c r="C302" s="36" t="s">
        <v>2442</v>
      </c>
      <c r="D302" s="53" t="s">
        <v>2162</v>
      </c>
      <c r="E302" s="53" t="s">
        <v>2163</v>
      </c>
      <c r="F302" s="36" t="s">
        <v>2451</v>
      </c>
      <c r="G302" s="112">
        <v>53083683</v>
      </c>
      <c r="H302" s="53"/>
      <c r="I302" s="14" t="s">
        <v>885</v>
      </c>
      <c r="J302" s="14" t="s">
        <v>2251</v>
      </c>
      <c r="K302" s="102" t="s">
        <v>2221</v>
      </c>
      <c r="L302" s="101">
        <v>41803</v>
      </c>
      <c r="M302" s="49" t="s">
        <v>2059</v>
      </c>
      <c r="N302" s="45" t="s">
        <v>2455</v>
      </c>
      <c r="O302" s="47" t="s">
        <v>2231</v>
      </c>
      <c r="P302" s="1" t="s">
        <v>39</v>
      </c>
      <c r="Q302" s="102" t="s">
        <v>790</v>
      </c>
      <c r="R302" s="60" t="s">
        <v>864</v>
      </c>
      <c r="S302" s="47"/>
      <c r="T302" s="14"/>
      <c r="U302" s="102"/>
      <c r="V302" s="102">
        <v>7042215</v>
      </c>
      <c r="W302" s="14" t="s">
        <v>2060</v>
      </c>
      <c r="X302" s="20" t="s">
        <v>2061</v>
      </c>
    </row>
    <row r="303" spans="1:24" ht="67.5" hidden="1" x14ac:dyDescent="0.25">
      <c r="A303" s="63">
        <v>295</v>
      </c>
      <c r="B303" s="36">
        <v>20071098005</v>
      </c>
      <c r="C303" s="63" t="s">
        <v>2444</v>
      </c>
      <c r="D303" s="43" t="s">
        <v>2164</v>
      </c>
      <c r="E303" s="53" t="s">
        <v>2165</v>
      </c>
      <c r="F303" s="37" t="s">
        <v>2451</v>
      </c>
      <c r="G303" s="112">
        <v>53084051</v>
      </c>
      <c r="H303" s="53" t="s">
        <v>17</v>
      </c>
      <c r="I303" s="102" t="s">
        <v>953</v>
      </c>
      <c r="J303" s="14" t="s">
        <v>866</v>
      </c>
      <c r="K303" s="102" t="s">
        <v>2221</v>
      </c>
      <c r="L303" s="101">
        <v>41803</v>
      </c>
      <c r="M303" s="47" t="s">
        <v>2063</v>
      </c>
      <c r="N303" s="47" t="s">
        <v>2062</v>
      </c>
      <c r="O303" s="47" t="s">
        <v>2232</v>
      </c>
      <c r="P303" s="1" t="s">
        <v>39</v>
      </c>
      <c r="Q303" s="1" t="s">
        <v>2462</v>
      </c>
      <c r="R303" s="60"/>
      <c r="S303" s="47"/>
      <c r="T303" s="21"/>
      <c r="U303" s="26"/>
      <c r="V303" s="102">
        <v>3114702894</v>
      </c>
      <c r="W303" s="26" t="s">
        <v>2064</v>
      </c>
      <c r="X303" s="20" t="s">
        <v>2065</v>
      </c>
    </row>
    <row r="304" spans="1:24" ht="22.5" hidden="1" x14ac:dyDescent="0.25">
      <c r="A304" s="63">
        <v>296</v>
      </c>
      <c r="B304" s="36">
        <v>20071098026</v>
      </c>
      <c r="C304" s="63" t="s">
        <v>2444</v>
      </c>
      <c r="D304" s="53" t="s">
        <v>2166</v>
      </c>
      <c r="E304" s="53" t="s">
        <v>2167</v>
      </c>
      <c r="F304" s="36" t="s">
        <v>2451</v>
      </c>
      <c r="G304" s="112">
        <v>1023877120</v>
      </c>
      <c r="H304" s="53" t="s">
        <v>17</v>
      </c>
      <c r="I304" s="107" t="s">
        <v>885</v>
      </c>
      <c r="J304" s="14" t="s">
        <v>866</v>
      </c>
      <c r="K304" s="102" t="s">
        <v>2221</v>
      </c>
      <c r="L304" s="101">
        <v>41803</v>
      </c>
      <c r="M304" s="49" t="s">
        <v>2068</v>
      </c>
      <c r="N304" s="49" t="s">
        <v>959</v>
      </c>
      <c r="O304" s="47" t="s">
        <v>2226</v>
      </c>
      <c r="P304" s="1" t="s">
        <v>39</v>
      </c>
      <c r="Q304" s="1" t="s">
        <v>2462</v>
      </c>
      <c r="R304" s="60"/>
      <c r="S304" s="47"/>
      <c r="T304" s="102"/>
      <c r="U304" s="102"/>
      <c r="V304" s="102">
        <v>3202346069</v>
      </c>
      <c r="W304" s="14" t="s">
        <v>2069</v>
      </c>
      <c r="X304" s="20" t="s">
        <v>2070</v>
      </c>
    </row>
    <row r="305" spans="1:24" ht="45" hidden="1" x14ac:dyDescent="0.25">
      <c r="A305" s="63">
        <v>297</v>
      </c>
      <c r="B305" s="36">
        <v>20072098013</v>
      </c>
      <c r="C305" s="63" t="s">
        <v>2445</v>
      </c>
      <c r="D305" s="43" t="s">
        <v>2168</v>
      </c>
      <c r="E305" s="53" t="s">
        <v>2169</v>
      </c>
      <c r="F305" s="37" t="s">
        <v>2452</v>
      </c>
      <c r="G305" s="112">
        <v>1030536304</v>
      </c>
      <c r="H305" s="53" t="s">
        <v>17</v>
      </c>
      <c r="I305" s="102">
        <v>87040662802</v>
      </c>
      <c r="J305" s="14" t="s">
        <v>2251</v>
      </c>
      <c r="K305" s="102" t="s">
        <v>2221</v>
      </c>
      <c r="L305" s="101">
        <v>41803</v>
      </c>
      <c r="M305" s="47" t="s">
        <v>2072</v>
      </c>
      <c r="N305" s="47" t="s">
        <v>2071</v>
      </c>
      <c r="O305" s="47" t="s">
        <v>2229</v>
      </c>
      <c r="P305" s="14" t="s">
        <v>79</v>
      </c>
      <c r="Q305" s="102" t="s">
        <v>790</v>
      </c>
      <c r="R305" s="60" t="s">
        <v>864</v>
      </c>
      <c r="S305" s="47"/>
      <c r="T305" s="102"/>
      <c r="U305" s="102"/>
      <c r="V305" s="102">
        <v>3133176447</v>
      </c>
      <c r="W305" s="102" t="s">
        <v>2073</v>
      </c>
      <c r="X305" s="23" t="s">
        <v>2074</v>
      </c>
    </row>
    <row r="306" spans="1:24" ht="45" hidden="1" x14ac:dyDescent="0.25">
      <c r="A306" s="63">
        <v>298</v>
      </c>
      <c r="B306" s="36">
        <v>20072098015</v>
      </c>
      <c r="C306" s="63" t="s">
        <v>2445</v>
      </c>
      <c r="D306" s="43" t="s">
        <v>2170</v>
      </c>
      <c r="E306" s="53" t="s">
        <v>2171</v>
      </c>
      <c r="F306" s="37" t="s">
        <v>2452</v>
      </c>
      <c r="G306" s="112">
        <v>1072424039</v>
      </c>
      <c r="H306" s="43" t="s">
        <v>2218</v>
      </c>
      <c r="I306" s="14">
        <v>1072424039</v>
      </c>
      <c r="J306" s="14" t="s">
        <v>2250</v>
      </c>
      <c r="K306" s="102" t="s">
        <v>2221</v>
      </c>
      <c r="L306" s="101">
        <v>41803</v>
      </c>
      <c r="M306" s="47" t="s">
        <v>2076</v>
      </c>
      <c r="N306" s="47" t="s">
        <v>2075</v>
      </c>
      <c r="O306" s="47" t="s">
        <v>2230</v>
      </c>
      <c r="P306" s="1" t="s">
        <v>127</v>
      </c>
      <c r="Q306" s="102" t="s">
        <v>790</v>
      </c>
      <c r="R306" s="60" t="s">
        <v>1085</v>
      </c>
      <c r="S306" s="47"/>
      <c r="T306" s="102"/>
      <c r="U306" s="102"/>
      <c r="V306" s="102">
        <v>3107887554</v>
      </c>
      <c r="W306" s="102" t="s">
        <v>2077</v>
      </c>
      <c r="X306" s="23" t="s">
        <v>2078</v>
      </c>
    </row>
    <row r="307" spans="1:24" ht="45" hidden="1" x14ac:dyDescent="0.25">
      <c r="A307" s="63">
        <v>299</v>
      </c>
      <c r="B307" s="36">
        <v>20072098019</v>
      </c>
      <c r="C307" s="63" t="s">
        <v>2445</v>
      </c>
      <c r="D307" s="53" t="s">
        <v>2172</v>
      </c>
      <c r="E307" s="53" t="s">
        <v>2173</v>
      </c>
      <c r="F307" s="36" t="s">
        <v>2451</v>
      </c>
      <c r="G307" s="112">
        <v>53108553</v>
      </c>
      <c r="H307" s="53" t="s">
        <v>17</v>
      </c>
      <c r="I307" s="102" t="s">
        <v>885</v>
      </c>
      <c r="J307" s="14" t="s">
        <v>2249</v>
      </c>
      <c r="K307" s="102" t="s">
        <v>2221</v>
      </c>
      <c r="L307" s="101">
        <v>41803</v>
      </c>
      <c r="M307" s="47" t="s">
        <v>2079</v>
      </c>
      <c r="N307" s="48" t="s">
        <v>2453</v>
      </c>
      <c r="O307" s="47" t="s">
        <v>2230</v>
      </c>
      <c r="P307" s="1" t="s">
        <v>50</v>
      </c>
      <c r="Q307" s="102" t="s">
        <v>790</v>
      </c>
      <c r="R307" s="60" t="s">
        <v>1084</v>
      </c>
      <c r="S307" s="47"/>
      <c r="T307" s="102"/>
      <c r="U307" s="102"/>
      <c r="V307" s="102">
        <v>3125026451</v>
      </c>
      <c r="W307" s="102" t="s">
        <v>2080</v>
      </c>
      <c r="X307" s="20" t="s">
        <v>2081</v>
      </c>
    </row>
    <row r="308" spans="1:24" ht="78.75" hidden="1" x14ac:dyDescent="0.25">
      <c r="A308" s="63">
        <v>300</v>
      </c>
      <c r="B308" s="36">
        <v>20081098022</v>
      </c>
      <c r="C308" s="36" t="s">
        <v>2446</v>
      </c>
      <c r="D308" s="43" t="s">
        <v>2174</v>
      </c>
      <c r="E308" s="53" t="s">
        <v>2175</v>
      </c>
      <c r="F308" s="37" t="s">
        <v>2452</v>
      </c>
      <c r="G308" s="112">
        <v>1032418648</v>
      </c>
      <c r="H308" s="53" t="s">
        <v>17</v>
      </c>
      <c r="I308" s="102">
        <v>1032418648</v>
      </c>
      <c r="J308" s="14" t="s">
        <v>866</v>
      </c>
      <c r="K308" s="102" t="s">
        <v>2221</v>
      </c>
      <c r="L308" s="101">
        <v>41803</v>
      </c>
      <c r="M308" s="47" t="s">
        <v>2083</v>
      </c>
      <c r="N308" s="47" t="s">
        <v>2082</v>
      </c>
      <c r="O308" s="47" t="s">
        <v>2233</v>
      </c>
      <c r="P308" s="1" t="s">
        <v>50</v>
      </c>
      <c r="Q308" s="102" t="s">
        <v>790</v>
      </c>
      <c r="R308" s="58" t="s">
        <v>2462</v>
      </c>
      <c r="S308" s="47"/>
      <c r="T308" s="102"/>
      <c r="U308" s="102"/>
      <c r="V308" s="102">
        <v>3124771537</v>
      </c>
      <c r="W308" s="102" t="s">
        <v>2084</v>
      </c>
      <c r="X308" s="23" t="s">
        <v>2085</v>
      </c>
    </row>
    <row r="309" spans="1:24" ht="56.25" hidden="1" x14ac:dyDescent="0.25">
      <c r="A309" s="63">
        <v>301</v>
      </c>
      <c r="B309" s="36">
        <v>20081098032</v>
      </c>
      <c r="C309" s="36" t="s">
        <v>2446</v>
      </c>
      <c r="D309" s="43" t="s">
        <v>2176</v>
      </c>
      <c r="E309" s="53" t="s">
        <v>2177</v>
      </c>
      <c r="F309" s="37" t="s">
        <v>2451</v>
      </c>
      <c r="G309" s="112">
        <v>1129571163</v>
      </c>
      <c r="H309" s="53" t="s">
        <v>2217</v>
      </c>
      <c r="I309" s="102" t="s">
        <v>885</v>
      </c>
      <c r="J309" s="14" t="s">
        <v>2249</v>
      </c>
      <c r="K309" s="102" t="s">
        <v>2221</v>
      </c>
      <c r="L309" s="101">
        <v>41803</v>
      </c>
      <c r="M309" s="47" t="s">
        <v>2086</v>
      </c>
      <c r="N309" s="48" t="s">
        <v>2453</v>
      </c>
      <c r="O309" s="47" t="s">
        <v>2230</v>
      </c>
      <c r="P309" s="1" t="s">
        <v>1176</v>
      </c>
      <c r="Q309" s="102" t="s">
        <v>790</v>
      </c>
      <c r="R309" s="60" t="s">
        <v>1084</v>
      </c>
      <c r="S309" s="47"/>
      <c r="T309" s="102"/>
      <c r="U309" s="102"/>
      <c r="V309" s="102">
        <v>3008430791</v>
      </c>
      <c r="W309" s="102" t="s">
        <v>2087</v>
      </c>
      <c r="X309" s="23" t="s">
        <v>2088</v>
      </c>
    </row>
    <row r="310" spans="1:24" ht="33.75" hidden="1" x14ac:dyDescent="0.25">
      <c r="A310" s="63">
        <v>302</v>
      </c>
      <c r="B310" s="36">
        <v>20081098037</v>
      </c>
      <c r="C310" s="36" t="s">
        <v>2446</v>
      </c>
      <c r="D310" s="43" t="s">
        <v>2178</v>
      </c>
      <c r="E310" s="53" t="s">
        <v>2179</v>
      </c>
      <c r="F310" s="37" t="s">
        <v>2451</v>
      </c>
      <c r="G310" s="112">
        <v>39810559</v>
      </c>
      <c r="H310" s="53" t="s">
        <v>2216</v>
      </c>
      <c r="I310" s="107" t="s">
        <v>885</v>
      </c>
      <c r="J310" s="28" t="s">
        <v>866</v>
      </c>
      <c r="K310" s="33" t="s">
        <v>2221</v>
      </c>
      <c r="L310" s="101">
        <v>41803</v>
      </c>
      <c r="M310" s="69" t="s">
        <v>2089</v>
      </c>
      <c r="N310" s="69" t="s">
        <v>412</v>
      </c>
      <c r="O310" s="69" t="s">
        <v>2066</v>
      </c>
      <c r="P310" s="1" t="s">
        <v>39</v>
      </c>
      <c r="Q310" s="1" t="s">
        <v>2462</v>
      </c>
      <c r="R310" s="75"/>
      <c r="S310" s="47"/>
      <c r="T310" s="102"/>
      <c r="U310" s="102"/>
      <c r="V310" s="102">
        <v>3184832341</v>
      </c>
      <c r="W310" s="102" t="s">
        <v>2090</v>
      </c>
      <c r="X310" s="23" t="s">
        <v>2091</v>
      </c>
    </row>
    <row r="311" spans="1:24" ht="33.75" hidden="1" x14ac:dyDescent="0.25">
      <c r="A311" s="63">
        <v>303</v>
      </c>
      <c r="B311" s="36">
        <v>20082098007</v>
      </c>
      <c r="C311" s="36" t="s">
        <v>2447</v>
      </c>
      <c r="D311" s="53" t="s">
        <v>2180</v>
      </c>
      <c r="E311" s="53" t="s">
        <v>2181</v>
      </c>
      <c r="F311" s="36" t="s">
        <v>2452</v>
      </c>
      <c r="G311" s="112">
        <v>80142564</v>
      </c>
      <c r="H311" s="53" t="s">
        <v>17</v>
      </c>
      <c r="I311" s="14">
        <v>80142564</v>
      </c>
      <c r="J311" s="28" t="s">
        <v>866</v>
      </c>
      <c r="K311" s="33" t="s">
        <v>2221</v>
      </c>
      <c r="L311" s="101">
        <v>41803</v>
      </c>
      <c r="M311" s="69" t="s">
        <v>2092</v>
      </c>
      <c r="N311" s="69" t="s">
        <v>453</v>
      </c>
      <c r="O311" s="69" t="s">
        <v>2066</v>
      </c>
      <c r="P311" s="28" t="s">
        <v>602</v>
      </c>
      <c r="Q311" s="1" t="s">
        <v>2462</v>
      </c>
      <c r="R311" s="75"/>
      <c r="S311" s="47"/>
      <c r="T311" s="102"/>
      <c r="U311" s="102"/>
      <c r="V311" s="102">
        <v>3212874440</v>
      </c>
      <c r="W311" s="107" t="s">
        <v>2093</v>
      </c>
      <c r="X311" s="20" t="s">
        <v>2094</v>
      </c>
    </row>
    <row r="312" spans="1:24" ht="56.25" hidden="1" x14ac:dyDescent="0.25">
      <c r="A312" s="63">
        <v>304</v>
      </c>
      <c r="B312" s="36">
        <v>20082098008</v>
      </c>
      <c r="C312" s="36" t="s">
        <v>2447</v>
      </c>
      <c r="D312" s="43" t="s">
        <v>2182</v>
      </c>
      <c r="E312" s="53" t="s">
        <v>1959</v>
      </c>
      <c r="F312" s="37" t="s">
        <v>2452</v>
      </c>
      <c r="G312" s="112">
        <v>1010179925</v>
      </c>
      <c r="H312" s="53" t="s">
        <v>17</v>
      </c>
      <c r="I312" s="107">
        <v>1010179925</v>
      </c>
      <c r="J312" s="28" t="s">
        <v>866</v>
      </c>
      <c r="K312" s="33" t="s">
        <v>2221</v>
      </c>
      <c r="L312" s="101">
        <v>41803</v>
      </c>
      <c r="M312" s="69" t="s">
        <v>2095</v>
      </c>
      <c r="N312" s="69" t="s">
        <v>930</v>
      </c>
      <c r="O312" s="69" t="s">
        <v>2233</v>
      </c>
      <c r="P312" s="1" t="s">
        <v>50</v>
      </c>
      <c r="Q312" s="1" t="s">
        <v>2462</v>
      </c>
      <c r="R312" s="75"/>
      <c r="S312" s="47"/>
      <c r="T312" s="107"/>
      <c r="U312" s="107"/>
      <c r="V312" s="102">
        <v>3133959684</v>
      </c>
      <c r="W312" s="107" t="s">
        <v>2096</v>
      </c>
      <c r="X312" s="23" t="s">
        <v>2097</v>
      </c>
    </row>
    <row r="313" spans="1:24" ht="45" hidden="1" x14ac:dyDescent="0.25">
      <c r="A313" s="63">
        <v>305</v>
      </c>
      <c r="B313" s="36">
        <v>20082098015</v>
      </c>
      <c r="C313" s="36" t="s">
        <v>2447</v>
      </c>
      <c r="D313" s="53" t="s">
        <v>2183</v>
      </c>
      <c r="E313" s="53" t="s">
        <v>2184</v>
      </c>
      <c r="F313" s="36" t="s">
        <v>2452</v>
      </c>
      <c r="G313" s="112">
        <v>1094893619</v>
      </c>
      <c r="H313" s="53" t="s">
        <v>2215</v>
      </c>
      <c r="I313" s="102">
        <v>87011756245</v>
      </c>
      <c r="J313" s="14" t="s">
        <v>2248</v>
      </c>
      <c r="K313" s="102" t="s">
        <v>2221</v>
      </c>
      <c r="L313" s="101">
        <v>41803</v>
      </c>
      <c r="M313" s="47" t="s">
        <v>2098</v>
      </c>
      <c r="N313" s="47" t="s">
        <v>1577</v>
      </c>
      <c r="O313" s="47" t="s">
        <v>2229</v>
      </c>
      <c r="P313" s="1" t="s">
        <v>50</v>
      </c>
      <c r="Q313" s="102" t="s">
        <v>790</v>
      </c>
      <c r="R313" s="58" t="s">
        <v>860</v>
      </c>
      <c r="S313" s="47"/>
      <c r="T313" s="102"/>
      <c r="U313" s="102"/>
      <c r="V313" s="102">
        <v>3114967951</v>
      </c>
      <c r="W313" s="14" t="s">
        <v>2099</v>
      </c>
      <c r="X313" s="20" t="s">
        <v>2100</v>
      </c>
    </row>
    <row r="314" spans="1:24" ht="56.25" hidden="1" x14ac:dyDescent="0.25">
      <c r="A314" s="63">
        <v>306</v>
      </c>
      <c r="B314" s="36">
        <v>20082098021</v>
      </c>
      <c r="C314" s="36" t="s">
        <v>2447</v>
      </c>
      <c r="D314" s="43" t="s">
        <v>2185</v>
      </c>
      <c r="E314" s="53" t="s">
        <v>2186</v>
      </c>
      <c r="F314" s="37" t="s">
        <v>2452</v>
      </c>
      <c r="G314" s="112">
        <v>80072259</v>
      </c>
      <c r="H314" s="53" t="s">
        <v>17</v>
      </c>
      <c r="I314" s="14">
        <v>80072259</v>
      </c>
      <c r="J314" s="14" t="s">
        <v>2247</v>
      </c>
      <c r="K314" s="102" t="s">
        <v>2221</v>
      </c>
      <c r="L314" s="101">
        <v>41803</v>
      </c>
      <c r="M314" s="47" t="s">
        <v>2102</v>
      </c>
      <c r="N314" s="47" t="s">
        <v>2101</v>
      </c>
      <c r="O314" s="47" t="s">
        <v>2234</v>
      </c>
      <c r="P314" s="1" t="s">
        <v>290</v>
      </c>
      <c r="Q314" s="102" t="s">
        <v>790</v>
      </c>
      <c r="R314" s="58" t="s">
        <v>1618</v>
      </c>
      <c r="S314" s="47"/>
      <c r="T314" s="102"/>
      <c r="U314" s="102"/>
      <c r="V314" s="102">
        <v>3115664155</v>
      </c>
      <c r="W314" s="102" t="s">
        <v>2103</v>
      </c>
      <c r="X314" s="22" t="s">
        <v>2104</v>
      </c>
    </row>
    <row r="315" spans="1:24" ht="56.25" x14ac:dyDescent="0.25">
      <c r="A315" s="63">
        <v>307</v>
      </c>
      <c r="B315" s="37">
        <v>20091098012</v>
      </c>
      <c r="C315" s="36" t="s">
        <v>2448</v>
      </c>
      <c r="D315" s="43" t="s">
        <v>2187</v>
      </c>
      <c r="E315" s="53" t="s">
        <v>2188</v>
      </c>
      <c r="F315" s="37" t="s">
        <v>2452</v>
      </c>
      <c r="G315" s="112">
        <v>80073578</v>
      </c>
      <c r="H315" s="53" t="s">
        <v>17</v>
      </c>
      <c r="I315" s="14">
        <v>80073578</v>
      </c>
      <c r="J315" s="14" t="s">
        <v>2255</v>
      </c>
      <c r="K315" s="107" t="s">
        <v>2221</v>
      </c>
      <c r="L315" s="101">
        <v>41803</v>
      </c>
      <c r="M315" s="49" t="s">
        <v>2105</v>
      </c>
      <c r="N315" s="49" t="s">
        <v>460</v>
      </c>
      <c r="O315" s="47" t="s">
        <v>2235</v>
      </c>
      <c r="P315" s="1" t="s">
        <v>290</v>
      </c>
      <c r="Q315" s="1" t="s">
        <v>791</v>
      </c>
      <c r="R315" s="60" t="s">
        <v>885</v>
      </c>
      <c r="S315" s="47"/>
      <c r="T315" s="14"/>
      <c r="U315" s="107"/>
      <c r="V315" s="14">
        <v>3002660112</v>
      </c>
      <c r="W315" s="14" t="s">
        <v>2106</v>
      </c>
      <c r="X315" s="24" t="s">
        <v>2107</v>
      </c>
    </row>
    <row r="316" spans="1:24" ht="101.25" hidden="1" x14ac:dyDescent="0.25">
      <c r="A316" s="63">
        <v>308</v>
      </c>
      <c r="B316" s="36">
        <v>20091098014</v>
      </c>
      <c r="C316" s="36" t="s">
        <v>2448</v>
      </c>
      <c r="D316" s="53" t="s">
        <v>2189</v>
      </c>
      <c r="E316" s="53" t="s">
        <v>2190</v>
      </c>
      <c r="F316" s="36" t="s">
        <v>2452</v>
      </c>
      <c r="G316" s="112">
        <v>87216048</v>
      </c>
      <c r="H316" s="53" t="s">
        <v>2208</v>
      </c>
      <c r="I316" s="102">
        <v>87216048</v>
      </c>
      <c r="J316" s="14" t="s">
        <v>866</v>
      </c>
      <c r="K316" s="102" t="s">
        <v>2221</v>
      </c>
      <c r="L316" s="101">
        <v>41803</v>
      </c>
      <c r="M316" s="47" t="s">
        <v>2406</v>
      </c>
      <c r="N316" s="45" t="s">
        <v>916</v>
      </c>
      <c r="O316" s="47" t="s">
        <v>2229</v>
      </c>
      <c r="P316" s="1" t="s">
        <v>50</v>
      </c>
      <c r="Q316" s="102" t="s">
        <v>790</v>
      </c>
      <c r="R316" s="60" t="s">
        <v>1616</v>
      </c>
      <c r="S316" s="47"/>
      <c r="T316" s="102"/>
      <c r="U316" s="102"/>
      <c r="V316" s="102">
        <v>3006167992</v>
      </c>
      <c r="W316" s="102" t="s">
        <v>2108</v>
      </c>
      <c r="X316" s="20" t="s">
        <v>2109</v>
      </c>
    </row>
    <row r="317" spans="1:24" ht="56.25" x14ac:dyDescent="0.25">
      <c r="A317" s="63">
        <v>309</v>
      </c>
      <c r="B317" s="36">
        <v>20091098022</v>
      </c>
      <c r="C317" s="36" t="s">
        <v>2448</v>
      </c>
      <c r="D317" s="43" t="s">
        <v>2191</v>
      </c>
      <c r="E317" s="53" t="s">
        <v>2192</v>
      </c>
      <c r="F317" s="37" t="s">
        <v>2452</v>
      </c>
      <c r="G317" s="112">
        <v>18010759</v>
      </c>
      <c r="H317" s="53" t="s">
        <v>2214</v>
      </c>
      <c r="I317" s="107">
        <v>100069</v>
      </c>
      <c r="J317" s="14" t="s">
        <v>866</v>
      </c>
      <c r="K317" s="107" t="s">
        <v>2221</v>
      </c>
      <c r="L317" s="101">
        <v>41803</v>
      </c>
      <c r="M317" s="49" t="s">
        <v>2110</v>
      </c>
      <c r="N317" s="45" t="s">
        <v>211</v>
      </c>
      <c r="O317" s="47" t="s">
        <v>2236</v>
      </c>
      <c r="P317" s="1" t="s">
        <v>50</v>
      </c>
      <c r="Q317" s="1" t="s">
        <v>791</v>
      </c>
      <c r="R317" s="60" t="s">
        <v>885</v>
      </c>
      <c r="S317" s="47"/>
      <c r="T317" s="107"/>
      <c r="U317" s="107"/>
      <c r="V317" s="107">
        <v>3003661719</v>
      </c>
      <c r="W317" s="107" t="s">
        <v>2111</v>
      </c>
      <c r="X317" s="23" t="s">
        <v>2112</v>
      </c>
    </row>
    <row r="318" spans="1:24" ht="67.5" hidden="1" x14ac:dyDescent="0.25">
      <c r="A318" s="63">
        <v>310</v>
      </c>
      <c r="B318" s="36">
        <v>20091098028</v>
      </c>
      <c r="C318" s="36" t="s">
        <v>2448</v>
      </c>
      <c r="D318" s="43" t="s">
        <v>2193</v>
      </c>
      <c r="E318" s="53" t="s">
        <v>2194</v>
      </c>
      <c r="F318" s="37" t="s">
        <v>2452</v>
      </c>
      <c r="G318" s="112">
        <v>1022948269</v>
      </c>
      <c r="H318" s="53" t="s">
        <v>17</v>
      </c>
      <c r="I318" s="102">
        <v>1022948269</v>
      </c>
      <c r="J318" s="14" t="s">
        <v>866</v>
      </c>
      <c r="K318" s="102" t="s">
        <v>2221</v>
      </c>
      <c r="L318" s="101">
        <v>41803</v>
      </c>
      <c r="M318" s="47" t="s">
        <v>2113</v>
      </c>
      <c r="N318" s="47" t="s">
        <v>2052</v>
      </c>
      <c r="O318" s="47" t="s">
        <v>2130</v>
      </c>
      <c r="P318" s="1" t="s">
        <v>290</v>
      </c>
      <c r="Q318" s="102" t="s">
        <v>790</v>
      </c>
      <c r="R318" s="60" t="s">
        <v>1113</v>
      </c>
      <c r="S318" s="47"/>
      <c r="T318" s="102"/>
      <c r="U318" s="102"/>
      <c r="V318" s="102">
        <v>3124519763</v>
      </c>
      <c r="W318" s="102" t="s">
        <v>2114</v>
      </c>
      <c r="X318" s="20" t="s">
        <v>2115</v>
      </c>
    </row>
    <row r="319" spans="1:24" ht="67.5" hidden="1" x14ac:dyDescent="0.25">
      <c r="A319" s="63">
        <v>311</v>
      </c>
      <c r="B319" s="37">
        <v>20091098035</v>
      </c>
      <c r="C319" s="36" t="s">
        <v>2448</v>
      </c>
      <c r="D319" s="43" t="s">
        <v>2195</v>
      </c>
      <c r="E319" s="53" t="s">
        <v>2196</v>
      </c>
      <c r="F319" s="37" t="s">
        <v>2452</v>
      </c>
      <c r="G319" s="112">
        <v>1110502068</v>
      </c>
      <c r="H319" s="43" t="s">
        <v>2207</v>
      </c>
      <c r="I319" s="14">
        <v>1110502068</v>
      </c>
      <c r="J319" s="14" t="s">
        <v>866</v>
      </c>
      <c r="K319" s="102" t="s">
        <v>2221</v>
      </c>
      <c r="L319" s="101">
        <v>41803</v>
      </c>
      <c r="M319" s="49" t="s">
        <v>2116</v>
      </c>
      <c r="N319" s="45" t="s">
        <v>277</v>
      </c>
      <c r="O319" s="47" t="s">
        <v>2051</v>
      </c>
      <c r="P319" s="1" t="s">
        <v>39</v>
      </c>
      <c r="Q319" s="1" t="s">
        <v>2462</v>
      </c>
      <c r="R319" s="60"/>
      <c r="S319" s="47"/>
      <c r="T319" s="14"/>
      <c r="U319" s="102"/>
      <c r="V319" s="14">
        <v>3174555539</v>
      </c>
      <c r="W319" s="14" t="s">
        <v>2117</v>
      </c>
      <c r="X319" s="24" t="s">
        <v>2118</v>
      </c>
    </row>
    <row r="320" spans="1:24" ht="112.5" hidden="1" x14ac:dyDescent="0.25">
      <c r="A320" s="63">
        <v>312</v>
      </c>
      <c r="B320" s="36">
        <v>20092098039</v>
      </c>
      <c r="C320" s="36" t="s">
        <v>2449</v>
      </c>
      <c r="D320" s="54" t="s">
        <v>2470</v>
      </c>
      <c r="E320" s="53" t="s">
        <v>2197</v>
      </c>
      <c r="F320" s="64" t="s">
        <v>2452</v>
      </c>
      <c r="G320" s="112">
        <v>19429115</v>
      </c>
      <c r="H320" s="53" t="s">
        <v>17</v>
      </c>
      <c r="I320" s="102">
        <v>19429115</v>
      </c>
      <c r="J320" s="14" t="s">
        <v>2246</v>
      </c>
      <c r="K320" s="102" t="s">
        <v>2221</v>
      </c>
      <c r="L320" s="101">
        <v>41803</v>
      </c>
      <c r="M320" s="47" t="s">
        <v>2254</v>
      </c>
      <c r="N320" s="47" t="s">
        <v>1693</v>
      </c>
      <c r="O320" s="47" t="s">
        <v>2237</v>
      </c>
      <c r="P320" s="1" t="s">
        <v>50</v>
      </c>
      <c r="Q320" s="102" t="s">
        <v>790</v>
      </c>
      <c r="R320" s="58" t="s">
        <v>1191</v>
      </c>
      <c r="S320" s="47"/>
      <c r="T320" s="102"/>
      <c r="U320" s="102"/>
      <c r="V320" s="102">
        <v>3158981053</v>
      </c>
      <c r="W320" s="102" t="s">
        <v>2119</v>
      </c>
      <c r="X320" s="20" t="s">
        <v>2120</v>
      </c>
    </row>
    <row r="321" spans="1:24" ht="67.5" hidden="1" x14ac:dyDescent="0.25">
      <c r="A321" s="63">
        <v>313</v>
      </c>
      <c r="B321" s="36">
        <v>20092098053</v>
      </c>
      <c r="C321" s="36" t="s">
        <v>2449</v>
      </c>
      <c r="D321" s="51" t="s">
        <v>2477</v>
      </c>
      <c r="E321" s="53" t="s">
        <v>2198</v>
      </c>
      <c r="F321" s="63" t="s">
        <v>2452</v>
      </c>
      <c r="G321" s="112">
        <v>11439751</v>
      </c>
      <c r="H321" s="43" t="s">
        <v>2212</v>
      </c>
      <c r="I321" s="102">
        <v>11439751</v>
      </c>
      <c r="J321" s="14" t="s">
        <v>2245</v>
      </c>
      <c r="K321" s="102" t="s">
        <v>2221</v>
      </c>
      <c r="L321" s="101">
        <v>41803</v>
      </c>
      <c r="M321" s="47" t="s">
        <v>2121</v>
      </c>
      <c r="N321" s="47" t="s">
        <v>706</v>
      </c>
      <c r="O321" s="47" t="s">
        <v>2067</v>
      </c>
      <c r="P321" s="14" t="s">
        <v>481</v>
      </c>
      <c r="Q321" s="26" t="s">
        <v>790</v>
      </c>
      <c r="R321" s="60" t="s">
        <v>2252</v>
      </c>
      <c r="S321" s="47"/>
      <c r="T321" s="21"/>
      <c r="U321" s="26"/>
      <c r="V321" s="102">
        <v>3118501362</v>
      </c>
      <c r="W321" s="102" t="s">
        <v>2122</v>
      </c>
      <c r="X321" s="23" t="s">
        <v>2123</v>
      </c>
    </row>
    <row r="322" spans="1:24" ht="112.5" hidden="1" x14ac:dyDescent="0.25">
      <c r="A322" s="63">
        <v>314</v>
      </c>
      <c r="B322" s="36">
        <v>20092098058</v>
      </c>
      <c r="C322" s="36" t="s">
        <v>2449</v>
      </c>
      <c r="D322" s="51" t="s">
        <v>2238</v>
      </c>
      <c r="E322" s="53" t="s">
        <v>2239</v>
      </c>
      <c r="F322" s="63" t="s">
        <v>2452</v>
      </c>
      <c r="G322" s="112">
        <v>79613665</v>
      </c>
      <c r="H322" s="53" t="s">
        <v>17</v>
      </c>
      <c r="I322" s="102">
        <v>79613665</v>
      </c>
      <c r="J322" s="14" t="s">
        <v>2244</v>
      </c>
      <c r="K322" s="102" t="s">
        <v>2221</v>
      </c>
      <c r="L322" s="101">
        <v>41803</v>
      </c>
      <c r="M322" s="47" t="s">
        <v>2124</v>
      </c>
      <c r="N322" s="47" t="s">
        <v>1879</v>
      </c>
      <c r="O322" s="47" t="s">
        <v>2230</v>
      </c>
      <c r="P322" s="1" t="s">
        <v>1176</v>
      </c>
      <c r="Q322" s="102" t="s">
        <v>790</v>
      </c>
      <c r="R322" s="60" t="s">
        <v>1087</v>
      </c>
      <c r="S322" s="47"/>
      <c r="T322" s="102"/>
      <c r="U322" s="102"/>
      <c r="V322" s="102">
        <v>3134295639</v>
      </c>
      <c r="W322" s="102" t="s">
        <v>2125</v>
      </c>
      <c r="X322" s="23" t="s">
        <v>2126</v>
      </c>
    </row>
    <row r="323" spans="1:24" ht="101.25" hidden="1" x14ac:dyDescent="0.25">
      <c r="A323" s="63">
        <v>315</v>
      </c>
      <c r="B323" s="36">
        <v>20102098048</v>
      </c>
      <c r="C323" s="36" t="s">
        <v>2450</v>
      </c>
      <c r="D323" s="51" t="s">
        <v>2199</v>
      </c>
      <c r="E323" s="53" t="s">
        <v>2200</v>
      </c>
      <c r="F323" s="63" t="s">
        <v>2452</v>
      </c>
      <c r="G323" s="112">
        <v>74180944</v>
      </c>
      <c r="H323" s="53" t="s">
        <v>2213</v>
      </c>
      <c r="I323" s="102">
        <v>75030709721</v>
      </c>
      <c r="J323" s="14" t="s">
        <v>2243</v>
      </c>
      <c r="K323" s="102" t="s">
        <v>2221</v>
      </c>
      <c r="L323" s="101">
        <v>41803</v>
      </c>
      <c r="M323" s="47" t="s">
        <v>2127</v>
      </c>
      <c r="N323" s="45" t="s">
        <v>570</v>
      </c>
      <c r="O323" s="47" t="s">
        <v>2237</v>
      </c>
      <c r="P323" s="1" t="s">
        <v>39</v>
      </c>
      <c r="Q323" s="102" t="s">
        <v>790</v>
      </c>
      <c r="R323" s="60" t="s">
        <v>1113</v>
      </c>
      <c r="S323" s="47"/>
      <c r="T323" s="102"/>
      <c r="U323" s="102"/>
      <c r="V323" s="102">
        <v>3123264160</v>
      </c>
      <c r="W323" s="102" t="s">
        <v>2128</v>
      </c>
      <c r="X323" s="23" t="s">
        <v>2129</v>
      </c>
    </row>
    <row r="324" spans="1:24" ht="45" x14ac:dyDescent="0.25">
      <c r="A324" s="63">
        <v>316</v>
      </c>
      <c r="B324" s="36">
        <v>20102098050</v>
      </c>
      <c r="C324" s="36" t="s">
        <v>2450</v>
      </c>
      <c r="D324" s="51" t="s">
        <v>2201</v>
      </c>
      <c r="E324" s="53" t="s">
        <v>2202</v>
      </c>
      <c r="F324" s="63" t="s">
        <v>2452</v>
      </c>
      <c r="G324" s="112">
        <v>19208809</v>
      </c>
      <c r="H324" s="53" t="s">
        <v>17</v>
      </c>
      <c r="I324" s="107">
        <v>19208809</v>
      </c>
      <c r="J324" s="14" t="s">
        <v>2242</v>
      </c>
      <c r="K324" s="107" t="s">
        <v>2221</v>
      </c>
      <c r="L324" s="101">
        <v>41803</v>
      </c>
      <c r="M324" s="47" t="s">
        <v>2131</v>
      </c>
      <c r="N324" s="45" t="s">
        <v>119</v>
      </c>
      <c r="O324" s="47" t="s">
        <v>2234</v>
      </c>
      <c r="P324" s="1" t="s">
        <v>50</v>
      </c>
      <c r="Q324" s="1" t="s">
        <v>791</v>
      </c>
      <c r="R324" s="60" t="s">
        <v>885</v>
      </c>
      <c r="S324" s="47"/>
      <c r="T324" s="107"/>
      <c r="U324" s="107"/>
      <c r="V324" s="107">
        <v>3114412057</v>
      </c>
      <c r="W324" s="107" t="s">
        <v>2132</v>
      </c>
      <c r="X324" s="23" t="s">
        <v>2133</v>
      </c>
    </row>
    <row r="325" spans="1:24" ht="45" hidden="1" x14ac:dyDescent="0.25">
      <c r="A325" s="63">
        <v>317</v>
      </c>
      <c r="B325" s="36">
        <v>20102098053</v>
      </c>
      <c r="C325" s="36" t="s">
        <v>2450</v>
      </c>
      <c r="D325" s="54" t="s">
        <v>2203</v>
      </c>
      <c r="E325" s="53" t="s">
        <v>2204</v>
      </c>
      <c r="F325" s="64" t="s">
        <v>2452</v>
      </c>
      <c r="G325" s="112">
        <v>11233680</v>
      </c>
      <c r="H325" s="53" t="s">
        <v>2211</v>
      </c>
      <c r="I325" s="102">
        <v>11233680</v>
      </c>
      <c r="J325" s="14" t="s">
        <v>2241</v>
      </c>
      <c r="K325" s="102" t="s">
        <v>2221</v>
      </c>
      <c r="L325" s="101">
        <v>41803</v>
      </c>
      <c r="M325" s="47" t="s">
        <v>2135</v>
      </c>
      <c r="N325" s="47" t="s">
        <v>2134</v>
      </c>
      <c r="O325" s="47" t="s">
        <v>2237</v>
      </c>
      <c r="P325" s="1" t="s">
        <v>50</v>
      </c>
      <c r="Q325" s="102" t="s">
        <v>790</v>
      </c>
      <c r="R325" s="60" t="s">
        <v>2253</v>
      </c>
      <c r="S325" s="47"/>
      <c r="T325" s="102"/>
      <c r="U325" s="102"/>
      <c r="V325" s="102">
        <v>3044487093</v>
      </c>
      <c r="W325" s="102" t="s">
        <v>2136</v>
      </c>
      <c r="X325" s="20" t="s">
        <v>2137</v>
      </c>
    </row>
    <row r="326" spans="1:24" ht="67.5" hidden="1" x14ac:dyDescent="0.25">
      <c r="A326" s="63">
        <v>318</v>
      </c>
      <c r="B326" s="37">
        <v>20102098070</v>
      </c>
      <c r="C326" s="36" t="s">
        <v>2450</v>
      </c>
      <c r="D326" s="51" t="s">
        <v>2205</v>
      </c>
      <c r="E326" s="53" t="s">
        <v>2206</v>
      </c>
      <c r="F326" s="63" t="s">
        <v>2452</v>
      </c>
      <c r="G326" s="112">
        <v>17388409</v>
      </c>
      <c r="H326" s="43" t="s">
        <v>2210</v>
      </c>
      <c r="I326" s="14" t="s">
        <v>2142</v>
      </c>
      <c r="J326" s="14" t="s">
        <v>2240</v>
      </c>
      <c r="K326" s="102" t="s">
        <v>2221</v>
      </c>
      <c r="L326" s="101">
        <v>41803</v>
      </c>
      <c r="M326" s="47" t="s">
        <v>2138</v>
      </c>
      <c r="N326" s="47"/>
      <c r="O326" s="47" t="s">
        <v>2130</v>
      </c>
      <c r="P326" s="1" t="s">
        <v>127</v>
      </c>
      <c r="Q326" s="102" t="s">
        <v>790</v>
      </c>
      <c r="R326" s="60" t="s">
        <v>1811</v>
      </c>
      <c r="S326" s="47"/>
      <c r="T326" s="14"/>
      <c r="U326" s="102"/>
      <c r="V326" s="14" t="s">
        <v>2140</v>
      </c>
      <c r="W326" s="14" t="s">
        <v>2139</v>
      </c>
      <c r="X326" s="1" t="s">
        <v>2141</v>
      </c>
    </row>
    <row r="327" spans="1:24" ht="56.25" hidden="1" x14ac:dyDescent="0.25">
      <c r="A327" s="63">
        <v>319</v>
      </c>
      <c r="B327" s="36">
        <v>9829808</v>
      </c>
      <c r="C327" s="63" t="s">
        <v>2430</v>
      </c>
      <c r="D327" s="53" t="s">
        <v>2342</v>
      </c>
      <c r="E327" s="53" t="s">
        <v>2343</v>
      </c>
      <c r="F327" s="36" t="s">
        <v>2452</v>
      </c>
      <c r="G327" s="116">
        <v>11444742</v>
      </c>
      <c r="H327" s="72" t="s">
        <v>2269</v>
      </c>
      <c r="I327" s="9" t="s">
        <v>2270</v>
      </c>
      <c r="J327" s="9" t="s">
        <v>18</v>
      </c>
      <c r="K327" s="107" t="s">
        <v>2409</v>
      </c>
      <c r="L327" s="101">
        <v>41978</v>
      </c>
      <c r="M327" s="47" t="s">
        <v>2274</v>
      </c>
      <c r="N327" s="47"/>
      <c r="O327" s="49" t="s">
        <v>2368</v>
      </c>
      <c r="P327" s="1" t="s">
        <v>39</v>
      </c>
      <c r="Q327" s="1" t="s">
        <v>2462</v>
      </c>
      <c r="R327" s="60"/>
      <c r="S327" s="47"/>
      <c r="T327" s="107"/>
      <c r="U327" s="107"/>
      <c r="V327" s="107">
        <v>3123509070</v>
      </c>
      <c r="W327" s="107" t="s">
        <v>2272</v>
      </c>
      <c r="X327" s="20" t="s">
        <v>2271</v>
      </c>
    </row>
    <row r="328" spans="1:24" ht="45" hidden="1" x14ac:dyDescent="0.25">
      <c r="A328" s="63">
        <v>320</v>
      </c>
      <c r="B328" s="36">
        <v>20041098024</v>
      </c>
      <c r="C328" s="36" t="s">
        <v>2438</v>
      </c>
      <c r="D328" s="53" t="s">
        <v>2344</v>
      </c>
      <c r="E328" s="53" t="s">
        <v>286</v>
      </c>
      <c r="F328" s="36" t="s">
        <v>2452</v>
      </c>
      <c r="G328" s="112">
        <v>80350071</v>
      </c>
      <c r="H328" s="72" t="s">
        <v>2275</v>
      </c>
      <c r="I328" s="8">
        <v>80350071</v>
      </c>
      <c r="J328" s="9" t="s">
        <v>18</v>
      </c>
      <c r="K328" s="107" t="s">
        <v>2409</v>
      </c>
      <c r="L328" s="101">
        <v>41978</v>
      </c>
      <c r="M328" s="47" t="s">
        <v>2278</v>
      </c>
      <c r="N328" s="47"/>
      <c r="O328" s="67" t="s">
        <v>2369</v>
      </c>
      <c r="P328" s="1" t="s">
        <v>50</v>
      </c>
      <c r="Q328" s="1" t="s">
        <v>2462</v>
      </c>
      <c r="R328" s="60"/>
      <c r="S328" s="47"/>
      <c r="T328" s="102"/>
      <c r="U328" s="102"/>
      <c r="V328" s="102">
        <v>3143481909</v>
      </c>
      <c r="W328" s="102" t="s">
        <v>2277</v>
      </c>
      <c r="X328" s="20" t="s">
        <v>2276</v>
      </c>
    </row>
    <row r="329" spans="1:24" ht="90" hidden="1" x14ac:dyDescent="0.25">
      <c r="A329" s="63">
        <v>321</v>
      </c>
      <c r="B329" s="36">
        <v>20042098003</v>
      </c>
      <c r="C329" s="36" t="s">
        <v>2439</v>
      </c>
      <c r="D329" s="53" t="s">
        <v>2345</v>
      </c>
      <c r="E329" s="53" t="s">
        <v>2346</v>
      </c>
      <c r="F329" s="36" t="s">
        <v>2452</v>
      </c>
      <c r="G329" s="112">
        <v>80092765</v>
      </c>
      <c r="H329" s="72" t="s">
        <v>2279</v>
      </c>
      <c r="I329" s="9">
        <v>80092765</v>
      </c>
      <c r="J329" s="9" t="s">
        <v>18</v>
      </c>
      <c r="K329" s="102" t="s">
        <v>2409</v>
      </c>
      <c r="L329" s="101">
        <v>41978</v>
      </c>
      <c r="M329" s="47" t="s">
        <v>2282</v>
      </c>
      <c r="N329" s="47"/>
      <c r="O329" s="47" t="s">
        <v>2283</v>
      </c>
      <c r="P329" s="1" t="s">
        <v>239</v>
      </c>
      <c r="Q329" s="102" t="s">
        <v>790</v>
      </c>
      <c r="R329" s="58" t="s">
        <v>1618</v>
      </c>
      <c r="S329" s="47"/>
      <c r="T329" s="102"/>
      <c r="U329" s="102"/>
      <c r="V329" s="102">
        <v>3123712919</v>
      </c>
      <c r="W329" s="102" t="s">
        <v>2281</v>
      </c>
      <c r="X329" s="20" t="s">
        <v>2280</v>
      </c>
    </row>
    <row r="330" spans="1:24" ht="56.25" hidden="1" x14ac:dyDescent="0.25">
      <c r="A330" s="63">
        <v>322</v>
      </c>
      <c r="B330" s="36">
        <v>20051098013</v>
      </c>
      <c r="C330" s="63" t="s">
        <v>2440</v>
      </c>
      <c r="D330" s="53" t="s">
        <v>2347</v>
      </c>
      <c r="E330" s="53" t="s">
        <v>1937</v>
      </c>
      <c r="F330" s="36" t="s">
        <v>2452</v>
      </c>
      <c r="G330" s="112">
        <v>80874757</v>
      </c>
      <c r="H330" s="72" t="s">
        <v>2284</v>
      </c>
      <c r="I330" s="1">
        <v>80874757</v>
      </c>
      <c r="J330" s="9" t="s">
        <v>18</v>
      </c>
      <c r="K330" s="102" t="s">
        <v>2409</v>
      </c>
      <c r="L330" s="101">
        <v>41978</v>
      </c>
      <c r="M330" s="47" t="s">
        <v>2287</v>
      </c>
      <c r="N330" s="48"/>
      <c r="O330" s="67" t="s">
        <v>2288</v>
      </c>
      <c r="P330" s="1" t="s">
        <v>290</v>
      </c>
      <c r="Q330" s="102" t="s">
        <v>790</v>
      </c>
      <c r="R330" s="60" t="s">
        <v>1088</v>
      </c>
      <c r="S330" s="47"/>
      <c r="T330" s="102"/>
      <c r="U330" s="102"/>
      <c r="V330" s="102">
        <v>3177897041</v>
      </c>
      <c r="W330" s="102" t="s">
        <v>2286</v>
      </c>
      <c r="X330" s="20" t="s">
        <v>2285</v>
      </c>
    </row>
    <row r="331" spans="1:24" ht="45" hidden="1" x14ac:dyDescent="0.25">
      <c r="A331" s="63">
        <v>323</v>
      </c>
      <c r="B331" s="36">
        <v>20061098027</v>
      </c>
      <c r="C331" s="36" t="s">
        <v>2442</v>
      </c>
      <c r="D331" s="53" t="s">
        <v>2348</v>
      </c>
      <c r="E331" s="53" t="s">
        <v>2349</v>
      </c>
      <c r="F331" s="36" t="s">
        <v>2451</v>
      </c>
      <c r="G331" s="112">
        <v>53050945</v>
      </c>
      <c r="H331" s="72" t="s">
        <v>2289</v>
      </c>
      <c r="I331" s="9" t="s">
        <v>885</v>
      </c>
      <c r="J331" s="9" t="s">
        <v>18</v>
      </c>
      <c r="K331" s="102" t="s">
        <v>2409</v>
      </c>
      <c r="L331" s="101">
        <v>41978</v>
      </c>
      <c r="M331" s="47" t="s">
        <v>2292</v>
      </c>
      <c r="N331" s="47"/>
      <c r="O331" s="49" t="s">
        <v>2382</v>
      </c>
      <c r="P331" s="1" t="s">
        <v>50</v>
      </c>
      <c r="Q331" s="1" t="s">
        <v>2462</v>
      </c>
      <c r="R331" s="60"/>
      <c r="S331" s="47"/>
      <c r="T331" s="107"/>
      <c r="U331" s="102"/>
      <c r="V331" s="102">
        <v>3133113091</v>
      </c>
      <c r="W331" s="107" t="s">
        <v>2291</v>
      </c>
      <c r="X331" s="20" t="s">
        <v>2290</v>
      </c>
    </row>
    <row r="332" spans="1:24" ht="45" hidden="1" x14ac:dyDescent="0.25">
      <c r="A332" s="63">
        <v>324</v>
      </c>
      <c r="B332" s="36">
        <v>20072098017</v>
      </c>
      <c r="C332" s="63" t="s">
        <v>2445</v>
      </c>
      <c r="D332" s="53" t="s">
        <v>2350</v>
      </c>
      <c r="E332" s="53" t="s">
        <v>2351</v>
      </c>
      <c r="F332" s="36" t="s">
        <v>2452</v>
      </c>
      <c r="G332" s="112">
        <v>1024484464</v>
      </c>
      <c r="H332" s="53" t="s">
        <v>1131</v>
      </c>
      <c r="I332" s="9">
        <v>88100457827</v>
      </c>
      <c r="J332" s="9" t="s">
        <v>2389</v>
      </c>
      <c r="K332" s="102" t="s">
        <v>2409</v>
      </c>
      <c r="L332" s="101">
        <v>41978</v>
      </c>
      <c r="M332" s="47" t="s">
        <v>2295</v>
      </c>
      <c r="N332" s="45"/>
      <c r="O332" s="49" t="s">
        <v>2381</v>
      </c>
      <c r="P332" s="1" t="s">
        <v>127</v>
      </c>
      <c r="Q332" s="102" t="s">
        <v>790</v>
      </c>
      <c r="R332" s="58" t="s">
        <v>2016</v>
      </c>
      <c r="S332" s="47"/>
      <c r="T332" s="102"/>
      <c r="U332" s="102"/>
      <c r="V332" s="102">
        <v>3138462106</v>
      </c>
      <c r="W332" s="102" t="s">
        <v>2294</v>
      </c>
      <c r="X332" s="34" t="s">
        <v>2293</v>
      </c>
    </row>
    <row r="333" spans="1:24" ht="45" x14ac:dyDescent="0.25">
      <c r="A333" s="63">
        <v>325</v>
      </c>
      <c r="B333" s="36">
        <v>20072098028</v>
      </c>
      <c r="C333" s="63" t="s">
        <v>2445</v>
      </c>
      <c r="D333" s="53" t="s">
        <v>2352</v>
      </c>
      <c r="E333" s="53" t="s">
        <v>2353</v>
      </c>
      <c r="F333" s="36" t="s">
        <v>2452</v>
      </c>
      <c r="G333" s="112">
        <v>1013578065</v>
      </c>
      <c r="H333" s="72" t="s">
        <v>2296</v>
      </c>
      <c r="I333" s="1">
        <v>101357865</v>
      </c>
      <c r="J333" s="9" t="s">
        <v>2384</v>
      </c>
      <c r="K333" s="107" t="s">
        <v>2409</v>
      </c>
      <c r="L333" s="101">
        <v>41978</v>
      </c>
      <c r="M333" s="47" t="s">
        <v>2299</v>
      </c>
      <c r="N333" s="45"/>
      <c r="O333" s="49" t="s">
        <v>2380</v>
      </c>
      <c r="P333" s="1" t="s">
        <v>50</v>
      </c>
      <c r="Q333" s="1" t="s">
        <v>791</v>
      </c>
      <c r="R333" s="60" t="s">
        <v>885</v>
      </c>
      <c r="S333" s="47"/>
      <c r="T333" s="107"/>
      <c r="U333" s="107"/>
      <c r="V333" s="107">
        <v>3144384179</v>
      </c>
      <c r="W333" s="107" t="s">
        <v>2298</v>
      </c>
      <c r="X333" s="20" t="s">
        <v>2297</v>
      </c>
    </row>
    <row r="334" spans="1:24" ht="67.5" hidden="1" x14ac:dyDescent="0.25">
      <c r="A334" s="63">
        <v>326</v>
      </c>
      <c r="B334" s="36">
        <v>20072098034</v>
      </c>
      <c r="C334" s="63" t="s">
        <v>2445</v>
      </c>
      <c r="D334" s="53" t="s">
        <v>2497</v>
      </c>
      <c r="E334" s="53" t="s">
        <v>2354</v>
      </c>
      <c r="F334" s="36" t="s">
        <v>2452</v>
      </c>
      <c r="G334" s="112">
        <v>1072492217</v>
      </c>
      <c r="H334" s="72" t="s">
        <v>2303</v>
      </c>
      <c r="I334" s="35"/>
      <c r="J334" s="9" t="s">
        <v>2390</v>
      </c>
      <c r="K334" s="102" t="s">
        <v>2409</v>
      </c>
      <c r="L334" s="101">
        <v>41978</v>
      </c>
      <c r="M334" s="47" t="s">
        <v>2300</v>
      </c>
      <c r="N334" s="47"/>
      <c r="O334" s="67" t="s">
        <v>2370</v>
      </c>
      <c r="P334" s="1" t="s">
        <v>39</v>
      </c>
      <c r="Q334" s="102" t="s">
        <v>790</v>
      </c>
      <c r="R334" s="60" t="s">
        <v>1085</v>
      </c>
      <c r="S334" s="47"/>
      <c r="T334" s="102"/>
      <c r="U334" s="102"/>
      <c r="V334" s="102">
        <v>3114417774</v>
      </c>
      <c r="W334" s="102" t="s">
        <v>2301</v>
      </c>
      <c r="X334" s="20" t="s">
        <v>2302</v>
      </c>
    </row>
    <row r="335" spans="1:24" ht="56.25" hidden="1" x14ac:dyDescent="0.25">
      <c r="A335" s="63">
        <v>327</v>
      </c>
      <c r="B335" s="36">
        <v>20081098018</v>
      </c>
      <c r="C335" s="36" t="s">
        <v>2446</v>
      </c>
      <c r="D335" s="43" t="s">
        <v>2355</v>
      </c>
      <c r="E335" s="53" t="s">
        <v>2356</v>
      </c>
      <c r="F335" s="37" t="s">
        <v>2452</v>
      </c>
      <c r="G335" s="112">
        <v>18401748</v>
      </c>
      <c r="H335" s="53" t="s">
        <v>2525</v>
      </c>
      <c r="I335" s="38">
        <v>18401748</v>
      </c>
      <c r="J335" s="33" t="s">
        <v>2383</v>
      </c>
      <c r="K335" s="102" t="s">
        <v>2409</v>
      </c>
      <c r="L335" s="101">
        <v>41978</v>
      </c>
      <c r="M335" s="47" t="s">
        <v>2306</v>
      </c>
      <c r="N335" s="45"/>
      <c r="O335" s="49" t="s">
        <v>2371</v>
      </c>
      <c r="P335" s="1" t="s">
        <v>50</v>
      </c>
      <c r="Q335" s="102" t="s">
        <v>790</v>
      </c>
      <c r="R335" s="58" t="s">
        <v>2462</v>
      </c>
      <c r="S335" s="47"/>
      <c r="T335" s="102"/>
      <c r="U335" s="102"/>
      <c r="V335" s="36">
        <v>3192435907</v>
      </c>
      <c r="W335" s="36" t="s">
        <v>2305</v>
      </c>
      <c r="X335" s="39" t="s">
        <v>2304</v>
      </c>
    </row>
    <row r="336" spans="1:24" ht="90" hidden="1" x14ac:dyDescent="0.25">
      <c r="A336" s="63">
        <v>328</v>
      </c>
      <c r="B336" s="36">
        <v>20082098013</v>
      </c>
      <c r="C336" s="36" t="s">
        <v>2447</v>
      </c>
      <c r="D336" s="43" t="s">
        <v>2357</v>
      </c>
      <c r="E336" s="53" t="s">
        <v>2358</v>
      </c>
      <c r="F336" s="37" t="s">
        <v>2452</v>
      </c>
      <c r="G336" s="112">
        <v>1019038034</v>
      </c>
      <c r="H336" s="53" t="s">
        <v>1131</v>
      </c>
      <c r="I336" s="33">
        <v>1019038034</v>
      </c>
      <c r="J336" s="33" t="s">
        <v>2383</v>
      </c>
      <c r="K336" s="102" t="s">
        <v>2409</v>
      </c>
      <c r="L336" s="101">
        <v>41978</v>
      </c>
      <c r="M336" s="47" t="s">
        <v>2309</v>
      </c>
      <c r="N336" s="45"/>
      <c r="O336" s="49" t="s">
        <v>2372</v>
      </c>
      <c r="P336" s="14" t="s">
        <v>602</v>
      </c>
      <c r="Q336" s="102" t="s">
        <v>790</v>
      </c>
      <c r="R336" s="58" t="s">
        <v>2462</v>
      </c>
      <c r="S336" s="47"/>
      <c r="T336" s="102"/>
      <c r="U336" s="102"/>
      <c r="V336" s="102">
        <v>3123218122</v>
      </c>
      <c r="W336" s="102" t="s">
        <v>2308</v>
      </c>
      <c r="X336" s="40" t="s">
        <v>2307</v>
      </c>
    </row>
    <row r="337" spans="1:24" ht="78.75" hidden="1" x14ac:dyDescent="0.25">
      <c r="A337" s="63">
        <v>329</v>
      </c>
      <c r="B337" s="36">
        <v>20091098005</v>
      </c>
      <c r="C337" s="36" t="s">
        <v>2448</v>
      </c>
      <c r="D337" s="53" t="s">
        <v>2359</v>
      </c>
      <c r="E337" s="53" t="s">
        <v>2360</v>
      </c>
      <c r="F337" s="36" t="s">
        <v>2451</v>
      </c>
      <c r="G337" s="112">
        <v>1110486570</v>
      </c>
      <c r="H337" s="72" t="s">
        <v>2310</v>
      </c>
      <c r="I337" s="9" t="s">
        <v>885</v>
      </c>
      <c r="J337" s="9" t="s">
        <v>2391</v>
      </c>
      <c r="K337" s="102" t="s">
        <v>2409</v>
      </c>
      <c r="L337" s="101">
        <v>41978</v>
      </c>
      <c r="M337" s="47" t="s">
        <v>2313</v>
      </c>
      <c r="N337" s="45"/>
      <c r="O337" s="49" t="s">
        <v>2373</v>
      </c>
      <c r="P337" s="1" t="s">
        <v>290</v>
      </c>
      <c r="Q337" s="102" t="s">
        <v>790</v>
      </c>
      <c r="R337" s="60" t="s">
        <v>1083</v>
      </c>
      <c r="S337" s="47"/>
      <c r="T337" s="102"/>
      <c r="U337" s="102"/>
      <c r="V337" s="102">
        <v>3008263096</v>
      </c>
      <c r="W337" s="102" t="s">
        <v>2312</v>
      </c>
      <c r="X337" s="20" t="s">
        <v>2311</v>
      </c>
    </row>
    <row r="338" spans="1:24" ht="45" hidden="1" x14ac:dyDescent="0.25">
      <c r="A338" s="63">
        <v>330</v>
      </c>
      <c r="B338" s="36">
        <v>20091098011</v>
      </c>
      <c r="C338" s="36" t="s">
        <v>2448</v>
      </c>
      <c r="D338" s="53" t="s">
        <v>2397</v>
      </c>
      <c r="E338" s="53" t="s">
        <v>2398</v>
      </c>
      <c r="F338" s="36" t="s">
        <v>2452</v>
      </c>
      <c r="G338" s="112">
        <v>1023892256</v>
      </c>
      <c r="H338" s="73">
        <v>39470</v>
      </c>
      <c r="I338" s="9">
        <v>1023892256</v>
      </c>
      <c r="J338" s="9" t="s">
        <v>2385</v>
      </c>
      <c r="K338" s="102" t="s">
        <v>2409</v>
      </c>
      <c r="L338" s="101">
        <v>41978</v>
      </c>
      <c r="M338" s="47" t="s">
        <v>2316</v>
      </c>
      <c r="N338" s="47"/>
      <c r="O338" s="67" t="s">
        <v>2374</v>
      </c>
      <c r="P338" s="1" t="s">
        <v>290</v>
      </c>
      <c r="Q338" s="102" t="s">
        <v>790</v>
      </c>
      <c r="R338" s="60" t="s">
        <v>1087</v>
      </c>
      <c r="S338" s="47"/>
      <c r="T338" s="102"/>
      <c r="U338" s="102"/>
      <c r="V338" s="102">
        <v>3167952588</v>
      </c>
      <c r="W338" s="102" t="s">
        <v>2315</v>
      </c>
      <c r="X338" s="20" t="s">
        <v>2314</v>
      </c>
    </row>
    <row r="339" spans="1:24" ht="78.75" hidden="1" x14ac:dyDescent="0.25">
      <c r="A339" s="63">
        <v>331</v>
      </c>
      <c r="B339" s="36">
        <v>20092098004</v>
      </c>
      <c r="C339" s="36" t="s">
        <v>2449</v>
      </c>
      <c r="D339" s="53" t="s">
        <v>2468</v>
      </c>
      <c r="E339" s="53" t="s">
        <v>2362</v>
      </c>
      <c r="F339" s="36" t="s">
        <v>2452</v>
      </c>
      <c r="G339" s="116">
        <v>1070305528</v>
      </c>
      <c r="H339" s="53" t="s">
        <v>2399</v>
      </c>
      <c r="I339" s="9">
        <v>1070305528</v>
      </c>
      <c r="J339" s="9" t="s">
        <v>2386</v>
      </c>
      <c r="K339" s="102" t="s">
        <v>2409</v>
      </c>
      <c r="L339" s="101">
        <v>41978</v>
      </c>
      <c r="M339" s="49" t="s">
        <v>2319</v>
      </c>
      <c r="N339" s="45"/>
      <c r="O339" s="67" t="s">
        <v>2376</v>
      </c>
      <c r="P339" s="15" t="s">
        <v>481</v>
      </c>
      <c r="Q339" s="13" t="s">
        <v>790</v>
      </c>
      <c r="R339" s="60" t="s">
        <v>1113</v>
      </c>
      <c r="S339" s="47"/>
      <c r="T339" s="102"/>
      <c r="U339" s="102"/>
      <c r="V339" s="102">
        <v>3115303423</v>
      </c>
      <c r="W339" s="102" t="s">
        <v>2318</v>
      </c>
      <c r="X339" s="34" t="s">
        <v>2317</v>
      </c>
    </row>
    <row r="340" spans="1:24" ht="78.75" hidden="1" x14ac:dyDescent="0.25">
      <c r="A340" s="63">
        <v>332</v>
      </c>
      <c r="B340" s="74">
        <v>200920998028</v>
      </c>
      <c r="C340" s="36" t="s">
        <v>2449</v>
      </c>
      <c r="D340" s="53" t="s">
        <v>2467</v>
      </c>
      <c r="E340" s="53" t="s">
        <v>2361</v>
      </c>
      <c r="F340" s="36" t="s">
        <v>2451</v>
      </c>
      <c r="G340" s="112">
        <v>1091652177</v>
      </c>
      <c r="H340" s="72" t="s">
        <v>2320</v>
      </c>
      <c r="I340" s="9" t="s">
        <v>885</v>
      </c>
      <c r="J340" s="9" t="s">
        <v>2387</v>
      </c>
      <c r="K340" s="102" t="s">
        <v>2409</v>
      </c>
      <c r="L340" s="101">
        <v>41978</v>
      </c>
      <c r="M340" s="47" t="s">
        <v>2407</v>
      </c>
      <c r="N340" s="47"/>
      <c r="O340" s="49" t="s">
        <v>2377</v>
      </c>
      <c r="P340" s="14" t="s">
        <v>481</v>
      </c>
      <c r="Q340" s="102" t="s">
        <v>790</v>
      </c>
      <c r="R340" s="58" t="s">
        <v>860</v>
      </c>
      <c r="S340" s="47"/>
      <c r="T340" s="102"/>
      <c r="U340" s="102"/>
      <c r="V340" s="102">
        <v>3008716988</v>
      </c>
      <c r="W340" s="102" t="s">
        <v>2322</v>
      </c>
      <c r="X340" s="20" t="s">
        <v>2321</v>
      </c>
    </row>
    <row r="341" spans="1:24" ht="123.75" x14ac:dyDescent="0.25">
      <c r="A341" s="63">
        <v>333</v>
      </c>
      <c r="B341" s="36">
        <v>20092098063</v>
      </c>
      <c r="C341" s="36" t="s">
        <v>2449</v>
      </c>
      <c r="D341" s="53" t="s">
        <v>2481</v>
      </c>
      <c r="E341" s="53" t="s">
        <v>2408</v>
      </c>
      <c r="F341" s="36" t="s">
        <v>2451</v>
      </c>
      <c r="G341" s="112">
        <v>36563754</v>
      </c>
      <c r="H341" s="72" t="s">
        <v>2323</v>
      </c>
      <c r="I341" s="9" t="s">
        <v>885</v>
      </c>
      <c r="J341" s="9" t="s">
        <v>2384</v>
      </c>
      <c r="K341" s="102" t="s">
        <v>2409</v>
      </c>
      <c r="L341" s="101">
        <v>41978</v>
      </c>
      <c r="M341" s="47" t="s">
        <v>2326</v>
      </c>
      <c r="N341" s="45"/>
      <c r="O341" s="49" t="s">
        <v>2375</v>
      </c>
      <c r="P341" s="1" t="s">
        <v>290</v>
      </c>
      <c r="Q341" s="1" t="s">
        <v>791</v>
      </c>
      <c r="R341" s="60" t="s">
        <v>885</v>
      </c>
      <c r="S341" s="47"/>
      <c r="T341" s="102"/>
      <c r="U341" s="102"/>
      <c r="V341" s="102">
        <v>3153609063</v>
      </c>
      <c r="W341" s="102" t="s">
        <v>2325</v>
      </c>
      <c r="X341" s="20" t="s">
        <v>2324</v>
      </c>
    </row>
    <row r="342" spans="1:24" ht="67.5" hidden="1" x14ac:dyDescent="0.25">
      <c r="A342" s="63">
        <v>334</v>
      </c>
      <c r="B342" s="36">
        <v>20092098041</v>
      </c>
      <c r="C342" s="36" t="s">
        <v>2449</v>
      </c>
      <c r="D342" s="55" t="s">
        <v>2363</v>
      </c>
      <c r="E342" s="53" t="s">
        <v>2364</v>
      </c>
      <c r="F342" s="65" t="s">
        <v>2452</v>
      </c>
      <c r="G342" s="112">
        <v>11441997</v>
      </c>
      <c r="H342" s="53" t="s">
        <v>1857</v>
      </c>
      <c r="I342" s="9">
        <v>11441997</v>
      </c>
      <c r="J342" s="33" t="s">
        <v>2392</v>
      </c>
      <c r="K342" s="102" t="s">
        <v>2409</v>
      </c>
      <c r="L342" s="101">
        <v>41978</v>
      </c>
      <c r="M342" s="47" t="s">
        <v>2329</v>
      </c>
      <c r="N342" s="49"/>
      <c r="O342" s="67" t="s">
        <v>2330</v>
      </c>
      <c r="P342" s="1" t="s">
        <v>127</v>
      </c>
      <c r="Q342" s="102" t="s">
        <v>790</v>
      </c>
      <c r="R342" s="58" t="s">
        <v>2462</v>
      </c>
      <c r="S342" s="47"/>
      <c r="T342" s="102"/>
      <c r="U342" s="102"/>
      <c r="V342" s="102">
        <v>3134651938</v>
      </c>
      <c r="W342" s="102" t="s">
        <v>2328</v>
      </c>
      <c r="X342" s="40" t="s">
        <v>2327</v>
      </c>
    </row>
    <row r="343" spans="1:24" ht="45" hidden="1" x14ac:dyDescent="0.25">
      <c r="A343" s="63">
        <v>335</v>
      </c>
      <c r="B343" s="36">
        <v>20092098064</v>
      </c>
      <c r="C343" s="36" t="s">
        <v>2449</v>
      </c>
      <c r="D343" s="53" t="s">
        <v>2478</v>
      </c>
      <c r="E343" s="53" t="s">
        <v>2365</v>
      </c>
      <c r="F343" s="36" t="s">
        <v>2452</v>
      </c>
      <c r="G343" s="112">
        <v>19408529</v>
      </c>
      <c r="H343" s="72" t="s">
        <v>2396</v>
      </c>
      <c r="I343" s="9" t="s">
        <v>2331</v>
      </c>
      <c r="J343" s="33" t="s">
        <v>2394</v>
      </c>
      <c r="K343" s="102" t="s">
        <v>2409</v>
      </c>
      <c r="L343" s="101">
        <v>41978</v>
      </c>
      <c r="M343" s="47" t="s">
        <v>2393</v>
      </c>
      <c r="N343" s="45"/>
      <c r="O343" s="49" t="s">
        <v>2334</v>
      </c>
      <c r="P343" s="1" t="s">
        <v>127</v>
      </c>
      <c r="Q343" s="102" t="s">
        <v>790</v>
      </c>
      <c r="R343" s="58" t="s">
        <v>2462</v>
      </c>
      <c r="S343" s="47"/>
      <c r="T343" s="102"/>
      <c r="U343" s="102"/>
      <c r="V343" s="102">
        <v>3158886689</v>
      </c>
      <c r="W343" s="102" t="s">
        <v>2333</v>
      </c>
      <c r="X343" s="20" t="s">
        <v>2332</v>
      </c>
    </row>
    <row r="344" spans="1:24" ht="67.5" hidden="1" x14ac:dyDescent="0.25">
      <c r="A344" s="63">
        <v>336</v>
      </c>
      <c r="B344" s="36">
        <v>20092098065</v>
      </c>
      <c r="C344" s="36" t="s">
        <v>2449</v>
      </c>
      <c r="D344" s="53" t="s">
        <v>2471</v>
      </c>
      <c r="E344" s="53" t="s">
        <v>2366</v>
      </c>
      <c r="F344" s="36" t="s">
        <v>2452</v>
      </c>
      <c r="G344" s="112">
        <v>17584875</v>
      </c>
      <c r="H344" s="72" t="s">
        <v>2335</v>
      </c>
      <c r="I344" s="28" t="s">
        <v>2273</v>
      </c>
      <c r="J344" s="9" t="s">
        <v>2388</v>
      </c>
      <c r="K344" s="102" t="s">
        <v>2409</v>
      </c>
      <c r="L344" s="101">
        <v>41978</v>
      </c>
      <c r="M344" s="47" t="s">
        <v>2338</v>
      </c>
      <c r="N344" s="45"/>
      <c r="O344" s="67" t="s">
        <v>2378</v>
      </c>
      <c r="P344" s="15" t="s">
        <v>79</v>
      </c>
      <c r="Q344" s="102" t="s">
        <v>790</v>
      </c>
      <c r="R344" s="60" t="s">
        <v>1811</v>
      </c>
      <c r="S344" s="47"/>
      <c r="T344" s="102"/>
      <c r="U344" s="102"/>
      <c r="V344" s="102">
        <v>3132630998</v>
      </c>
      <c r="W344" s="102" t="s">
        <v>2337</v>
      </c>
      <c r="X344" s="20" t="s">
        <v>2336</v>
      </c>
    </row>
    <row r="345" spans="1:24" ht="45" hidden="1" x14ac:dyDescent="0.25">
      <c r="A345" s="63">
        <v>337</v>
      </c>
      <c r="B345" s="36">
        <v>20102098046</v>
      </c>
      <c r="C345" s="36" t="s">
        <v>2450</v>
      </c>
      <c r="D345" s="56" t="s">
        <v>2466</v>
      </c>
      <c r="E345" s="53" t="s">
        <v>2367</v>
      </c>
      <c r="F345" s="66" t="s">
        <v>2452</v>
      </c>
      <c r="G345" s="112">
        <v>79745115</v>
      </c>
      <c r="H345" s="53" t="s">
        <v>1131</v>
      </c>
      <c r="I345" s="9">
        <v>79745115</v>
      </c>
      <c r="J345" s="9" t="s">
        <v>2395</v>
      </c>
      <c r="K345" s="102" t="s">
        <v>2409</v>
      </c>
      <c r="L345" s="101">
        <v>41978</v>
      </c>
      <c r="M345" s="47" t="s">
        <v>2341</v>
      </c>
      <c r="N345" s="47"/>
      <c r="O345" s="67" t="s">
        <v>2379</v>
      </c>
      <c r="P345" s="1" t="s">
        <v>50</v>
      </c>
      <c r="Q345" s="102" t="s">
        <v>790</v>
      </c>
      <c r="R345" s="60" t="s">
        <v>2400</v>
      </c>
      <c r="S345" s="47"/>
      <c r="T345" s="102"/>
      <c r="U345" s="102"/>
      <c r="V345" s="102">
        <v>3108859720</v>
      </c>
      <c r="W345" s="102" t="s">
        <v>2340</v>
      </c>
      <c r="X345" s="41" t="s">
        <v>2339</v>
      </c>
    </row>
  </sheetData>
  <sortState ref="B160:H179">
    <sortCondition ref="B160:B179"/>
  </sortState>
  <mergeCells count="1">
    <mergeCell ref="K2:M6"/>
  </mergeCells>
  <hyperlinks>
    <hyperlink ref="X80" r:id="rId1"/>
    <hyperlink ref="X111" r:id="rId2"/>
    <hyperlink ref="X41" r:id="rId3"/>
    <hyperlink ref="X189" r:id="rId4" display="javascript:_e(%7b%7d, 'cvml', 'flautaguitarra@hotmail.com');"/>
    <hyperlink ref="X205" r:id="rId5"/>
    <hyperlink ref="X199" r:id="rId6"/>
    <hyperlink ref="X203" r:id="rId7"/>
    <hyperlink ref="X213" r:id="rId8"/>
    <hyperlink ref="X221" r:id="rId9"/>
    <hyperlink ref="X226" r:id="rId10"/>
    <hyperlink ref="X228" r:id="rId11"/>
    <hyperlink ref="X224" r:id="rId12"/>
    <hyperlink ref="X223" r:id="rId13"/>
    <hyperlink ref="X225" r:id="rId14"/>
    <hyperlink ref="X227" r:id="rId15"/>
    <hyperlink ref="X201" r:id="rId16"/>
    <hyperlink ref="X208" r:id="rId17"/>
    <hyperlink ref="X210" r:id="rId18"/>
    <hyperlink ref="X209" r:id="rId19"/>
    <hyperlink ref="X200" r:id="rId20"/>
    <hyperlink ref="X207" r:id="rId21"/>
    <hyperlink ref="X202" r:id="rId22"/>
    <hyperlink ref="X204" r:id="rId23"/>
    <hyperlink ref="X214" r:id="rId24"/>
    <hyperlink ref="X216" r:id="rId25"/>
    <hyperlink ref="X198" r:id="rId26"/>
    <hyperlink ref="X211" r:id="rId27"/>
    <hyperlink ref="B206" r:id="rId28" display="tel:3134061873"/>
    <hyperlink ref="X229" r:id="rId29"/>
    <hyperlink ref="X206" r:id="rId30"/>
    <hyperlink ref="X217" r:id="rId31"/>
    <hyperlink ref="X215" r:id="rId32"/>
    <hyperlink ref="X218" r:id="rId33"/>
    <hyperlink ref="X219" r:id="rId34"/>
    <hyperlink ref="X141" r:id="rId35"/>
    <hyperlink ref="X42" r:id="rId36"/>
    <hyperlink ref="X152" r:id="rId37"/>
    <hyperlink ref="X151" r:id="rId38"/>
    <hyperlink ref="V157" r:id="rId39" display="tel:3002583890"/>
    <hyperlink ref="X11" r:id="rId40"/>
    <hyperlink ref="X12" r:id="rId41"/>
    <hyperlink ref="X13" r:id="rId42"/>
    <hyperlink ref="X14" r:id="rId43" display="omarthin@gmail.com"/>
    <hyperlink ref="X16" r:id="rId44"/>
    <hyperlink ref="X17" r:id="rId45"/>
    <hyperlink ref="X20" r:id="rId46"/>
    <hyperlink ref="X22" r:id="rId47"/>
    <hyperlink ref="X21" r:id="rId48"/>
    <hyperlink ref="X24" r:id="rId49"/>
    <hyperlink ref="X23" r:id="rId50"/>
    <hyperlink ref="X26" r:id="rId51" display="andrealosada@hotmail.com "/>
    <hyperlink ref="X28" r:id="rId52"/>
    <hyperlink ref="X27" r:id="rId53"/>
    <hyperlink ref="X30" r:id="rId54"/>
    <hyperlink ref="X33" r:id="rId55"/>
    <hyperlink ref="X34" r:id="rId56"/>
    <hyperlink ref="X35" r:id="rId57"/>
    <hyperlink ref="X36" r:id="rId58"/>
    <hyperlink ref="X37" r:id="rId59"/>
    <hyperlink ref="X39" r:id="rId60" display="laverdesanchez@yahoo.com"/>
    <hyperlink ref="X40" r:id="rId61"/>
    <hyperlink ref="X38" r:id="rId62" display="laura_lambuley@yahoo.com "/>
    <hyperlink ref="X43" r:id="rId63"/>
    <hyperlink ref="X47" r:id="rId64"/>
    <hyperlink ref="X51" r:id="rId65"/>
    <hyperlink ref="X50" r:id="rId66"/>
    <hyperlink ref="X55" r:id="rId67"/>
    <hyperlink ref="X54" r:id="rId68"/>
    <hyperlink ref="X58" r:id="rId69"/>
    <hyperlink ref="X61" r:id="rId70"/>
    <hyperlink ref="X62" r:id="rId71"/>
    <hyperlink ref="X64" r:id="rId72"/>
    <hyperlink ref="X63" r:id="rId73"/>
    <hyperlink ref="X65" r:id="rId74"/>
    <hyperlink ref="X68" r:id="rId75"/>
    <hyperlink ref="X73" r:id="rId76" display="yesflamenco@yahoo.es"/>
    <hyperlink ref="X79" r:id="rId77"/>
    <hyperlink ref="X78" r:id="rId78"/>
    <hyperlink ref="X75" r:id="rId79"/>
    <hyperlink ref="X91" r:id="rId80"/>
    <hyperlink ref="X84" r:id="rId81"/>
    <hyperlink ref="X90" r:id="rId82"/>
    <hyperlink ref="X89" r:id="rId83" display="juaneulogio@gmail.com/juaneulogiomesa@hotmail.com"/>
    <hyperlink ref="X86" r:id="rId84"/>
    <hyperlink ref="X92" r:id="rId85"/>
    <hyperlink ref="X94" r:id="rId86"/>
    <hyperlink ref="X88" r:id="rId87"/>
    <hyperlink ref="X85" r:id="rId88"/>
    <hyperlink ref="X87" r:id="rId89" display="lalfor@yahoo.com"/>
    <hyperlink ref="X95" r:id="rId90"/>
    <hyperlink ref="X97" r:id="rId91"/>
    <hyperlink ref="X99" r:id="rId92"/>
    <hyperlink ref="X98" r:id="rId93"/>
    <hyperlink ref="X101" r:id="rId94"/>
    <hyperlink ref="X100" r:id="rId95" display="reyesalzate@yahoo.com;reyesalzate@gmail.com"/>
    <hyperlink ref="X102" r:id="rId96"/>
    <hyperlink ref="X103" r:id="rId97"/>
    <hyperlink ref="X105" r:id="rId98"/>
    <hyperlink ref="X106" r:id="rId99"/>
    <hyperlink ref="X108" r:id="rId100"/>
    <hyperlink ref="X107" r:id="rId101"/>
    <hyperlink ref="X109" r:id="rId102"/>
    <hyperlink ref="X112" r:id="rId103"/>
    <hyperlink ref="X113" r:id="rId104"/>
    <hyperlink ref="X114" r:id="rId105"/>
    <hyperlink ref="X115" r:id="rId106"/>
    <hyperlink ref="X116" r:id="rId107"/>
    <hyperlink ref="X117" r:id="rId108"/>
    <hyperlink ref="X118" r:id="rId109" display="heleomopi@gmail.com"/>
    <hyperlink ref="X119" r:id="rId110"/>
    <hyperlink ref="X120" r:id="rId111"/>
    <hyperlink ref="X121" r:id="rId112"/>
    <hyperlink ref="X122" r:id="rId113"/>
    <hyperlink ref="X123" r:id="rId114"/>
    <hyperlink ref="X125" r:id="rId115"/>
    <hyperlink ref="X126" r:id="rId116"/>
    <hyperlink ref="X127" r:id="rId117"/>
    <hyperlink ref="X128" r:id="rId118"/>
    <hyperlink ref="X129" r:id="rId119"/>
    <hyperlink ref="X130" r:id="rId120"/>
    <hyperlink ref="X131" r:id="rId121"/>
    <hyperlink ref="X132" r:id="rId122"/>
    <hyperlink ref="X133" r:id="rId123"/>
    <hyperlink ref="X134" r:id="rId124"/>
    <hyperlink ref="X135" r:id="rId125"/>
    <hyperlink ref="X136" r:id="rId126"/>
    <hyperlink ref="X137" r:id="rId127"/>
    <hyperlink ref="X138" r:id="rId128"/>
    <hyperlink ref="X140" r:id="rId129"/>
    <hyperlink ref="X143" r:id="rId130"/>
    <hyperlink ref="X144" r:id="rId131"/>
    <hyperlink ref="X145" r:id="rId132"/>
    <hyperlink ref="X146" r:id="rId133"/>
    <hyperlink ref="X147" r:id="rId134"/>
    <hyperlink ref="X148" r:id="rId135" display="angelmusica@gmail.com"/>
    <hyperlink ref="X149" r:id="rId136"/>
    <hyperlink ref="X150" r:id="rId137"/>
    <hyperlink ref="X104" r:id="rId138" display="mailto:alejoelectrico19@gmail.com"/>
    <hyperlink ref="X70" r:id="rId139" display="mailto:seravilag@yahoo.com"/>
    <hyperlink ref="X110" r:id="rId140"/>
    <hyperlink ref="X52" r:id="rId141" display="marimusic11@hotmail.com; "/>
    <hyperlink ref="X49" r:id="rId142"/>
    <hyperlink ref="X168" r:id="rId143" display="mailto:mapiguitar@gmail.com"/>
    <hyperlink ref="X142" r:id="rId144" display="mailto:riversax@hotmail.com"/>
    <hyperlink ref="X231" r:id="rId145"/>
    <hyperlink ref="X240" r:id="rId146"/>
    <hyperlink ref="X248" r:id="rId147"/>
    <hyperlink ref="X238" r:id="rId148"/>
    <hyperlink ref="X236" r:id="rId149"/>
    <hyperlink ref="X255" r:id="rId150"/>
    <hyperlink ref="X247" r:id="rId151"/>
    <hyperlink ref="X233" r:id="rId152"/>
    <hyperlink ref="X257" r:id="rId153"/>
    <hyperlink ref="X256" r:id="rId154"/>
    <hyperlink ref="X258" r:id="rId155"/>
    <hyperlink ref="X252" r:id="rId156"/>
    <hyperlink ref="X242" r:id="rId157"/>
    <hyperlink ref="X243" r:id="rId158"/>
    <hyperlink ref="X259" r:id="rId159"/>
    <hyperlink ref="X254" r:id="rId160"/>
    <hyperlink ref="X246" r:id="rId161"/>
    <hyperlink ref="X250" r:id="rId162"/>
    <hyperlink ref="X260" r:id="rId163"/>
    <hyperlink ref="X244" r:id="rId164"/>
    <hyperlink ref="X251" r:id="rId165"/>
    <hyperlink ref="X235" r:id="rId166" display="mailto:alexachavito@hotmail.com"/>
    <hyperlink ref="X245" r:id="rId167"/>
    <hyperlink ref="V241" r:id="rId168" display="tel:3187955646"/>
    <hyperlink ref="X253" r:id="rId169"/>
    <hyperlink ref="X239" r:id="rId170"/>
    <hyperlink ref="X237" r:id="rId171"/>
    <hyperlink ref="X234" r:id="rId172"/>
    <hyperlink ref="X261" r:id="rId173"/>
    <hyperlink ref="X263" r:id="rId174"/>
    <hyperlink ref="X266" r:id="rId175"/>
    <hyperlink ref="X267" r:id="rId176"/>
    <hyperlink ref="X265" r:id="rId177"/>
    <hyperlink ref="X264" r:id="rId178"/>
    <hyperlink ref="X262" r:id="rId179"/>
    <hyperlink ref="X268" r:id="rId180"/>
    <hyperlink ref="X269" r:id="rId181"/>
    <hyperlink ref="X273" r:id="rId182"/>
    <hyperlink ref="X274" r:id="rId183"/>
    <hyperlink ref="X271" r:id="rId184"/>
    <hyperlink ref="X270" r:id="rId185"/>
    <hyperlink ref="X272" r:id="rId186"/>
    <hyperlink ref="X287" r:id="rId187"/>
    <hyperlink ref="X285" r:id="rId188"/>
    <hyperlink ref="X288" r:id="rId189"/>
    <hyperlink ref="X279" r:id="rId190"/>
    <hyperlink ref="X284" r:id="rId191"/>
    <hyperlink ref="X283" r:id="rId192"/>
    <hyperlink ref="X278" r:id="rId193"/>
    <hyperlink ref="X282" r:id="rId194"/>
    <hyperlink ref="X280" r:id="rId195"/>
    <hyperlink ref="X286" r:id="rId196"/>
    <hyperlink ref="X276" r:id="rId197"/>
    <hyperlink ref="X277" r:id="rId198"/>
    <hyperlink ref="X275" r:id="rId199"/>
    <hyperlink ref="X281" r:id="rId200"/>
    <hyperlink ref="X289" r:id="rId201"/>
    <hyperlink ref="V290" r:id="rId202" display="tel:310-3296308"/>
    <hyperlink ref="X291" r:id="rId203"/>
    <hyperlink ref="X292" r:id="rId204"/>
    <hyperlink ref="X293" r:id="rId205"/>
    <hyperlink ref="X294" r:id="rId206"/>
    <hyperlink ref="X295" r:id="rId207"/>
    <hyperlink ref="X296" r:id="rId208"/>
    <hyperlink ref="X297" r:id="rId209"/>
    <hyperlink ref="X298" r:id="rId210"/>
    <hyperlink ref="X299" r:id="rId211"/>
    <hyperlink ref="X300" r:id="rId212"/>
    <hyperlink ref="X301" r:id="rId213"/>
    <hyperlink ref="X302" r:id="rId214"/>
    <hyperlink ref="X304" r:id="rId215"/>
    <hyperlink ref="X305" r:id="rId216"/>
    <hyperlink ref="X306" r:id="rId217"/>
    <hyperlink ref="X307" r:id="rId218"/>
    <hyperlink ref="X308" r:id="rId219"/>
    <hyperlink ref="X310" r:id="rId220"/>
    <hyperlink ref="X311" r:id="rId221"/>
    <hyperlink ref="X312" r:id="rId222"/>
    <hyperlink ref="X313" r:id="rId223"/>
    <hyperlink ref="X314" r:id="rId224"/>
    <hyperlink ref="X315" r:id="rId225"/>
    <hyperlink ref="X316" r:id="rId226"/>
    <hyperlink ref="X317" r:id="rId227"/>
    <hyperlink ref="X318" r:id="rId228"/>
    <hyperlink ref="X319" r:id="rId229"/>
    <hyperlink ref="X320" r:id="rId230"/>
    <hyperlink ref="X321" r:id="rId231"/>
    <hyperlink ref="X322" r:id="rId232"/>
    <hyperlink ref="X323" r:id="rId233"/>
    <hyperlink ref="X324" r:id="rId234"/>
    <hyperlink ref="X325" r:id="rId235"/>
    <hyperlink ref="X326" r:id="rId236" display="mailto:caballerowilliam@hotmail.com"/>
    <hyperlink ref="X9" r:id="rId237"/>
    <hyperlink ref="X327" r:id="rId238"/>
    <hyperlink ref="X328" r:id="rId239"/>
    <hyperlink ref="X329" r:id="rId240"/>
    <hyperlink ref="X330" r:id="rId241"/>
    <hyperlink ref="X331" r:id="rId242"/>
    <hyperlink ref="X332" r:id="rId243"/>
    <hyperlink ref="X333" r:id="rId244"/>
    <hyperlink ref="X334" r:id="rId245"/>
    <hyperlink ref="X335" r:id="rId246"/>
    <hyperlink ref="X336" r:id="rId247"/>
    <hyperlink ref="X337" r:id="rId248"/>
    <hyperlink ref="X338" r:id="rId249"/>
    <hyperlink ref="X339" r:id="rId250"/>
    <hyperlink ref="X340" r:id="rId251"/>
    <hyperlink ref="X341" r:id="rId252"/>
    <hyperlink ref="X342" r:id="rId253"/>
    <hyperlink ref="X343" r:id="rId254"/>
    <hyperlink ref="X344" r:id="rId255"/>
    <hyperlink ref="X345" r:id="rId256"/>
  </hyperlinks>
  <pageMargins left="0.7" right="0.7" top="0.75" bottom="0.75" header="0.3" footer="0.3"/>
  <pageSetup paperSize="9" orientation="portrait" r:id="rId257"/>
  <tableParts count="1">
    <tablePart r:id="rId25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63"/>
  <sheetViews>
    <sheetView showGridLines="0" zoomScale="88" zoomScaleNormal="88" workbookViewId="0">
      <selection activeCell="J17" sqref="J17"/>
    </sheetView>
  </sheetViews>
  <sheetFormatPr baseColWidth="10" defaultRowHeight="15" x14ac:dyDescent="0.25"/>
  <cols>
    <col min="2" max="2" width="15.28515625" bestFit="1" customWidth="1"/>
    <col min="3" max="3" width="15.28515625" customWidth="1"/>
    <col min="4" max="4" width="16.85546875" customWidth="1"/>
    <col min="5" max="5" width="12.42578125" bestFit="1" customWidth="1"/>
    <col min="6" max="6" width="14.42578125" bestFit="1" customWidth="1"/>
    <col min="7" max="7" width="14.85546875" bestFit="1" customWidth="1"/>
    <col min="8" max="8" width="12" customWidth="1"/>
  </cols>
  <sheetData>
    <row r="3" spans="2:8" ht="15.75" thickBot="1" x14ac:dyDescent="0.3">
      <c r="B3" s="172" t="s">
        <v>2564</v>
      </c>
      <c r="C3" s="172"/>
      <c r="D3" s="172"/>
      <c r="E3" s="172"/>
      <c r="F3" s="172"/>
      <c r="G3" s="172"/>
      <c r="H3" s="172"/>
    </row>
    <row r="4" spans="2:8" x14ac:dyDescent="0.25">
      <c r="B4" s="124" t="s">
        <v>2412</v>
      </c>
      <c r="C4" s="124" t="s">
        <v>2561</v>
      </c>
      <c r="D4" s="124" t="s">
        <v>2526</v>
      </c>
      <c r="E4" s="124" t="s">
        <v>2527</v>
      </c>
      <c r="F4" s="124" t="s">
        <v>2528</v>
      </c>
      <c r="G4" s="124" t="s">
        <v>2529</v>
      </c>
      <c r="H4" s="124" t="s">
        <v>2530</v>
      </c>
    </row>
    <row r="5" spans="2:8" ht="15.75" x14ac:dyDescent="0.25">
      <c r="B5" s="135" t="s">
        <v>2531</v>
      </c>
      <c r="C5" s="135" t="s">
        <v>2532</v>
      </c>
      <c r="D5" s="136" t="s">
        <v>2594</v>
      </c>
      <c r="E5" s="136" t="s">
        <v>2594</v>
      </c>
      <c r="F5" s="136" t="s">
        <v>2594</v>
      </c>
      <c r="G5" s="136" t="s">
        <v>2594</v>
      </c>
      <c r="H5" s="136" t="s">
        <v>2594</v>
      </c>
    </row>
    <row r="6" spans="2:8" ht="15.75" x14ac:dyDescent="0.25">
      <c r="B6" s="135" t="s">
        <v>2533</v>
      </c>
      <c r="C6" s="135" t="s">
        <v>2532</v>
      </c>
      <c r="D6" s="136" t="s">
        <v>2594</v>
      </c>
      <c r="E6" s="136" t="s">
        <v>2594</v>
      </c>
      <c r="F6" s="136" t="s">
        <v>2594</v>
      </c>
      <c r="G6" s="136" t="s">
        <v>2594</v>
      </c>
      <c r="H6" s="136" t="s">
        <v>2594</v>
      </c>
    </row>
    <row r="7" spans="2:8" ht="15.75" x14ac:dyDescent="0.25">
      <c r="B7" s="125" t="s">
        <v>2531</v>
      </c>
      <c r="C7" s="125" t="s">
        <v>2534</v>
      </c>
      <c r="D7" s="119" t="s">
        <v>2594</v>
      </c>
      <c r="E7" s="119" t="s">
        <v>2594</v>
      </c>
      <c r="F7" s="119" t="s">
        <v>2594</v>
      </c>
      <c r="G7" s="119" t="s">
        <v>2594</v>
      </c>
      <c r="H7" s="119" t="s">
        <v>2594</v>
      </c>
    </row>
    <row r="8" spans="2:8" ht="15.75" x14ac:dyDescent="0.25">
      <c r="B8" s="125" t="s">
        <v>2533</v>
      </c>
      <c r="C8" s="125" t="s">
        <v>2534</v>
      </c>
      <c r="D8" s="119" t="s">
        <v>2594</v>
      </c>
      <c r="E8" s="119" t="s">
        <v>2594</v>
      </c>
      <c r="F8" s="119" t="s">
        <v>2594</v>
      </c>
      <c r="G8" s="119" t="s">
        <v>2594</v>
      </c>
      <c r="H8" s="119" t="s">
        <v>2594</v>
      </c>
    </row>
    <row r="9" spans="2:8" ht="15.75" x14ac:dyDescent="0.25">
      <c r="B9" s="135" t="s">
        <v>2531</v>
      </c>
      <c r="C9" s="135" t="s">
        <v>2535</v>
      </c>
      <c r="D9" s="136" t="s">
        <v>2594</v>
      </c>
      <c r="E9" s="136" t="s">
        <v>2594</v>
      </c>
      <c r="F9" s="136" t="s">
        <v>2594</v>
      </c>
      <c r="G9" s="136" t="s">
        <v>2594</v>
      </c>
      <c r="H9" s="136">
        <v>1</v>
      </c>
    </row>
    <row r="10" spans="2:8" ht="15.75" x14ac:dyDescent="0.25">
      <c r="B10" s="135" t="s">
        <v>2533</v>
      </c>
      <c r="C10" s="135" t="s">
        <v>2535</v>
      </c>
      <c r="D10" s="136" t="s">
        <v>2594</v>
      </c>
      <c r="E10" s="136" t="s">
        <v>2594</v>
      </c>
      <c r="F10" s="136" t="s">
        <v>2594</v>
      </c>
      <c r="G10" s="136" t="s">
        <v>2594</v>
      </c>
      <c r="H10" s="136">
        <v>4</v>
      </c>
    </row>
    <row r="11" spans="2:8" ht="15.75" x14ac:dyDescent="0.25">
      <c r="B11" s="125" t="s">
        <v>2531</v>
      </c>
      <c r="C11" s="125" t="s">
        <v>2536</v>
      </c>
      <c r="D11" s="119" t="s">
        <v>2594</v>
      </c>
      <c r="E11" s="119" t="s">
        <v>2594</v>
      </c>
      <c r="F11" s="119" t="s">
        <v>2594</v>
      </c>
      <c r="G11" s="119" t="s">
        <v>2594</v>
      </c>
      <c r="H11" s="119">
        <v>2</v>
      </c>
    </row>
    <row r="12" spans="2:8" ht="15.75" x14ac:dyDescent="0.25">
      <c r="B12" s="125" t="s">
        <v>2533</v>
      </c>
      <c r="C12" s="125" t="s">
        <v>2536</v>
      </c>
      <c r="D12" s="119" t="s">
        <v>2594</v>
      </c>
      <c r="E12" s="119" t="s">
        <v>2594</v>
      </c>
      <c r="F12" s="119" t="s">
        <v>2594</v>
      </c>
      <c r="G12" s="119" t="s">
        <v>2594</v>
      </c>
      <c r="H12" s="119">
        <v>2</v>
      </c>
    </row>
    <row r="13" spans="2:8" ht="15.75" x14ac:dyDescent="0.25">
      <c r="B13" s="135" t="s">
        <v>2531</v>
      </c>
      <c r="C13" s="135" t="s">
        <v>2537</v>
      </c>
      <c r="D13" s="136">
        <v>179</v>
      </c>
      <c r="E13" s="136" t="s">
        <v>2594</v>
      </c>
      <c r="F13" s="136">
        <v>16</v>
      </c>
      <c r="G13" s="136">
        <v>102</v>
      </c>
      <c r="H13" s="136">
        <v>2</v>
      </c>
    </row>
    <row r="14" spans="2:8" ht="15.75" x14ac:dyDescent="0.25">
      <c r="B14" s="135" t="s">
        <v>2533</v>
      </c>
      <c r="C14" s="135" t="s">
        <v>2537</v>
      </c>
      <c r="D14" s="136">
        <v>151</v>
      </c>
      <c r="E14" s="136" t="s">
        <v>2594</v>
      </c>
      <c r="F14" s="136">
        <v>14</v>
      </c>
      <c r="G14" s="136">
        <v>86</v>
      </c>
      <c r="H14" s="136">
        <v>7</v>
      </c>
    </row>
    <row r="15" spans="2:8" ht="15.75" x14ac:dyDescent="0.25">
      <c r="B15" s="125" t="s">
        <v>2531</v>
      </c>
      <c r="C15" s="125" t="s">
        <v>2538</v>
      </c>
      <c r="D15" s="119">
        <v>179</v>
      </c>
      <c r="E15" s="119" t="s">
        <v>2594</v>
      </c>
      <c r="F15" s="119">
        <v>18</v>
      </c>
      <c r="G15" s="119">
        <v>89</v>
      </c>
      <c r="H15" s="119">
        <v>3</v>
      </c>
    </row>
    <row r="16" spans="2:8" ht="15.75" x14ac:dyDescent="0.25">
      <c r="B16" s="125" t="s">
        <v>2533</v>
      </c>
      <c r="C16" s="125" t="s">
        <v>2538</v>
      </c>
      <c r="D16" s="119">
        <v>151</v>
      </c>
      <c r="E16" s="119" t="s">
        <v>2594</v>
      </c>
      <c r="F16" s="119">
        <v>14</v>
      </c>
      <c r="G16" s="119">
        <v>75</v>
      </c>
      <c r="H16" s="119">
        <v>2</v>
      </c>
    </row>
    <row r="17" spans="2:8" ht="15.75" x14ac:dyDescent="0.25">
      <c r="B17" s="135" t="s">
        <v>2531</v>
      </c>
      <c r="C17" s="135" t="s">
        <v>2539</v>
      </c>
      <c r="D17" s="136">
        <v>66</v>
      </c>
      <c r="E17" s="136" t="s">
        <v>2594</v>
      </c>
      <c r="F17" s="136">
        <v>24</v>
      </c>
      <c r="G17" s="136">
        <v>141</v>
      </c>
      <c r="H17" s="136">
        <v>4</v>
      </c>
    </row>
    <row r="18" spans="2:8" ht="15.75" x14ac:dyDescent="0.25">
      <c r="B18" s="135" t="s">
        <v>2533</v>
      </c>
      <c r="C18" s="135" t="s">
        <v>2539</v>
      </c>
      <c r="D18" s="136">
        <v>226</v>
      </c>
      <c r="E18" s="136" t="s">
        <v>2594</v>
      </c>
      <c r="F18" s="136">
        <v>9</v>
      </c>
      <c r="G18" s="136">
        <v>66</v>
      </c>
      <c r="H18" s="136">
        <v>1</v>
      </c>
    </row>
    <row r="19" spans="2:8" ht="15.75" x14ac:dyDescent="0.25">
      <c r="B19" s="125" t="s">
        <v>2531</v>
      </c>
      <c r="C19" s="125" t="s">
        <v>2540</v>
      </c>
      <c r="D19" s="119">
        <v>46</v>
      </c>
      <c r="E19" s="119" t="s">
        <v>2594</v>
      </c>
      <c r="F19" s="119">
        <v>22</v>
      </c>
      <c r="G19" s="119">
        <v>156</v>
      </c>
      <c r="H19" s="119">
        <v>2</v>
      </c>
    </row>
    <row r="20" spans="2:8" ht="15.75" x14ac:dyDescent="0.25">
      <c r="B20" s="125" t="s">
        <v>2533</v>
      </c>
      <c r="C20" s="125" t="s">
        <v>2540</v>
      </c>
      <c r="D20" s="119">
        <v>198</v>
      </c>
      <c r="E20" s="119" t="s">
        <v>2594</v>
      </c>
      <c r="F20" s="119">
        <v>11</v>
      </c>
      <c r="G20" s="119">
        <v>73</v>
      </c>
      <c r="H20" s="119">
        <v>4</v>
      </c>
    </row>
    <row r="21" spans="2:8" ht="15.75" x14ac:dyDescent="0.25">
      <c r="B21" s="135" t="s">
        <v>2531</v>
      </c>
      <c r="C21" s="135" t="s">
        <v>2541</v>
      </c>
      <c r="D21" s="136">
        <v>263</v>
      </c>
      <c r="E21" s="136" t="s">
        <v>2594</v>
      </c>
      <c r="F21" s="136">
        <v>28</v>
      </c>
      <c r="G21" s="136">
        <v>173</v>
      </c>
      <c r="H21" s="136">
        <v>1</v>
      </c>
    </row>
    <row r="22" spans="2:8" ht="15.75" x14ac:dyDescent="0.25">
      <c r="B22" s="135" t="s">
        <v>2533</v>
      </c>
      <c r="C22" s="135" t="s">
        <v>2541</v>
      </c>
      <c r="D22" s="136">
        <v>73</v>
      </c>
      <c r="E22" s="136" t="s">
        <v>2594</v>
      </c>
      <c r="F22" s="136">
        <v>5</v>
      </c>
      <c r="G22" s="136">
        <v>61</v>
      </c>
      <c r="H22" s="136">
        <v>4</v>
      </c>
    </row>
    <row r="23" spans="2:8" ht="15.75" x14ac:dyDescent="0.25">
      <c r="B23" s="125" t="s">
        <v>2531</v>
      </c>
      <c r="C23" s="125" t="s">
        <v>2542</v>
      </c>
      <c r="D23" s="119">
        <v>215</v>
      </c>
      <c r="E23" s="119" t="s">
        <v>2594</v>
      </c>
      <c r="F23" s="119">
        <v>24</v>
      </c>
      <c r="G23" s="119">
        <v>186</v>
      </c>
      <c r="H23" s="119">
        <v>3</v>
      </c>
    </row>
    <row r="24" spans="2:8" ht="15.75" x14ac:dyDescent="0.25">
      <c r="B24" s="125" t="s">
        <v>2533</v>
      </c>
      <c r="C24" s="125" t="s">
        <v>2542</v>
      </c>
      <c r="D24" s="119">
        <v>51</v>
      </c>
      <c r="E24" s="119" t="s">
        <v>2594</v>
      </c>
      <c r="F24" s="119">
        <v>2</v>
      </c>
      <c r="G24" s="119">
        <v>67</v>
      </c>
      <c r="H24" s="119">
        <v>2</v>
      </c>
    </row>
    <row r="25" spans="2:8" ht="15.75" x14ac:dyDescent="0.25">
      <c r="B25" s="135" t="s">
        <v>2531</v>
      </c>
      <c r="C25" s="135" t="s">
        <v>2543</v>
      </c>
      <c r="D25" s="136">
        <v>249</v>
      </c>
      <c r="E25" s="136" t="s">
        <v>2594</v>
      </c>
      <c r="F25" s="136">
        <v>29</v>
      </c>
      <c r="G25" s="136">
        <v>202</v>
      </c>
      <c r="H25" s="136">
        <v>1</v>
      </c>
    </row>
    <row r="26" spans="2:8" ht="15.75" x14ac:dyDescent="0.25">
      <c r="B26" s="135" t="s">
        <v>2533</v>
      </c>
      <c r="C26" s="135" t="s">
        <v>2543</v>
      </c>
      <c r="D26" s="136">
        <v>63</v>
      </c>
      <c r="E26" s="136" t="s">
        <v>2594</v>
      </c>
      <c r="F26" s="136">
        <v>7</v>
      </c>
      <c r="G26" s="136">
        <v>71</v>
      </c>
      <c r="H26" s="136">
        <v>4</v>
      </c>
    </row>
    <row r="27" spans="2:8" ht="15.75" x14ac:dyDescent="0.25">
      <c r="B27" s="125" t="s">
        <v>2531</v>
      </c>
      <c r="C27" s="125" t="s">
        <v>2544</v>
      </c>
      <c r="D27" s="119">
        <v>154</v>
      </c>
      <c r="E27" s="119" t="s">
        <v>2594</v>
      </c>
      <c r="F27" s="119">
        <v>31</v>
      </c>
      <c r="G27" s="119">
        <v>224</v>
      </c>
      <c r="H27" s="119">
        <v>4</v>
      </c>
    </row>
    <row r="28" spans="2:8" ht="15.75" x14ac:dyDescent="0.25">
      <c r="B28" s="125" t="s">
        <v>2533</v>
      </c>
      <c r="C28" s="125" t="s">
        <v>2544</v>
      </c>
      <c r="D28" s="119">
        <v>36</v>
      </c>
      <c r="E28" s="119" t="s">
        <v>2594</v>
      </c>
      <c r="F28" s="119">
        <v>5</v>
      </c>
      <c r="G28" s="119">
        <v>69</v>
      </c>
      <c r="H28" s="119">
        <v>2</v>
      </c>
    </row>
    <row r="29" spans="2:8" ht="15.75" x14ac:dyDescent="0.25">
      <c r="B29" s="135" t="s">
        <v>2531</v>
      </c>
      <c r="C29" s="135" t="s">
        <v>2545</v>
      </c>
      <c r="D29" s="136">
        <v>226</v>
      </c>
      <c r="E29" s="136" t="s">
        <v>2594</v>
      </c>
      <c r="F29" s="136">
        <v>27</v>
      </c>
      <c r="G29" s="136">
        <v>242</v>
      </c>
      <c r="H29" s="136">
        <v>2</v>
      </c>
    </row>
    <row r="30" spans="2:8" ht="15.75" x14ac:dyDescent="0.25">
      <c r="B30" s="135" t="s">
        <v>2533</v>
      </c>
      <c r="C30" s="135" t="s">
        <v>2545</v>
      </c>
      <c r="D30" s="136">
        <v>58</v>
      </c>
      <c r="E30" s="136" t="s">
        <v>2594</v>
      </c>
      <c r="F30" s="136">
        <v>8</v>
      </c>
      <c r="G30" s="136">
        <v>68</v>
      </c>
      <c r="H30" s="136">
        <v>2</v>
      </c>
    </row>
    <row r="31" spans="2:8" ht="15.75" x14ac:dyDescent="0.25">
      <c r="B31" s="125" t="s">
        <v>2531</v>
      </c>
      <c r="C31" s="125" t="s">
        <v>2546</v>
      </c>
      <c r="D31" s="119">
        <v>199</v>
      </c>
      <c r="E31" s="119" t="s">
        <v>2594</v>
      </c>
      <c r="F31" s="119">
        <v>28</v>
      </c>
      <c r="G31" s="119">
        <v>244</v>
      </c>
      <c r="H31" s="119">
        <v>10</v>
      </c>
    </row>
    <row r="32" spans="2:8" ht="15.75" x14ac:dyDescent="0.25">
      <c r="B32" s="125" t="s">
        <v>2533</v>
      </c>
      <c r="C32" s="125" t="s">
        <v>2546</v>
      </c>
      <c r="D32" s="119">
        <v>49</v>
      </c>
      <c r="E32" s="119" t="s">
        <v>2594</v>
      </c>
      <c r="F32" s="119">
        <v>8</v>
      </c>
      <c r="G32" s="119">
        <v>73</v>
      </c>
      <c r="H32" s="119">
        <v>3</v>
      </c>
    </row>
    <row r="33" spans="2:8" ht="15.75" x14ac:dyDescent="0.25">
      <c r="B33" s="135" t="s">
        <v>2531</v>
      </c>
      <c r="C33" s="135" t="s">
        <v>2547</v>
      </c>
      <c r="D33" s="136">
        <v>268</v>
      </c>
      <c r="E33" s="136">
        <v>30</v>
      </c>
      <c r="F33" s="136">
        <v>28</v>
      </c>
      <c r="G33" s="136">
        <v>260</v>
      </c>
      <c r="H33" s="136">
        <v>2</v>
      </c>
    </row>
    <row r="34" spans="2:8" ht="15.75" x14ac:dyDescent="0.25">
      <c r="B34" s="135" t="s">
        <v>2533</v>
      </c>
      <c r="C34" s="135" t="s">
        <v>2547</v>
      </c>
      <c r="D34" s="136">
        <v>85</v>
      </c>
      <c r="E34" s="136">
        <v>9</v>
      </c>
      <c r="F34" s="136">
        <v>9</v>
      </c>
      <c r="G34" s="136">
        <v>78</v>
      </c>
      <c r="H34" s="136">
        <v>2</v>
      </c>
    </row>
    <row r="35" spans="2:8" ht="15.75" x14ac:dyDescent="0.25">
      <c r="B35" s="125" t="s">
        <v>2531</v>
      </c>
      <c r="C35" s="125" t="s">
        <v>2548</v>
      </c>
      <c r="D35" s="119">
        <v>170</v>
      </c>
      <c r="E35" s="119">
        <v>32</v>
      </c>
      <c r="F35" s="119">
        <v>30</v>
      </c>
      <c r="G35" s="119">
        <v>252</v>
      </c>
      <c r="H35" s="119">
        <v>8</v>
      </c>
    </row>
    <row r="36" spans="2:8" ht="15.75" x14ac:dyDescent="0.25">
      <c r="B36" s="125" t="s">
        <v>2533</v>
      </c>
      <c r="C36" s="125" t="s">
        <v>2548</v>
      </c>
      <c r="D36" s="119">
        <v>38</v>
      </c>
      <c r="E36" s="119">
        <v>4</v>
      </c>
      <c r="F36" s="119">
        <v>4</v>
      </c>
      <c r="G36" s="119">
        <v>81</v>
      </c>
      <c r="H36" s="119">
        <v>3</v>
      </c>
    </row>
    <row r="37" spans="2:8" ht="15.75" x14ac:dyDescent="0.25">
      <c r="B37" s="135" t="s">
        <v>2531</v>
      </c>
      <c r="C37" s="135" t="s">
        <v>2549</v>
      </c>
      <c r="D37" s="136">
        <v>279</v>
      </c>
      <c r="E37" s="136">
        <v>35</v>
      </c>
      <c r="F37" s="136">
        <v>29</v>
      </c>
      <c r="G37" s="136">
        <v>273</v>
      </c>
      <c r="H37" s="136">
        <v>4</v>
      </c>
    </row>
    <row r="38" spans="2:8" ht="15.75" x14ac:dyDescent="0.25">
      <c r="B38" s="135" t="s">
        <v>2533</v>
      </c>
      <c r="C38" s="135" t="s">
        <v>2549</v>
      </c>
      <c r="D38" s="136">
        <v>68</v>
      </c>
      <c r="E38" s="136">
        <v>6</v>
      </c>
      <c r="F38" s="136">
        <v>4</v>
      </c>
      <c r="G38" s="136">
        <v>82</v>
      </c>
      <c r="H38" s="136">
        <v>3</v>
      </c>
    </row>
    <row r="39" spans="2:8" ht="15.75" x14ac:dyDescent="0.25">
      <c r="B39" s="125" t="s">
        <v>2531</v>
      </c>
      <c r="C39" s="125" t="s">
        <v>2550</v>
      </c>
      <c r="D39" s="119">
        <v>170</v>
      </c>
      <c r="E39" s="119">
        <v>30</v>
      </c>
      <c r="F39" s="119">
        <v>26</v>
      </c>
      <c r="G39" s="119">
        <v>276</v>
      </c>
      <c r="H39" s="119">
        <v>2</v>
      </c>
    </row>
    <row r="40" spans="2:8" ht="15.75" x14ac:dyDescent="0.25">
      <c r="B40" s="125" t="s">
        <v>2533</v>
      </c>
      <c r="C40" s="125" t="s">
        <v>2550</v>
      </c>
      <c r="D40" s="119">
        <v>34</v>
      </c>
      <c r="E40" s="119">
        <v>8</v>
      </c>
      <c r="F40" s="119">
        <v>7</v>
      </c>
      <c r="G40" s="119">
        <v>81</v>
      </c>
      <c r="H40" s="119">
        <v>1</v>
      </c>
    </row>
    <row r="41" spans="2:8" ht="15.75" x14ac:dyDescent="0.25">
      <c r="B41" s="135" t="s">
        <v>2531</v>
      </c>
      <c r="C41" s="135" t="s">
        <v>2551</v>
      </c>
      <c r="D41" s="136">
        <v>234</v>
      </c>
      <c r="E41" s="136">
        <v>33</v>
      </c>
      <c r="F41" s="136">
        <v>30</v>
      </c>
      <c r="G41" s="136">
        <v>337</v>
      </c>
      <c r="H41" s="136">
        <v>7</v>
      </c>
    </row>
    <row r="42" spans="2:8" ht="15.75" x14ac:dyDescent="0.25">
      <c r="B42" s="135" t="s">
        <v>2533</v>
      </c>
      <c r="C42" s="135" t="s">
        <v>2551</v>
      </c>
      <c r="D42" s="136">
        <v>47</v>
      </c>
      <c r="E42" s="136">
        <v>7</v>
      </c>
      <c r="F42" s="136">
        <v>7</v>
      </c>
      <c r="G42" s="136">
        <v>97</v>
      </c>
      <c r="H42" s="136">
        <v>13</v>
      </c>
    </row>
    <row r="43" spans="2:8" ht="15.75" x14ac:dyDescent="0.25">
      <c r="B43" s="125" t="s">
        <v>2531</v>
      </c>
      <c r="C43" s="125" t="s">
        <v>2552</v>
      </c>
      <c r="D43" s="119">
        <v>219</v>
      </c>
      <c r="E43" s="119">
        <v>57</v>
      </c>
      <c r="F43" s="119">
        <v>55</v>
      </c>
      <c r="G43" s="119">
        <v>390</v>
      </c>
      <c r="H43" s="119">
        <v>2</v>
      </c>
    </row>
    <row r="44" spans="2:8" ht="15.75" x14ac:dyDescent="0.25">
      <c r="B44" s="125" t="s">
        <v>2533</v>
      </c>
      <c r="C44" s="125" t="s">
        <v>2552</v>
      </c>
      <c r="D44" s="119">
        <v>54</v>
      </c>
      <c r="E44" s="119">
        <v>11</v>
      </c>
      <c r="F44" s="119">
        <v>11</v>
      </c>
      <c r="G44" s="119">
        <v>112</v>
      </c>
      <c r="H44" s="119">
        <v>10</v>
      </c>
    </row>
    <row r="45" spans="2:8" ht="15.75" x14ac:dyDescent="0.25">
      <c r="B45" s="135" t="s">
        <v>2531</v>
      </c>
      <c r="C45" s="135" t="s">
        <v>2553</v>
      </c>
      <c r="D45" s="136">
        <v>246</v>
      </c>
      <c r="E45" s="136">
        <v>28</v>
      </c>
      <c r="F45" s="136">
        <v>27</v>
      </c>
      <c r="G45" s="136">
        <v>356</v>
      </c>
      <c r="H45" s="136">
        <v>10</v>
      </c>
    </row>
    <row r="46" spans="2:8" ht="15.75" x14ac:dyDescent="0.25">
      <c r="B46" s="135" t="s">
        <v>2533</v>
      </c>
      <c r="C46" s="135" t="s">
        <v>2553</v>
      </c>
      <c r="D46" s="136">
        <v>55</v>
      </c>
      <c r="E46" s="136">
        <v>8</v>
      </c>
      <c r="F46" s="136">
        <v>8</v>
      </c>
      <c r="G46" s="136">
        <v>103</v>
      </c>
      <c r="H46" s="136">
        <v>5</v>
      </c>
    </row>
    <row r="47" spans="2:8" ht="15.75" x14ac:dyDescent="0.25">
      <c r="B47" s="125" t="s">
        <v>2531</v>
      </c>
      <c r="C47" s="125" t="s">
        <v>2554</v>
      </c>
      <c r="D47" s="119">
        <v>189</v>
      </c>
      <c r="E47" s="119">
        <v>66</v>
      </c>
      <c r="F47" s="119">
        <v>62</v>
      </c>
      <c r="G47" s="119">
        <v>409</v>
      </c>
      <c r="H47" s="119">
        <v>2</v>
      </c>
    </row>
    <row r="48" spans="2:8" ht="15.75" x14ac:dyDescent="0.25">
      <c r="B48" s="125" t="s">
        <v>2533</v>
      </c>
      <c r="C48" s="125" t="s">
        <v>2554</v>
      </c>
      <c r="D48" s="119">
        <v>41</v>
      </c>
      <c r="E48" s="119">
        <v>9</v>
      </c>
      <c r="F48" s="119">
        <v>9</v>
      </c>
      <c r="G48" s="119">
        <v>109</v>
      </c>
      <c r="H48" s="119">
        <v>5</v>
      </c>
    </row>
    <row r="49" spans="2:8" ht="15.75" x14ac:dyDescent="0.25">
      <c r="B49" s="135" t="s">
        <v>2531</v>
      </c>
      <c r="C49" s="135" t="s">
        <v>2555</v>
      </c>
      <c r="D49" s="136">
        <v>250</v>
      </c>
      <c r="E49" s="136">
        <v>31</v>
      </c>
      <c r="F49" s="136">
        <v>27</v>
      </c>
      <c r="G49" s="136">
        <v>420</v>
      </c>
      <c r="H49" s="136">
        <v>11</v>
      </c>
    </row>
    <row r="50" spans="2:8" ht="15.75" x14ac:dyDescent="0.25">
      <c r="B50" s="135" t="s">
        <v>2533</v>
      </c>
      <c r="C50" s="135" t="s">
        <v>2555</v>
      </c>
      <c r="D50" s="136">
        <v>79</v>
      </c>
      <c r="E50" s="136">
        <v>11</v>
      </c>
      <c r="F50" s="136">
        <v>9</v>
      </c>
      <c r="G50" s="136">
        <v>107</v>
      </c>
      <c r="H50" s="136">
        <v>8</v>
      </c>
    </row>
    <row r="51" spans="2:8" ht="15.75" x14ac:dyDescent="0.25">
      <c r="B51" s="125" t="s">
        <v>2531</v>
      </c>
      <c r="C51" s="125" t="s">
        <v>2556</v>
      </c>
      <c r="D51" s="119">
        <v>121</v>
      </c>
      <c r="E51" s="119">
        <v>26</v>
      </c>
      <c r="F51" s="119">
        <v>26</v>
      </c>
      <c r="G51" s="119">
        <v>427</v>
      </c>
      <c r="H51" s="119">
        <v>14</v>
      </c>
    </row>
    <row r="52" spans="2:8" ht="15.75" x14ac:dyDescent="0.25">
      <c r="B52" s="125" t="s">
        <v>2533</v>
      </c>
      <c r="C52" s="125" t="s">
        <v>2556</v>
      </c>
      <c r="D52" s="119">
        <v>32</v>
      </c>
      <c r="E52" s="119">
        <v>10</v>
      </c>
      <c r="F52" s="119">
        <v>10</v>
      </c>
      <c r="G52" s="119">
        <v>106</v>
      </c>
      <c r="H52" s="119">
        <v>5</v>
      </c>
    </row>
    <row r="53" spans="2:8" ht="15.75" x14ac:dyDescent="0.25">
      <c r="B53" s="135" t="s">
        <v>2531</v>
      </c>
      <c r="C53" s="135" t="s">
        <v>2557</v>
      </c>
      <c r="D53" s="136">
        <v>240</v>
      </c>
      <c r="E53" s="136">
        <v>31</v>
      </c>
      <c r="F53" s="136">
        <v>31</v>
      </c>
      <c r="G53" s="136">
        <v>423</v>
      </c>
      <c r="H53" s="136">
        <v>27</v>
      </c>
    </row>
    <row r="54" spans="2:8" ht="15.75" x14ac:dyDescent="0.25">
      <c r="B54" s="135" t="s">
        <v>2533</v>
      </c>
      <c r="C54" s="135" t="s">
        <v>2557</v>
      </c>
      <c r="D54" s="136">
        <v>60</v>
      </c>
      <c r="E54" s="136">
        <v>7</v>
      </c>
      <c r="F54" s="136">
        <v>5</v>
      </c>
      <c r="G54" s="136">
        <v>101</v>
      </c>
      <c r="H54" s="136">
        <v>8</v>
      </c>
    </row>
    <row r="55" spans="2:8" ht="15.75" x14ac:dyDescent="0.25">
      <c r="B55" s="125" t="s">
        <v>2531</v>
      </c>
      <c r="C55" s="125" t="s">
        <v>2558</v>
      </c>
      <c r="D55" s="119">
        <v>161</v>
      </c>
      <c r="E55" s="119">
        <v>30</v>
      </c>
      <c r="F55" s="119">
        <v>30</v>
      </c>
      <c r="G55" s="119">
        <v>371</v>
      </c>
      <c r="H55" s="119">
        <v>20</v>
      </c>
    </row>
    <row r="56" spans="2:8" ht="15.75" x14ac:dyDescent="0.25">
      <c r="B56" s="125" t="s">
        <v>2533</v>
      </c>
      <c r="C56" s="125" t="s">
        <v>2558</v>
      </c>
      <c r="D56" s="119">
        <v>39</v>
      </c>
      <c r="E56" s="119">
        <v>8</v>
      </c>
      <c r="F56" s="119">
        <v>8</v>
      </c>
      <c r="G56" s="119">
        <v>85</v>
      </c>
      <c r="H56" s="119">
        <v>8</v>
      </c>
    </row>
    <row r="57" spans="2:8" ht="15.75" x14ac:dyDescent="0.25">
      <c r="B57" s="135" t="s">
        <v>2531</v>
      </c>
      <c r="C57" s="135" t="s">
        <v>2559</v>
      </c>
      <c r="D57" s="136">
        <v>246</v>
      </c>
      <c r="E57" s="136">
        <v>28</v>
      </c>
      <c r="F57" s="136">
        <v>27</v>
      </c>
      <c r="G57" s="136">
        <v>377</v>
      </c>
      <c r="H57" s="136">
        <v>26</v>
      </c>
    </row>
    <row r="58" spans="2:8" ht="15.75" x14ac:dyDescent="0.25">
      <c r="B58" s="135" t="s">
        <v>2533</v>
      </c>
      <c r="C58" s="135" t="s">
        <v>2559</v>
      </c>
      <c r="D58" s="136">
        <v>84</v>
      </c>
      <c r="E58" s="136">
        <v>10</v>
      </c>
      <c r="F58" s="136">
        <v>10</v>
      </c>
      <c r="G58" s="136">
        <v>92</v>
      </c>
      <c r="H58" s="136">
        <v>3</v>
      </c>
    </row>
    <row r="59" spans="2:8" ht="15.75" x14ac:dyDescent="0.25">
      <c r="B59" s="125" t="s">
        <v>2531</v>
      </c>
      <c r="C59" s="125" t="s">
        <v>2560</v>
      </c>
      <c r="D59" s="119">
        <v>166</v>
      </c>
      <c r="E59" s="119">
        <v>28</v>
      </c>
      <c r="F59" s="119">
        <v>28</v>
      </c>
      <c r="G59" s="119">
        <v>380</v>
      </c>
      <c r="H59" s="119">
        <v>27</v>
      </c>
    </row>
    <row r="60" spans="2:8" ht="15.75" x14ac:dyDescent="0.25">
      <c r="B60" s="125" t="s">
        <v>2533</v>
      </c>
      <c r="C60" s="125" t="s">
        <v>2560</v>
      </c>
      <c r="D60" s="119">
        <v>41</v>
      </c>
      <c r="E60" s="119">
        <v>8</v>
      </c>
      <c r="F60" s="119">
        <v>8</v>
      </c>
      <c r="G60" s="119">
        <v>97</v>
      </c>
      <c r="H60" s="119">
        <v>10</v>
      </c>
    </row>
    <row r="61" spans="2:8" ht="15.75" x14ac:dyDescent="0.25">
      <c r="B61" s="135" t="s">
        <v>2531</v>
      </c>
      <c r="C61" s="135" t="s">
        <v>2597</v>
      </c>
      <c r="D61" s="136" t="s">
        <v>2594</v>
      </c>
      <c r="E61" s="136" t="s">
        <v>2594</v>
      </c>
      <c r="F61" s="136" t="s">
        <v>2594</v>
      </c>
      <c r="G61" s="136" t="s">
        <v>2594</v>
      </c>
      <c r="H61" s="136">
        <v>15</v>
      </c>
    </row>
    <row r="62" spans="2:8" ht="15.75" x14ac:dyDescent="0.25">
      <c r="B62" s="135" t="s">
        <v>2533</v>
      </c>
      <c r="C62" s="135" t="s">
        <v>2598</v>
      </c>
      <c r="D62" s="136" t="s">
        <v>2594</v>
      </c>
      <c r="E62" s="136" t="s">
        <v>2594</v>
      </c>
      <c r="F62" s="136" t="s">
        <v>2594</v>
      </c>
      <c r="G62" s="136" t="s">
        <v>2594</v>
      </c>
      <c r="H62" s="136">
        <v>4</v>
      </c>
    </row>
    <row r="63" spans="2:8" ht="15.75" x14ac:dyDescent="0.25">
      <c r="B63" s="133"/>
      <c r="C63" s="133" t="s">
        <v>2596</v>
      </c>
      <c r="D63" s="134">
        <f>SUBTOTAL(109,SniesAsab[Inscritos])</f>
        <v>6548</v>
      </c>
      <c r="E63" s="134">
        <f>SUBTOTAL(109,SniesAsab[Admitidos])</f>
        <v>601</v>
      </c>
      <c r="F63" s="134">
        <f>SUBTOTAL(109,SniesAsab[Primer curso])</f>
        <v>895</v>
      </c>
      <c r="G63" s="134">
        <f>SUBTOTAL(109,SniesAsab[Matriculados])</f>
        <v>8750</v>
      </c>
      <c r="H63" s="119">
        <f>SUBTOTAL(109,SniesAsab[Egresados])</f>
        <v>337</v>
      </c>
    </row>
  </sheetData>
  <mergeCells count="1">
    <mergeCell ref="B3:H3"/>
  </mergeCells>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showGridLines="0" zoomScaleNormal="100" workbookViewId="0">
      <selection activeCell="D21" sqref="D21"/>
    </sheetView>
  </sheetViews>
  <sheetFormatPr baseColWidth="10" defaultRowHeight="15" x14ac:dyDescent="0.25"/>
  <cols>
    <col min="2" max="2" width="5.28515625" customWidth="1"/>
    <col min="3" max="3" width="52" bestFit="1" customWidth="1"/>
    <col min="4" max="4" width="25.7109375" bestFit="1" customWidth="1"/>
    <col min="5" max="5" width="13.140625" bestFit="1" customWidth="1"/>
    <col min="6" max="6" width="26.5703125" bestFit="1" customWidth="1"/>
    <col min="7" max="7" width="20.85546875" bestFit="1" customWidth="1"/>
    <col min="8" max="8" width="15.5703125" bestFit="1" customWidth="1"/>
  </cols>
  <sheetData>
    <row r="2" spans="2:8" ht="15.75" customHeight="1" thickBot="1" x14ac:dyDescent="0.3">
      <c r="B2" s="172" t="s">
        <v>2627</v>
      </c>
      <c r="C2" s="173"/>
      <c r="D2" s="173"/>
      <c r="E2" s="173"/>
      <c r="F2" s="173"/>
      <c r="G2" s="173"/>
      <c r="H2" s="173"/>
    </row>
    <row r="3" spans="2:8" x14ac:dyDescent="0.25">
      <c r="B3" s="160"/>
      <c r="C3" s="160" t="s">
        <v>2603</v>
      </c>
      <c r="D3" s="160" t="s">
        <v>2604</v>
      </c>
      <c r="E3" s="160" t="s">
        <v>2605</v>
      </c>
      <c r="F3" s="160" t="s">
        <v>2606</v>
      </c>
      <c r="G3" s="160" t="s">
        <v>2607</v>
      </c>
      <c r="H3" s="160" t="s">
        <v>2608</v>
      </c>
    </row>
    <row r="4" spans="2:8" x14ac:dyDescent="0.25">
      <c r="B4" s="163">
        <v>1</v>
      </c>
      <c r="C4" s="163" t="s">
        <v>2609</v>
      </c>
      <c r="D4" s="163" t="s">
        <v>2610</v>
      </c>
      <c r="E4" s="165">
        <v>1</v>
      </c>
      <c r="F4" s="165">
        <v>0</v>
      </c>
      <c r="G4" s="166">
        <v>0</v>
      </c>
      <c r="H4" s="164" t="s">
        <v>2611</v>
      </c>
    </row>
    <row r="5" spans="2:8" x14ac:dyDescent="0.25">
      <c r="B5">
        <v>2</v>
      </c>
      <c r="C5" t="s">
        <v>2612</v>
      </c>
      <c r="D5" t="s">
        <v>2610</v>
      </c>
      <c r="E5" s="117">
        <v>18</v>
      </c>
      <c r="F5" s="117">
        <v>15</v>
      </c>
      <c r="G5" s="167">
        <v>83.333333333333343</v>
      </c>
      <c r="H5" s="161">
        <v>2918096.6</v>
      </c>
    </row>
    <row r="6" spans="2:8" x14ac:dyDescent="0.25">
      <c r="B6" s="163">
        <v>3</v>
      </c>
      <c r="C6" s="163" t="s">
        <v>2613</v>
      </c>
      <c r="D6" s="163" t="s">
        <v>2610</v>
      </c>
      <c r="E6" s="165">
        <v>562</v>
      </c>
      <c r="F6" s="165">
        <v>402</v>
      </c>
      <c r="G6" s="166">
        <v>71.530249110320284</v>
      </c>
      <c r="H6" s="164">
        <v>2541294.7878787881</v>
      </c>
    </row>
    <row r="7" spans="2:8" x14ac:dyDescent="0.25">
      <c r="B7">
        <v>4</v>
      </c>
      <c r="C7" t="s">
        <v>2613</v>
      </c>
      <c r="D7" t="s">
        <v>2614</v>
      </c>
      <c r="E7" s="117">
        <v>949</v>
      </c>
      <c r="F7" s="117">
        <v>676</v>
      </c>
      <c r="G7" s="167">
        <v>71.232876712328761</v>
      </c>
      <c r="H7" s="161">
        <v>2130156.1127450978</v>
      </c>
    </row>
    <row r="8" spans="2:8" x14ac:dyDescent="0.25">
      <c r="B8" s="163">
        <v>5</v>
      </c>
      <c r="C8" s="163" t="s">
        <v>2615</v>
      </c>
      <c r="D8" s="163" t="s">
        <v>2616</v>
      </c>
      <c r="E8" s="165">
        <v>2616</v>
      </c>
      <c r="F8" s="165">
        <v>1644</v>
      </c>
      <c r="G8" s="166">
        <v>62.844036697247709</v>
      </c>
      <c r="H8" s="164">
        <v>1927327.7306532664</v>
      </c>
    </row>
    <row r="9" spans="2:8" x14ac:dyDescent="0.25">
      <c r="B9">
        <v>6</v>
      </c>
      <c r="C9" t="s">
        <v>2617</v>
      </c>
      <c r="D9" t="s">
        <v>2616</v>
      </c>
      <c r="E9" s="117">
        <v>360</v>
      </c>
      <c r="F9" s="117">
        <v>271</v>
      </c>
      <c r="G9" s="167">
        <v>75.277777777777771</v>
      </c>
      <c r="H9" s="161">
        <v>1820106.9767441861</v>
      </c>
    </row>
    <row r="10" spans="2:8" x14ac:dyDescent="0.25">
      <c r="B10" s="163">
        <v>7</v>
      </c>
      <c r="C10" s="163" t="s">
        <v>2618</v>
      </c>
      <c r="D10" s="163" t="s">
        <v>2610</v>
      </c>
      <c r="E10" s="165">
        <v>539</v>
      </c>
      <c r="F10" s="165">
        <v>352</v>
      </c>
      <c r="G10" s="166">
        <v>65.306122448979593</v>
      </c>
      <c r="H10" s="164">
        <v>1775176.2030456853</v>
      </c>
    </row>
    <row r="11" spans="2:8" x14ac:dyDescent="0.25">
      <c r="B11">
        <v>8</v>
      </c>
      <c r="C11" t="s">
        <v>2619</v>
      </c>
      <c r="D11" t="s">
        <v>2610</v>
      </c>
      <c r="E11" s="117">
        <v>39</v>
      </c>
      <c r="F11" s="117">
        <v>28</v>
      </c>
      <c r="G11" s="167">
        <v>71.794871794871796</v>
      </c>
      <c r="H11" s="161">
        <v>1740062.5</v>
      </c>
    </row>
    <row r="12" spans="2:8" x14ac:dyDescent="0.25">
      <c r="B12" s="163">
        <v>9</v>
      </c>
      <c r="C12" s="163" t="s">
        <v>2620</v>
      </c>
      <c r="D12" s="163" t="s">
        <v>2621</v>
      </c>
      <c r="E12" s="165">
        <v>370</v>
      </c>
      <c r="F12" s="165">
        <v>235</v>
      </c>
      <c r="G12" s="166">
        <v>63.513513513513509</v>
      </c>
      <c r="H12" s="164">
        <v>1563743.0427350427</v>
      </c>
    </row>
    <row r="13" spans="2:8" x14ac:dyDescent="0.25">
      <c r="B13">
        <v>10</v>
      </c>
      <c r="C13" t="s">
        <v>2622</v>
      </c>
      <c r="D13" t="s">
        <v>2623</v>
      </c>
      <c r="E13" s="117">
        <v>675</v>
      </c>
      <c r="F13" s="117">
        <v>448</v>
      </c>
      <c r="G13" s="167">
        <v>66.370370370370367</v>
      </c>
      <c r="H13" s="161">
        <v>1435629.966981132</v>
      </c>
    </row>
    <row r="14" spans="2:8" x14ac:dyDescent="0.25">
      <c r="B14" s="163">
        <v>11</v>
      </c>
      <c r="C14" s="163" t="s">
        <v>2624</v>
      </c>
      <c r="D14" s="163" t="s">
        <v>2625</v>
      </c>
      <c r="E14" s="165">
        <v>2526</v>
      </c>
      <c r="F14" s="165">
        <v>1991</v>
      </c>
      <c r="G14" s="166">
        <v>78.820269200316702</v>
      </c>
      <c r="H14" s="164">
        <v>1425142.4139465876</v>
      </c>
    </row>
    <row r="15" spans="2:8" x14ac:dyDescent="0.25">
      <c r="B15" s="160">
        <v>12</v>
      </c>
      <c r="C15" s="160" t="s">
        <v>2626</v>
      </c>
      <c r="D15" s="160" t="s">
        <v>2610</v>
      </c>
      <c r="E15" s="168">
        <v>203</v>
      </c>
      <c r="F15" s="168">
        <v>129</v>
      </c>
      <c r="G15" s="169">
        <v>63.546798029556648</v>
      </c>
      <c r="H15" s="162">
        <v>1315477.6973684211</v>
      </c>
    </row>
  </sheetData>
  <mergeCells count="1">
    <mergeCell ref="B2:H2"/>
  </mergeCells>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20"/>
  <sheetViews>
    <sheetView workbookViewId="0">
      <selection activeCell="B12" sqref="B12"/>
    </sheetView>
  </sheetViews>
  <sheetFormatPr baseColWidth="10" defaultRowHeight="15" x14ac:dyDescent="0.25"/>
  <cols>
    <col min="1" max="1" width="17.5703125" customWidth="1"/>
    <col min="2" max="2" width="21.7109375" customWidth="1"/>
    <col min="3" max="3" width="17.5703125" customWidth="1"/>
    <col min="4" max="4" width="8.42578125" customWidth="1"/>
    <col min="5" max="5" width="7.28515625" customWidth="1"/>
    <col min="6" max="6" width="10.42578125" customWidth="1"/>
    <col min="7" max="7" width="17.5703125" customWidth="1"/>
    <col min="8" max="8" width="19.7109375" customWidth="1"/>
    <col min="9" max="9" width="20" customWidth="1"/>
    <col min="10" max="10" width="4.85546875" customWidth="1"/>
    <col min="11" max="11" width="11.28515625" customWidth="1"/>
    <col min="12" max="12" width="6.85546875" customWidth="1"/>
    <col min="13" max="13" width="9.7109375" customWidth="1"/>
    <col min="14" max="14" width="5.5703125" customWidth="1"/>
    <col min="15" max="15" width="10.85546875" customWidth="1"/>
    <col min="16" max="16" width="13.7109375" customWidth="1"/>
    <col min="17" max="17" width="12.5703125" customWidth="1"/>
    <col min="18" max="18" width="6.85546875" customWidth="1"/>
    <col min="19" max="19" width="9.7109375" customWidth="1"/>
    <col min="20" max="20" width="5.5703125" customWidth="1"/>
    <col min="21" max="21" width="10.42578125" customWidth="1"/>
    <col min="22" max="22" width="10.85546875" customWidth="1"/>
    <col min="23" max="23" width="5.85546875" customWidth="1"/>
    <col min="24" max="24" width="6.42578125" customWidth="1"/>
    <col min="25" max="25" width="7.140625" customWidth="1"/>
    <col min="26" max="26" width="13.7109375" customWidth="1"/>
    <col min="27" max="27" width="12.5703125" customWidth="1"/>
    <col min="28" max="28" width="7.140625" customWidth="1"/>
    <col min="29" max="29" width="13.7109375" bestFit="1" customWidth="1"/>
    <col min="30" max="30" width="11" customWidth="1"/>
    <col min="31" max="31" width="12.5703125" bestFit="1" customWidth="1"/>
  </cols>
  <sheetData>
    <row r="3" spans="1:3" x14ac:dyDescent="0.25">
      <c r="A3" s="151"/>
      <c r="B3" s="152"/>
      <c r="C3" s="153"/>
    </row>
    <row r="4" spans="1:3" x14ac:dyDescent="0.25">
      <c r="A4" s="154"/>
      <c r="B4" s="155"/>
      <c r="C4" s="156"/>
    </row>
    <row r="5" spans="1:3" x14ac:dyDescent="0.25">
      <c r="A5" s="154"/>
      <c r="B5" s="155"/>
      <c r="C5" s="156"/>
    </row>
    <row r="6" spans="1:3" x14ac:dyDescent="0.25">
      <c r="A6" s="154"/>
      <c r="B6" s="155"/>
      <c r="C6" s="156"/>
    </row>
    <row r="7" spans="1:3" x14ac:dyDescent="0.25">
      <c r="A7" s="154"/>
      <c r="B7" s="155"/>
      <c r="C7" s="156"/>
    </row>
    <row r="8" spans="1:3" x14ac:dyDescent="0.25">
      <c r="A8" s="154"/>
      <c r="B8" s="155"/>
      <c r="C8" s="156"/>
    </row>
    <row r="9" spans="1:3" x14ac:dyDescent="0.25">
      <c r="A9" s="154"/>
      <c r="B9" s="155"/>
      <c r="C9" s="156"/>
    </row>
    <row r="10" spans="1:3" x14ac:dyDescent="0.25">
      <c r="A10" s="154"/>
      <c r="B10" s="155"/>
      <c r="C10" s="156"/>
    </row>
    <row r="11" spans="1:3" x14ac:dyDescent="0.25">
      <c r="A11" s="154"/>
      <c r="B11" s="155"/>
      <c r="C11" s="156"/>
    </row>
    <row r="12" spans="1:3" x14ac:dyDescent="0.25">
      <c r="A12" s="154"/>
      <c r="B12" s="155"/>
      <c r="C12" s="156"/>
    </row>
    <row r="13" spans="1:3" x14ac:dyDescent="0.25">
      <c r="A13" s="154"/>
      <c r="B13" s="155"/>
      <c r="C13" s="156"/>
    </row>
    <row r="14" spans="1:3" x14ac:dyDescent="0.25">
      <c r="A14" s="154"/>
      <c r="B14" s="155"/>
      <c r="C14" s="156"/>
    </row>
    <row r="15" spans="1:3" x14ac:dyDescent="0.25">
      <c r="A15" s="154"/>
      <c r="B15" s="155"/>
      <c r="C15" s="156"/>
    </row>
    <row r="16" spans="1:3" x14ac:dyDescent="0.25">
      <c r="A16" s="154"/>
      <c r="B16" s="155"/>
      <c r="C16" s="156"/>
    </row>
    <row r="17" spans="1:3" x14ac:dyDescent="0.25">
      <c r="A17" s="154"/>
      <c r="B17" s="155"/>
      <c r="C17" s="156"/>
    </row>
    <row r="18" spans="1:3" x14ac:dyDescent="0.25">
      <c r="A18" s="154"/>
      <c r="B18" s="155"/>
      <c r="C18" s="156"/>
    </row>
    <row r="19" spans="1:3" x14ac:dyDescent="0.25">
      <c r="A19" s="154"/>
      <c r="B19" s="155"/>
      <c r="C19" s="156"/>
    </row>
    <row r="20" spans="1:3" x14ac:dyDescent="0.25">
      <c r="A20" s="157"/>
      <c r="B20" s="158"/>
      <c r="C20" s="15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S38"/>
  <sheetViews>
    <sheetView showGridLines="0" zoomScale="90" zoomScaleNormal="90" workbookViewId="0"/>
  </sheetViews>
  <sheetFormatPr baseColWidth="10" defaultRowHeight="15" x14ac:dyDescent="0.25"/>
  <cols>
    <col min="1" max="1" width="8.42578125" customWidth="1"/>
    <col min="2" max="2" width="17.5703125" bestFit="1" customWidth="1"/>
    <col min="3" max="3" width="13.5703125" bestFit="1" customWidth="1"/>
    <col min="4" max="4" width="13" bestFit="1" customWidth="1"/>
    <col min="5" max="5" width="17.140625" bestFit="1" customWidth="1"/>
    <col min="6" max="6" width="4.28515625" customWidth="1"/>
    <col min="7" max="7" width="19.7109375" customWidth="1"/>
    <col min="8" max="8" width="13.5703125" bestFit="1" customWidth="1"/>
    <col min="9" max="9" width="13" bestFit="1" customWidth="1"/>
    <col min="10" max="10" width="17.140625" bestFit="1" customWidth="1"/>
    <col min="11" max="11" width="4.85546875" customWidth="1"/>
    <col min="12" max="12" width="13.28515625" customWidth="1"/>
    <col min="13" max="13" width="15" customWidth="1"/>
    <col min="14" max="14" width="10.5703125" customWidth="1"/>
    <col min="15" max="15" width="13.42578125" customWidth="1"/>
    <col min="16" max="16" width="15.28515625" customWidth="1"/>
    <col min="17" max="17" width="14.42578125" customWidth="1"/>
    <col min="18" max="18" width="9.7109375" customWidth="1"/>
    <col min="19" max="19" width="7.140625" customWidth="1"/>
    <col min="20" max="20" width="28.140625" bestFit="1" customWidth="1"/>
    <col min="21" max="21" width="20" customWidth="1"/>
    <col min="22" max="22" width="12.85546875" customWidth="1"/>
    <col min="23" max="23" width="16.42578125" customWidth="1"/>
    <col min="24" max="24" width="17.28515625" customWidth="1"/>
    <col min="25" max="25" width="14.7109375" customWidth="1"/>
    <col min="26" max="26" width="21" customWidth="1"/>
    <col min="27" max="27" width="8.5703125" customWidth="1"/>
    <col min="28" max="28" width="28.140625" bestFit="1" customWidth="1"/>
    <col min="29" max="29" width="20" customWidth="1"/>
    <col min="30" max="30" width="16.42578125" customWidth="1"/>
    <col min="31" max="31" width="14.7109375" customWidth="1"/>
    <col min="41" max="41" width="17.85546875" bestFit="1" customWidth="1"/>
    <col min="42" max="42" width="19.28515625" bestFit="1" customWidth="1"/>
    <col min="43" max="43" width="15.85546875" bestFit="1" customWidth="1"/>
    <col min="44" max="44" width="19.140625" bestFit="1" customWidth="1"/>
  </cols>
  <sheetData>
    <row r="2" spans="2:45" ht="15.75" customHeight="1" thickBot="1" x14ac:dyDescent="0.3">
      <c r="B2" s="174" t="s">
        <v>2599</v>
      </c>
      <c r="C2" s="176"/>
      <c r="D2" s="176"/>
      <c r="E2" s="176"/>
      <c r="G2" s="174" t="s">
        <v>2564</v>
      </c>
      <c r="H2" s="176"/>
      <c r="I2" s="176"/>
      <c r="J2" s="176"/>
      <c r="L2" s="174" t="s">
        <v>2602</v>
      </c>
      <c r="M2" s="174"/>
      <c r="N2" s="174"/>
      <c r="O2" s="174"/>
      <c r="P2" s="174"/>
      <c r="Q2" s="174"/>
      <c r="R2" s="174"/>
      <c r="T2" s="174" t="s">
        <v>2564</v>
      </c>
      <c r="U2" s="174"/>
      <c r="V2" s="174"/>
      <c r="W2" s="174"/>
      <c r="X2" s="174"/>
      <c r="Y2" s="174"/>
      <c r="Z2" s="174"/>
      <c r="AB2" s="175" t="s">
        <v>2564</v>
      </c>
      <c r="AC2" s="175"/>
      <c r="AD2" s="175"/>
      <c r="AE2" s="175"/>
    </row>
    <row r="3" spans="2:45" s="105" customFormat="1" ht="35.25" customHeight="1" x14ac:dyDescent="0.25">
      <c r="B3" s="119" t="s">
        <v>2565</v>
      </c>
      <c r="C3" s="119" t="s">
        <v>2452</v>
      </c>
      <c r="D3" s="119" t="s">
        <v>2451</v>
      </c>
      <c r="E3" s="119" t="s">
        <v>2410</v>
      </c>
      <c r="F3" s="106"/>
      <c r="G3" s="126" t="s">
        <v>799</v>
      </c>
      <c r="H3" s="126" t="s">
        <v>2452</v>
      </c>
      <c r="I3" s="126" t="s">
        <v>2451</v>
      </c>
      <c r="J3" s="126" t="s">
        <v>2410</v>
      </c>
      <c r="K3" s="106"/>
      <c r="L3" s="150" t="s">
        <v>2417</v>
      </c>
      <c r="M3" s="150" t="s">
        <v>2600</v>
      </c>
      <c r="N3" s="150" t="s">
        <v>2569</v>
      </c>
      <c r="O3" s="150" t="s">
        <v>2566</v>
      </c>
      <c r="P3" s="150" t="s">
        <v>2568</v>
      </c>
      <c r="Q3" s="150" t="s">
        <v>2462</v>
      </c>
      <c r="R3" s="150" t="s">
        <v>2601</v>
      </c>
      <c r="T3" s="119" t="s">
        <v>2411</v>
      </c>
      <c r="U3" s="119" t="s">
        <v>2567</v>
      </c>
      <c r="V3" s="119" t="s">
        <v>2569</v>
      </c>
      <c r="W3" s="119" t="s">
        <v>2566</v>
      </c>
      <c r="X3" s="119" t="s">
        <v>2568</v>
      </c>
      <c r="Y3" s="119" t="s">
        <v>2462</v>
      </c>
      <c r="Z3" s="119" t="s">
        <v>2410</v>
      </c>
      <c r="AB3" s="124" t="s">
        <v>2595</v>
      </c>
      <c r="AC3" s="124" t="s">
        <v>2567</v>
      </c>
      <c r="AD3" s="124" t="s">
        <v>2566</v>
      </c>
      <c r="AE3" s="124" t="s">
        <v>2410</v>
      </c>
      <c r="AN3"/>
      <c r="AO3"/>
      <c r="AP3"/>
      <c r="AQ3"/>
      <c r="AR3"/>
      <c r="AS3"/>
    </row>
    <row r="4" spans="2:45" ht="15.75" x14ac:dyDescent="0.25">
      <c r="B4" s="137" t="s">
        <v>2566</v>
      </c>
      <c r="C4" s="138">
        <v>139</v>
      </c>
      <c r="D4" s="138">
        <v>46</v>
      </c>
      <c r="E4" s="138">
        <v>185</v>
      </c>
      <c r="F4" s="104"/>
      <c r="G4" s="135" t="s">
        <v>2572</v>
      </c>
      <c r="H4" s="136">
        <v>20</v>
      </c>
      <c r="I4" s="136">
        <v>6</v>
      </c>
      <c r="J4" s="136">
        <v>26</v>
      </c>
      <c r="K4" s="104"/>
      <c r="L4" s="143" t="s">
        <v>2421</v>
      </c>
      <c r="M4" s="144">
        <v>1</v>
      </c>
      <c r="N4" s="144" t="s">
        <v>2594</v>
      </c>
      <c r="O4" s="144" t="s">
        <v>2594</v>
      </c>
      <c r="P4" s="144" t="s">
        <v>2594</v>
      </c>
      <c r="Q4" s="144" t="s">
        <v>2594</v>
      </c>
      <c r="R4" s="144">
        <v>1</v>
      </c>
      <c r="T4" s="130">
        <v>36140</v>
      </c>
      <c r="U4" s="120">
        <v>4</v>
      </c>
      <c r="V4" s="120" t="s">
        <v>2594</v>
      </c>
      <c r="W4" s="120" t="s">
        <v>2594</v>
      </c>
      <c r="X4" s="120">
        <v>1</v>
      </c>
      <c r="Y4" s="120">
        <v>1</v>
      </c>
      <c r="Z4" s="120">
        <f>SUM(EgresFechEnf[[#This Row],[Comp y arreglos]:[No aparece]])</f>
        <v>6</v>
      </c>
      <c r="AB4" s="129">
        <v>36140</v>
      </c>
      <c r="AC4" s="119">
        <v>4</v>
      </c>
      <c r="AD4" s="119" t="s">
        <v>2594</v>
      </c>
      <c r="AE4" s="119">
        <v>4</v>
      </c>
    </row>
    <row r="5" spans="2:45" ht="15.75" x14ac:dyDescent="0.25">
      <c r="B5" s="121" t="s">
        <v>2567</v>
      </c>
      <c r="C5" s="122">
        <v>86</v>
      </c>
      <c r="D5" s="122">
        <v>26</v>
      </c>
      <c r="E5" s="122">
        <v>112</v>
      </c>
      <c r="F5" s="104"/>
      <c r="G5" s="125" t="s">
        <v>2570</v>
      </c>
      <c r="H5" s="119">
        <v>3</v>
      </c>
      <c r="I5" s="119">
        <v>17</v>
      </c>
      <c r="J5" s="119">
        <v>20</v>
      </c>
      <c r="K5" s="104"/>
      <c r="L5" s="143" t="s">
        <v>2427</v>
      </c>
      <c r="M5" s="144">
        <v>4</v>
      </c>
      <c r="N5" s="144">
        <v>1</v>
      </c>
      <c r="O5" s="144">
        <v>1</v>
      </c>
      <c r="P5" s="144">
        <v>2</v>
      </c>
      <c r="Q5" s="144">
        <v>1</v>
      </c>
      <c r="R5" s="144">
        <v>9</v>
      </c>
      <c r="T5" s="147">
        <v>36798</v>
      </c>
      <c r="U5" s="140">
        <v>2</v>
      </c>
      <c r="V5" s="140">
        <v>1</v>
      </c>
      <c r="W5" s="140" t="s">
        <v>2594</v>
      </c>
      <c r="X5" s="140" t="s">
        <v>2594</v>
      </c>
      <c r="Y5" s="140">
        <v>1</v>
      </c>
      <c r="Z5" s="140">
        <f>SUM(EgresFechEnf[[#This Row],[Comp y arreglos]:[No aparece]])</f>
        <v>4</v>
      </c>
      <c r="AB5" s="149">
        <v>36798</v>
      </c>
      <c r="AC5" s="136">
        <v>2</v>
      </c>
      <c r="AD5" s="136" t="s">
        <v>2594</v>
      </c>
      <c r="AE5" s="136">
        <v>2</v>
      </c>
    </row>
    <row r="6" spans="2:45" ht="15.75" x14ac:dyDescent="0.25">
      <c r="B6" s="139" t="s">
        <v>2462</v>
      </c>
      <c r="C6" s="140">
        <v>19</v>
      </c>
      <c r="D6" s="140">
        <v>11</v>
      </c>
      <c r="E6" s="140">
        <v>30</v>
      </c>
      <c r="F6" s="104"/>
      <c r="G6" s="135" t="s">
        <v>2571</v>
      </c>
      <c r="H6" s="136">
        <v>10</v>
      </c>
      <c r="I6" s="136">
        <v>4</v>
      </c>
      <c r="J6" s="136">
        <v>14</v>
      </c>
      <c r="K6" s="104"/>
      <c r="L6" s="127" t="s">
        <v>2422</v>
      </c>
      <c r="M6" s="128">
        <v>4</v>
      </c>
      <c r="N6" s="128" t="s">
        <v>2594</v>
      </c>
      <c r="O6" s="128">
        <v>3</v>
      </c>
      <c r="P6" s="128" t="s">
        <v>2594</v>
      </c>
      <c r="Q6" s="128">
        <v>2</v>
      </c>
      <c r="R6" s="128">
        <v>9</v>
      </c>
      <c r="T6" s="147">
        <v>36867</v>
      </c>
      <c r="U6" s="140">
        <v>3</v>
      </c>
      <c r="V6" s="140" t="s">
        <v>2594</v>
      </c>
      <c r="W6" s="140">
        <v>1</v>
      </c>
      <c r="X6" s="140" t="s">
        <v>2594</v>
      </c>
      <c r="Y6" s="140">
        <v>3</v>
      </c>
      <c r="Z6" s="140">
        <f>SUM(EgresFechEnf[[#This Row],[Comp y arreglos]:[No aparece]])</f>
        <v>7</v>
      </c>
      <c r="AB6" s="149">
        <v>36867</v>
      </c>
      <c r="AC6" s="136">
        <v>3</v>
      </c>
      <c r="AD6" s="136">
        <v>1</v>
      </c>
      <c r="AE6" s="136">
        <v>4</v>
      </c>
    </row>
    <row r="7" spans="2:45" ht="15.75" x14ac:dyDescent="0.25">
      <c r="B7" s="121" t="s">
        <v>2568</v>
      </c>
      <c r="C7" s="122">
        <v>2</v>
      </c>
      <c r="D7" s="122">
        <v>4</v>
      </c>
      <c r="E7" s="122">
        <v>6</v>
      </c>
      <c r="F7" s="104"/>
      <c r="G7" s="125" t="s">
        <v>2573</v>
      </c>
      <c r="H7" s="119">
        <v>13</v>
      </c>
      <c r="I7" s="119" t="s">
        <v>2594</v>
      </c>
      <c r="J7" s="119">
        <v>13</v>
      </c>
      <c r="K7" s="104"/>
      <c r="L7" s="127" t="s">
        <v>2428</v>
      </c>
      <c r="M7" s="128">
        <v>3</v>
      </c>
      <c r="N7" s="128" t="s">
        <v>2594</v>
      </c>
      <c r="O7" s="128">
        <v>2</v>
      </c>
      <c r="P7" s="128" t="s">
        <v>2594</v>
      </c>
      <c r="Q7" s="128" t="s">
        <v>2594</v>
      </c>
      <c r="R7" s="128">
        <v>5</v>
      </c>
      <c r="T7" s="131">
        <v>37428</v>
      </c>
      <c r="U7" s="122">
        <v>2</v>
      </c>
      <c r="V7" s="122" t="s">
        <v>2594</v>
      </c>
      <c r="W7" s="122">
        <v>2</v>
      </c>
      <c r="X7" s="122">
        <v>1</v>
      </c>
      <c r="Y7" s="122" t="s">
        <v>2594</v>
      </c>
      <c r="Z7" s="122">
        <f>SUM(EgresFechEnf[[#This Row],[Comp y arreglos]:[No aparece]])</f>
        <v>5</v>
      </c>
      <c r="AB7" s="129">
        <v>37428</v>
      </c>
      <c r="AC7" s="119">
        <v>2</v>
      </c>
      <c r="AD7" s="119">
        <v>2</v>
      </c>
      <c r="AE7" s="119">
        <v>4</v>
      </c>
    </row>
    <row r="8" spans="2:45" ht="15.75" x14ac:dyDescent="0.25">
      <c r="B8" s="141" t="s">
        <v>2569</v>
      </c>
      <c r="C8" s="142">
        <v>3</v>
      </c>
      <c r="D8" s="142">
        <v>1</v>
      </c>
      <c r="E8" s="142">
        <v>4</v>
      </c>
      <c r="F8" s="104"/>
      <c r="G8" s="135" t="s">
        <v>2574</v>
      </c>
      <c r="H8" s="136">
        <v>12</v>
      </c>
      <c r="I8" s="136" t="s">
        <v>2594</v>
      </c>
      <c r="J8" s="136">
        <v>12</v>
      </c>
      <c r="K8" s="104"/>
      <c r="L8" s="143" t="s">
        <v>2423</v>
      </c>
      <c r="M8" s="144">
        <v>4</v>
      </c>
      <c r="N8" s="144" t="s">
        <v>2594</v>
      </c>
      <c r="O8" s="144">
        <v>1</v>
      </c>
      <c r="P8" s="144" t="s">
        <v>2594</v>
      </c>
      <c r="Q8" s="144">
        <v>1</v>
      </c>
      <c r="R8" s="144">
        <v>6</v>
      </c>
      <c r="T8" s="131">
        <v>37526</v>
      </c>
      <c r="U8" s="122">
        <v>3</v>
      </c>
      <c r="V8" s="122" t="s">
        <v>2594</v>
      </c>
      <c r="W8" s="122">
        <v>2</v>
      </c>
      <c r="X8" s="122" t="s">
        <v>2594</v>
      </c>
      <c r="Y8" s="122" t="s">
        <v>2594</v>
      </c>
      <c r="Z8" s="122">
        <f>SUM(EgresFechEnf[[#This Row],[Comp y arreglos]:[No aparece]])</f>
        <v>5</v>
      </c>
      <c r="AB8" s="129">
        <v>37526</v>
      </c>
      <c r="AC8" s="119">
        <v>3</v>
      </c>
      <c r="AD8" s="119">
        <v>2</v>
      </c>
      <c r="AE8" s="119">
        <v>5</v>
      </c>
    </row>
    <row r="9" spans="2:45" ht="15.75" x14ac:dyDescent="0.25">
      <c r="B9" s="123" t="s">
        <v>2410</v>
      </c>
      <c r="C9" s="124">
        <f>SUM('Tablas derivadas'!$C$4:$C$8)</f>
        <v>249</v>
      </c>
      <c r="D9" s="124">
        <f>SUM('Tablas derivadas'!$D$4:$D$8)</f>
        <v>88</v>
      </c>
      <c r="E9" s="124">
        <f>SUM('Tablas derivadas'!$E$4:$E$8)</f>
        <v>337</v>
      </c>
      <c r="F9" s="104"/>
      <c r="G9" s="125" t="s">
        <v>2575</v>
      </c>
      <c r="H9" s="119">
        <v>10</v>
      </c>
      <c r="I9" s="119">
        <v>1</v>
      </c>
      <c r="J9" s="119">
        <v>11</v>
      </c>
      <c r="K9" s="104"/>
      <c r="L9" s="143" t="s">
        <v>2429</v>
      </c>
      <c r="M9" s="144">
        <v>3</v>
      </c>
      <c r="N9" s="144" t="s">
        <v>2594</v>
      </c>
      <c r="O9" s="144">
        <v>2</v>
      </c>
      <c r="P9" s="144" t="s">
        <v>2594</v>
      </c>
      <c r="Q9" s="144" t="s">
        <v>2594</v>
      </c>
      <c r="R9" s="144">
        <v>5</v>
      </c>
      <c r="T9" s="147">
        <v>37785</v>
      </c>
      <c r="U9" s="140">
        <v>1</v>
      </c>
      <c r="V9" s="140" t="s">
        <v>2594</v>
      </c>
      <c r="W9" s="140">
        <v>1</v>
      </c>
      <c r="X9" s="140" t="s">
        <v>2594</v>
      </c>
      <c r="Y9" s="140" t="s">
        <v>2594</v>
      </c>
      <c r="Z9" s="140">
        <f>SUM(EgresFechEnf[[#This Row],[Comp y arreglos]:[No aparece]])</f>
        <v>2</v>
      </c>
      <c r="AB9" s="149">
        <v>37785</v>
      </c>
      <c r="AC9" s="136">
        <v>1</v>
      </c>
      <c r="AD9" s="136">
        <v>1</v>
      </c>
      <c r="AE9" s="136">
        <v>2</v>
      </c>
    </row>
    <row r="10" spans="2:45" ht="15.75" x14ac:dyDescent="0.25">
      <c r="G10" s="135" t="s">
        <v>2576</v>
      </c>
      <c r="H10" s="136">
        <v>10</v>
      </c>
      <c r="I10" s="136">
        <v>1</v>
      </c>
      <c r="J10" s="136">
        <v>11</v>
      </c>
      <c r="K10" s="104"/>
      <c r="L10" s="127" t="s">
        <v>2424</v>
      </c>
      <c r="M10" s="128">
        <v>1</v>
      </c>
      <c r="N10" s="128" t="s">
        <v>2594</v>
      </c>
      <c r="O10" s="128" t="s">
        <v>2594</v>
      </c>
      <c r="P10" s="128" t="s">
        <v>2594</v>
      </c>
      <c r="Q10" s="128" t="s">
        <v>2594</v>
      </c>
      <c r="R10" s="128">
        <v>1</v>
      </c>
      <c r="T10" s="147">
        <v>37967</v>
      </c>
      <c r="U10" s="140">
        <v>4</v>
      </c>
      <c r="V10" s="140" t="s">
        <v>2594</v>
      </c>
      <c r="W10" s="140">
        <v>1</v>
      </c>
      <c r="X10" s="140" t="s">
        <v>2594</v>
      </c>
      <c r="Y10" s="140" t="s">
        <v>2594</v>
      </c>
      <c r="Z10" s="140">
        <f>SUM(EgresFechEnf[[#This Row],[Comp y arreglos]:[No aparece]])</f>
        <v>5</v>
      </c>
      <c r="AB10" s="149">
        <v>37967</v>
      </c>
      <c r="AC10" s="136">
        <v>4</v>
      </c>
      <c r="AD10" s="136">
        <v>1</v>
      </c>
      <c r="AE10" s="136">
        <v>5</v>
      </c>
    </row>
    <row r="11" spans="2:45" ht="15.75" x14ac:dyDescent="0.25">
      <c r="G11" s="125" t="s">
        <v>2577</v>
      </c>
      <c r="H11" s="119">
        <v>9</v>
      </c>
      <c r="I11" s="119">
        <v>1</v>
      </c>
      <c r="J11" s="119">
        <v>10</v>
      </c>
      <c r="K11" s="104"/>
      <c r="L11" s="127" t="s">
        <v>2425</v>
      </c>
      <c r="M11" s="128">
        <v>3</v>
      </c>
      <c r="N11" s="128" t="s">
        <v>2594</v>
      </c>
      <c r="O11" s="128">
        <v>3</v>
      </c>
      <c r="P11" s="128">
        <v>1</v>
      </c>
      <c r="Q11" s="128" t="s">
        <v>2594</v>
      </c>
      <c r="R11" s="128">
        <v>7</v>
      </c>
      <c r="T11" s="131">
        <v>38149</v>
      </c>
      <c r="U11" s="122">
        <v>2</v>
      </c>
      <c r="V11" s="122" t="s">
        <v>2594</v>
      </c>
      <c r="W11" s="122">
        <v>2</v>
      </c>
      <c r="X11" s="122" t="s">
        <v>2594</v>
      </c>
      <c r="Y11" s="122" t="s">
        <v>2594</v>
      </c>
      <c r="Z11" s="122">
        <f>SUM(EgresFechEnf[[#This Row],[Comp y arreglos]:[No aparece]])</f>
        <v>4</v>
      </c>
      <c r="AB11" s="129">
        <v>38149</v>
      </c>
      <c r="AC11" s="119">
        <v>2</v>
      </c>
      <c r="AD11" s="119">
        <v>2</v>
      </c>
      <c r="AE11" s="119">
        <v>4</v>
      </c>
    </row>
    <row r="12" spans="2:45" ht="15.75" x14ac:dyDescent="0.25">
      <c r="G12" s="135" t="s">
        <v>2578</v>
      </c>
      <c r="H12" s="136">
        <v>10</v>
      </c>
      <c r="I12" s="136" t="s">
        <v>2594</v>
      </c>
      <c r="J12" s="136">
        <v>10</v>
      </c>
      <c r="K12" s="104"/>
      <c r="L12" s="143" t="s">
        <v>2426</v>
      </c>
      <c r="M12" s="144">
        <v>6</v>
      </c>
      <c r="N12" s="144" t="s">
        <v>2594</v>
      </c>
      <c r="O12" s="144" t="s">
        <v>2594</v>
      </c>
      <c r="P12" s="144" t="s">
        <v>2594</v>
      </c>
      <c r="Q12" s="144">
        <v>1</v>
      </c>
      <c r="R12" s="144">
        <v>7</v>
      </c>
      <c r="T12" s="131">
        <v>38324</v>
      </c>
      <c r="U12" s="122">
        <v>3</v>
      </c>
      <c r="V12" s="122" t="s">
        <v>2594</v>
      </c>
      <c r="W12" s="122">
        <v>2</v>
      </c>
      <c r="X12" s="122" t="s">
        <v>2594</v>
      </c>
      <c r="Y12" s="122" t="s">
        <v>2594</v>
      </c>
      <c r="Z12" s="122">
        <f>SUM(EgresFechEnf[[#This Row],[Comp y arreglos]:[No aparece]])</f>
        <v>5</v>
      </c>
      <c r="AB12" s="129">
        <v>38324</v>
      </c>
      <c r="AC12" s="119">
        <v>3</v>
      </c>
      <c r="AD12" s="119">
        <v>2</v>
      </c>
      <c r="AE12" s="119">
        <v>5</v>
      </c>
    </row>
    <row r="13" spans="2:45" ht="15.75" x14ac:dyDescent="0.25">
      <c r="G13" s="125" t="s">
        <v>2579</v>
      </c>
      <c r="H13" s="119">
        <v>7</v>
      </c>
      <c r="I13" s="119">
        <v>1</v>
      </c>
      <c r="J13" s="119">
        <v>8</v>
      </c>
      <c r="K13" s="104"/>
      <c r="L13" s="143" t="s">
        <v>2430</v>
      </c>
      <c r="M13" s="144">
        <v>6</v>
      </c>
      <c r="N13" s="144">
        <v>1</v>
      </c>
      <c r="O13" s="144">
        <v>3</v>
      </c>
      <c r="P13" s="144" t="s">
        <v>2594</v>
      </c>
      <c r="Q13" s="144">
        <v>1</v>
      </c>
      <c r="R13" s="144">
        <v>11</v>
      </c>
      <c r="T13" s="147">
        <v>38477</v>
      </c>
      <c r="U13" s="140">
        <v>1</v>
      </c>
      <c r="V13" s="140" t="s">
        <v>2594</v>
      </c>
      <c r="W13" s="140">
        <v>4</v>
      </c>
      <c r="X13" s="140" t="s">
        <v>2594</v>
      </c>
      <c r="Y13" s="140" t="s">
        <v>2594</v>
      </c>
      <c r="Z13" s="140">
        <f>SUM(EgresFechEnf[[#This Row],[Comp y arreglos]:[No aparece]])</f>
        <v>5</v>
      </c>
      <c r="AB13" s="149">
        <v>38477</v>
      </c>
      <c r="AC13" s="136">
        <v>1</v>
      </c>
      <c r="AD13" s="136">
        <v>4</v>
      </c>
      <c r="AE13" s="136">
        <v>5</v>
      </c>
    </row>
    <row r="14" spans="2:45" ht="15.75" x14ac:dyDescent="0.25">
      <c r="G14" s="135" t="s">
        <v>2580</v>
      </c>
      <c r="H14" s="136">
        <v>4</v>
      </c>
      <c r="I14" s="136">
        <v>4</v>
      </c>
      <c r="J14" s="136">
        <v>8</v>
      </c>
      <c r="K14" s="104"/>
      <c r="L14" s="127" t="s">
        <v>2433</v>
      </c>
      <c r="M14" s="128">
        <v>8</v>
      </c>
      <c r="N14" s="128" t="s">
        <v>2594</v>
      </c>
      <c r="O14" s="128">
        <v>3</v>
      </c>
      <c r="P14" s="128">
        <v>1</v>
      </c>
      <c r="Q14" s="128" t="s">
        <v>2594</v>
      </c>
      <c r="R14" s="128">
        <v>12</v>
      </c>
      <c r="T14" s="147">
        <v>38660</v>
      </c>
      <c r="U14" s="140">
        <v>2</v>
      </c>
      <c r="V14" s="140" t="s">
        <v>2594</v>
      </c>
      <c r="W14" s="140">
        <v>4</v>
      </c>
      <c r="X14" s="140" t="s">
        <v>2594</v>
      </c>
      <c r="Y14" s="140" t="s">
        <v>2594</v>
      </c>
      <c r="Z14" s="140">
        <f>SUM(EgresFechEnf[[#This Row],[Comp y arreglos]:[No aparece]])</f>
        <v>6</v>
      </c>
      <c r="AB14" s="149">
        <v>38660</v>
      </c>
      <c r="AC14" s="136">
        <v>2</v>
      </c>
      <c r="AD14" s="136">
        <v>4</v>
      </c>
      <c r="AE14" s="136">
        <v>6</v>
      </c>
    </row>
    <row r="15" spans="2:45" ht="15.75" x14ac:dyDescent="0.25">
      <c r="G15" s="125" t="s">
        <v>2581</v>
      </c>
      <c r="H15" s="119">
        <v>4</v>
      </c>
      <c r="I15" s="119">
        <v>3</v>
      </c>
      <c r="J15" s="119">
        <v>7</v>
      </c>
      <c r="K15" s="104"/>
      <c r="L15" s="127" t="s">
        <v>2431</v>
      </c>
      <c r="M15" s="128">
        <v>2</v>
      </c>
      <c r="N15" s="128" t="s">
        <v>2594</v>
      </c>
      <c r="O15" s="128">
        <v>7</v>
      </c>
      <c r="P15" s="128" t="s">
        <v>2594</v>
      </c>
      <c r="Q15" s="128" t="s">
        <v>2594</v>
      </c>
      <c r="R15" s="128">
        <v>9</v>
      </c>
      <c r="T15" s="131">
        <v>38870</v>
      </c>
      <c r="U15" s="122">
        <v>3</v>
      </c>
      <c r="V15" s="122" t="s">
        <v>2594</v>
      </c>
      <c r="W15" s="122">
        <v>1</v>
      </c>
      <c r="X15" s="122" t="s">
        <v>2594</v>
      </c>
      <c r="Y15" s="122" t="s">
        <v>2594</v>
      </c>
      <c r="Z15" s="122">
        <f>SUM(EgresFechEnf[[#This Row],[Comp y arreglos]:[No aparece]])</f>
        <v>4</v>
      </c>
      <c r="AB15" s="129">
        <v>38870</v>
      </c>
      <c r="AC15" s="119">
        <v>3</v>
      </c>
      <c r="AD15" s="119">
        <v>1</v>
      </c>
      <c r="AE15" s="119">
        <v>4</v>
      </c>
    </row>
    <row r="16" spans="2:45" ht="15.75" x14ac:dyDescent="0.25">
      <c r="G16" s="135" t="s">
        <v>2582</v>
      </c>
      <c r="H16" s="136">
        <v>4</v>
      </c>
      <c r="I16" s="136">
        <v>3</v>
      </c>
      <c r="J16" s="136">
        <v>7</v>
      </c>
      <c r="K16" s="104"/>
      <c r="L16" s="143" t="s">
        <v>2418</v>
      </c>
      <c r="M16" s="144">
        <v>5</v>
      </c>
      <c r="N16" s="144" t="s">
        <v>2594</v>
      </c>
      <c r="O16" s="144">
        <v>2</v>
      </c>
      <c r="P16" s="144">
        <v>1</v>
      </c>
      <c r="Q16" s="144" t="s">
        <v>2594</v>
      </c>
      <c r="R16" s="144">
        <v>8</v>
      </c>
      <c r="T16" s="131">
        <v>39031</v>
      </c>
      <c r="U16" s="122">
        <v>5</v>
      </c>
      <c r="V16" s="122" t="s">
        <v>2594</v>
      </c>
      <c r="W16" s="122">
        <v>7</v>
      </c>
      <c r="X16" s="122">
        <v>1</v>
      </c>
      <c r="Y16" s="122" t="s">
        <v>2594</v>
      </c>
      <c r="Z16" s="122">
        <f>SUM(EgresFechEnf[[#This Row],[Comp y arreglos]:[No aparece]])</f>
        <v>13</v>
      </c>
      <c r="AB16" s="129">
        <v>39031</v>
      </c>
      <c r="AC16" s="119">
        <v>5</v>
      </c>
      <c r="AD16" s="119">
        <v>7</v>
      </c>
      <c r="AE16" s="119">
        <v>12</v>
      </c>
    </row>
    <row r="17" spans="7:31" ht="15.75" x14ac:dyDescent="0.25">
      <c r="G17" s="125" t="s">
        <v>835</v>
      </c>
      <c r="H17" s="119">
        <v>1</v>
      </c>
      <c r="I17" s="119">
        <v>5</v>
      </c>
      <c r="J17" s="119">
        <v>6</v>
      </c>
      <c r="K17" s="104"/>
      <c r="L17" s="143" t="s">
        <v>2419</v>
      </c>
      <c r="M17" s="144">
        <v>7</v>
      </c>
      <c r="N17" s="144" t="s">
        <v>2594</v>
      </c>
      <c r="O17" s="144">
        <v>6</v>
      </c>
      <c r="P17" s="144" t="s">
        <v>2594</v>
      </c>
      <c r="Q17" s="144" t="s">
        <v>2594</v>
      </c>
      <c r="R17" s="144">
        <v>13</v>
      </c>
      <c r="T17" s="147">
        <v>39234</v>
      </c>
      <c r="U17" s="140">
        <v>1</v>
      </c>
      <c r="V17" s="140">
        <v>1</v>
      </c>
      <c r="W17" s="140">
        <v>2</v>
      </c>
      <c r="X17" s="140" t="s">
        <v>2594</v>
      </c>
      <c r="Y17" s="140" t="s">
        <v>2594</v>
      </c>
      <c r="Z17" s="140">
        <f>SUM(EgresFechEnf[[#This Row],[Comp y arreglos]:[No aparece]])</f>
        <v>4</v>
      </c>
      <c r="AB17" s="149">
        <v>39234</v>
      </c>
      <c r="AC17" s="136">
        <v>1</v>
      </c>
      <c r="AD17" s="136">
        <v>2</v>
      </c>
      <c r="AE17" s="136">
        <v>3</v>
      </c>
    </row>
    <row r="18" spans="7:31" ht="15.75" x14ac:dyDescent="0.25">
      <c r="G18" s="135" t="s">
        <v>2583</v>
      </c>
      <c r="H18" s="136">
        <v>5</v>
      </c>
      <c r="I18" s="136" t="s">
        <v>2594</v>
      </c>
      <c r="J18" s="136">
        <v>5</v>
      </c>
      <c r="K18" s="104"/>
      <c r="L18" s="127" t="s">
        <v>2420</v>
      </c>
      <c r="M18" s="128">
        <v>2</v>
      </c>
      <c r="N18" s="128" t="s">
        <v>2594</v>
      </c>
      <c r="O18" s="128">
        <v>4</v>
      </c>
      <c r="P18" s="128">
        <v>1</v>
      </c>
      <c r="Q18" s="128">
        <v>2</v>
      </c>
      <c r="R18" s="128">
        <v>9</v>
      </c>
      <c r="T18" s="147">
        <v>39423</v>
      </c>
      <c r="U18" s="140">
        <v>8</v>
      </c>
      <c r="V18" s="140" t="s">
        <v>2594</v>
      </c>
      <c r="W18" s="140">
        <v>3</v>
      </c>
      <c r="X18" s="140" t="s">
        <v>2594</v>
      </c>
      <c r="Y18" s="140" t="s">
        <v>2594</v>
      </c>
      <c r="Z18" s="140">
        <f>SUM(EgresFechEnf[[#This Row],[Comp y arreglos]:[No aparece]])</f>
        <v>11</v>
      </c>
      <c r="AB18" s="149">
        <v>39423</v>
      </c>
      <c r="AC18" s="136">
        <v>8</v>
      </c>
      <c r="AD18" s="136">
        <v>3</v>
      </c>
      <c r="AE18" s="136">
        <v>11</v>
      </c>
    </row>
    <row r="19" spans="7:31" ht="15.75" x14ac:dyDescent="0.25">
      <c r="G19" s="125" t="s">
        <v>2584</v>
      </c>
      <c r="H19" s="119">
        <v>4</v>
      </c>
      <c r="I19" s="119" t="s">
        <v>2594</v>
      </c>
      <c r="J19" s="119">
        <v>4</v>
      </c>
      <c r="K19" s="104"/>
      <c r="L19" s="127" t="s">
        <v>2432</v>
      </c>
      <c r="M19" s="128">
        <v>4</v>
      </c>
      <c r="N19" s="128" t="s">
        <v>2594</v>
      </c>
      <c r="O19" s="128">
        <v>7</v>
      </c>
      <c r="P19" s="128" t="s">
        <v>2594</v>
      </c>
      <c r="Q19" s="128">
        <v>2</v>
      </c>
      <c r="R19" s="128">
        <v>13</v>
      </c>
      <c r="T19" s="131">
        <v>39612</v>
      </c>
      <c r="U19" s="122">
        <v>5</v>
      </c>
      <c r="V19" s="122" t="s">
        <v>2594</v>
      </c>
      <c r="W19" s="122" t="s">
        <v>2594</v>
      </c>
      <c r="X19" s="122">
        <v>2</v>
      </c>
      <c r="Y19" s="122" t="s">
        <v>2594</v>
      </c>
      <c r="Z19" s="122">
        <f>SUM(EgresFechEnf[[#This Row],[Comp y arreglos]:[No aparece]])</f>
        <v>7</v>
      </c>
      <c r="AB19" s="129">
        <v>39612</v>
      </c>
      <c r="AC19" s="119">
        <v>5</v>
      </c>
      <c r="AD19" s="119"/>
      <c r="AE19" s="119">
        <v>5</v>
      </c>
    </row>
    <row r="20" spans="7:31" ht="15.75" x14ac:dyDescent="0.25">
      <c r="G20" s="135" t="s">
        <v>2585</v>
      </c>
      <c r="H20" s="136">
        <v>3</v>
      </c>
      <c r="I20" s="136" t="s">
        <v>2594</v>
      </c>
      <c r="J20" s="136">
        <v>3</v>
      </c>
      <c r="K20" s="104"/>
      <c r="L20" s="143" t="s">
        <v>2434</v>
      </c>
      <c r="M20" s="144">
        <v>3</v>
      </c>
      <c r="N20" s="144" t="s">
        <v>2594</v>
      </c>
      <c r="O20" s="144">
        <v>5</v>
      </c>
      <c r="P20" s="144" t="s">
        <v>2594</v>
      </c>
      <c r="Q20" s="144" t="s">
        <v>2594</v>
      </c>
      <c r="R20" s="144">
        <v>8</v>
      </c>
      <c r="T20" s="131">
        <v>39787</v>
      </c>
      <c r="U20" s="122">
        <v>2</v>
      </c>
      <c r="V20" s="122" t="s">
        <v>2594</v>
      </c>
      <c r="W20" s="122">
        <v>1</v>
      </c>
      <c r="X20" s="122" t="s">
        <v>2594</v>
      </c>
      <c r="Y20" s="122" t="s">
        <v>2594</v>
      </c>
      <c r="Z20" s="122">
        <f>SUM(EgresFechEnf[[#This Row],[Comp y arreglos]:[No aparece]])</f>
        <v>3</v>
      </c>
      <c r="AB20" s="129">
        <v>39787</v>
      </c>
      <c r="AC20" s="119">
        <v>2</v>
      </c>
      <c r="AD20" s="119">
        <v>1</v>
      </c>
      <c r="AE20" s="119">
        <v>3</v>
      </c>
    </row>
    <row r="21" spans="7:31" ht="15.75" x14ac:dyDescent="0.25">
      <c r="G21" s="125" t="s">
        <v>2586</v>
      </c>
      <c r="H21" s="119">
        <v>2</v>
      </c>
      <c r="I21" s="119" t="s">
        <v>2594</v>
      </c>
      <c r="J21" s="119">
        <v>2</v>
      </c>
      <c r="K21" s="104"/>
      <c r="L21" s="143" t="s">
        <v>2435</v>
      </c>
      <c r="M21" s="144">
        <v>4</v>
      </c>
      <c r="N21" s="144" t="s">
        <v>2594</v>
      </c>
      <c r="O21" s="144">
        <v>5</v>
      </c>
      <c r="P21" s="144" t="s">
        <v>2594</v>
      </c>
      <c r="Q21" s="144">
        <v>1</v>
      </c>
      <c r="R21" s="144">
        <v>10</v>
      </c>
      <c r="T21" s="147">
        <v>39969</v>
      </c>
      <c r="U21" s="140">
        <v>4</v>
      </c>
      <c r="V21" s="140" t="s">
        <v>2594</v>
      </c>
      <c r="W21" s="140">
        <v>3</v>
      </c>
      <c r="X21" s="140" t="s">
        <v>2594</v>
      </c>
      <c r="Y21" s="140" t="s">
        <v>2594</v>
      </c>
      <c r="Z21" s="140">
        <f>SUM(EgresFechEnf[[#This Row],[Comp y arreglos]:[No aparece]])</f>
        <v>7</v>
      </c>
      <c r="AB21" s="149">
        <v>39969</v>
      </c>
      <c r="AC21" s="136">
        <v>4</v>
      </c>
      <c r="AD21" s="136">
        <v>3</v>
      </c>
      <c r="AE21" s="136">
        <v>7</v>
      </c>
    </row>
    <row r="22" spans="7:31" ht="15.75" x14ac:dyDescent="0.25">
      <c r="G22" s="135" t="s">
        <v>2587</v>
      </c>
      <c r="H22" s="136">
        <v>2</v>
      </c>
      <c r="I22" s="136" t="s">
        <v>2594</v>
      </c>
      <c r="J22" s="136">
        <v>2</v>
      </c>
      <c r="K22" s="104"/>
      <c r="L22" s="127" t="s">
        <v>2436</v>
      </c>
      <c r="M22" s="128">
        <v>3</v>
      </c>
      <c r="N22" s="128" t="s">
        <v>2594</v>
      </c>
      <c r="O22" s="128">
        <v>7</v>
      </c>
      <c r="P22" s="128" t="s">
        <v>2594</v>
      </c>
      <c r="Q22" s="128" t="s">
        <v>2594</v>
      </c>
      <c r="R22" s="128">
        <v>10</v>
      </c>
      <c r="T22" s="147">
        <v>40165</v>
      </c>
      <c r="U22" s="140">
        <v>7</v>
      </c>
      <c r="V22" s="140" t="s">
        <v>2594</v>
      </c>
      <c r="W22" s="140">
        <v>8</v>
      </c>
      <c r="X22" s="140" t="s">
        <v>2594</v>
      </c>
      <c r="Y22" s="140" t="s">
        <v>2594</v>
      </c>
      <c r="Z22" s="140">
        <f>SUM(EgresFechEnf[[#This Row],[Comp y arreglos]:[No aparece]])</f>
        <v>15</v>
      </c>
      <c r="AB22" s="149">
        <v>40165</v>
      </c>
      <c r="AC22" s="136">
        <v>7</v>
      </c>
      <c r="AD22" s="136">
        <v>8</v>
      </c>
      <c r="AE22" s="136">
        <v>15</v>
      </c>
    </row>
    <row r="23" spans="7:31" ht="15.75" x14ac:dyDescent="0.25">
      <c r="G23" s="125" t="s">
        <v>2588</v>
      </c>
      <c r="H23" s="119">
        <v>1</v>
      </c>
      <c r="I23" s="119" t="s">
        <v>2594</v>
      </c>
      <c r="J23" s="119">
        <v>1</v>
      </c>
      <c r="K23" s="104"/>
      <c r="L23" s="127" t="s">
        <v>2437</v>
      </c>
      <c r="M23" s="128">
        <v>5</v>
      </c>
      <c r="N23" s="128" t="s">
        <v>2594</v>
      </c>
      <c r="O23" s="128">
        <v>8</v>
      </c>
      <c r="P23" s="128" t="s">
        <v>2594</v>
      </c>
      <c r="Q23" s="128">
        <v>2</v>
      </c>
      <c r="R23" s="128">
        <v>15</v>
      </c>
      <c r="T23" s="131">
        <v>40340</v>
      </c>
      <c r="U23" s="122">
        <v>2</v>
      </c>
      <c r="V23" s="122" t="s">
        <v>2594</v>
      </c>
      <c r="W23" s="122">
        <v>8</v>
      </c>
      <c r="X23" s="122" t="s">
        <v>2594</v>
      </c>
      <c r="Y23" s="122" t="s">
        <v>2594</v>
      </c>
      <c r="Z23" s="122">
        <f>SUM(EgresFechEnf[[#This Row],[Comp y arreglos]:[No aparece]])</f>
        <v>10</v>
      </c>
      <c r="AB23" s="129">
        <v>40340</v>
      </c>
      <c r="AC23" s="119">
        <v>2</v>
      </c>
      <c r="AD23" s="119">
        <v>8</v>
      </c>
      <c r="AE23" s="119">
        <v>10</v>
      </c>
    </row>
    <row r="24" spans="7:31" ht="15.75" x14ac:dyDescent="0.25">
      <c r="G24" s="135" t="s">
        <v>2589</v>
      </c>
      <c r="H24" s="136">
        <v>1</v>
      </c>
      <c r="I24" s="136" t="s">
        <v>2594</v>
      </c>
      <c r="J24" s="136">
        <v>1</v>
      </c>
      <c r="K24" s="104"/>
      <c r="L24" s="143" t="s">
        <v>2438</v>
      </c>
      <c r="M24" s="144">
        <v>6</v>
      </c>
      <c r="N24" s="144" t="s">
        <v>2594</v>
      </c>
      <c r="O24" s="144">
        <v>9</v>
      </c>
      <c r="P24" s="144" t="s">
        <v>2594</v>
      </c>
      <c r="Q24" s="144">
        <v>1</v>
      </c>
      <c r="R24" s="144">
        <v>16</v>
      </c>
      <c r="T24" s="131">
        <v>40515</v>
      </c>
      <c r="U24" s="122">
        <v>8</v>
      </c>
      <c r="V24" s="122" t="s">
        <v>2594</v>
      </c>
      <c r="W24" s="122">
        <v>6</v>
      </c>
      <c r="X24" s="122">
        <v>1</v>
      </c>
      <c r="Y24" s="122" t="s">
        <v>2594</v>
      </c>
      <c r="Z24" s="122">
        <f>SUM(EgresFechEnf[[#This Row],[Comp y arreglos]:[No aparece]])</f>
        <v>15</v>
      </c>
      <c r="AB24" s="129">
        <v>40515</v>
      </c>
      <c r="AC24" s="119">
        <v>8</v>
      </c>
      <c r="AD24" s="119">
        <v>6</v>
      </c>
      <c r="AE24" s="119">
        <v>14</v>
      </c>
    </row>
    <row r="25" spans="7:31" ht="15.75" x14ac:dyDescent="0.25">
      <c r="G25" s="125" t="s">
        <v>2590</v>
      </c>
      <c r="H25" s="119">
        <v>1</v>
      </c>
      <c r="I25" s="119" t="s">
        <v>2594</v>
      </c>
      <c r="J25" s="119">
        <v>1</v>
      </c>
      <c r="K25" s="104"/>
      <c r="L25" s="143" t="s">
        <v>2439</v>
      </c>
      <c r="M25" s="144">
        <v>3</v>
      </c>
      <c r="N25" s="144" t="s">
        <v>2594</v>
      </c>
      <c r="O25" s="144">
        <v>15</v>
      </c>
      <c r="P25" s="144" t="s">
        <v>2594</v>
      </c>
      <c r="Q25" s="144">
        <v>1</v>
      </c>
      <c r="R25" s="144">
        <v>19</v>
      </c>
      <c r="T25" s="147">
        <v>40711</v>
      </c>
      <c r="U25" s="140">
        <v>2</v>
      </c>
      <c r="V25" s="140" t="s">
        <v>2594</v>
      </c>
      <c r="W25" s="140">
        <v>5</v>
      </c>
      <c r="X25" s="140" t="s">
        <v>2594</v>
      </c>
      <c r="Y25" s="140" t="s">
        <v>2594</v>
      </c>
      <c r="Z25" s="140">
        <f>SUM(EgresFechEnf[[#This Row],[Comp y arreglos]:[No aparece]])</f>
        <v>7</v>
      </c>
      <c r="AB25" s="149">
        <v>40711</v>
      </c>
      <c r="AC25" s="136">
        <v>2</v>
      </c>
      <c r="AD25" s="136">
        <v>5</v>
      </c>
      <c r="AE25" s="136">
        <v>7</v>
      </c>
    </row>
    <row r="26" spans="7:31" ht="15.75" x14ac:dyDescent="0.25">
      <c r="G26" s="135" t="s">
        <v>2591</v>
      </c>
      <c r="H26" s="136">
        <v>1</v>
      </c>
      <c r="I26" s="136" t="s">
        <v>2594</v>
      </c>
      <c r="J26" s="136">
        <v>1</v>
      </c>
      <c r="K26" s="104"/>
      <c r="L26" s="127" t="s">
        <v>2440</v>
      </c>
      <c r="M26" s="128">
        <v>6</v>
      </c>
      <c r="N26" s="128" t="s">
        <v>2594</v>
      </c>
      <c r="O26" s="128">
        <v>10</v>
      </c>
      <c r="P26" s="128" t="s">
        <v>2594</v>
      </c>
      <c r="Q26" s="128" t="s">
        <v>2594</v>
      </c>
      <c r="R26" s="128">
        <v>16</v>
      </c>
      <c r="T26" s="147">
        <v>40893</v>
      </c>
      <c r="U26" s="140">
        <v>8</v>
      </c>
      <c r="V26" s="140" t="s">
        <v>2594</v>
      </c>
      <c r="W26" s="140">
        <v>10</v>
      </c>
      <c r="X26" s="140" t="s">
        <v>2594</v>
      </c>
      <c r="Y26" s="140">
        <v>1</v>
      </c>
      <c r="Z26" s="140">
        <f>SUM(EgresFechEnf[[#This Row],[Comp y arreglos]:[No aparece]])</f>
        <v>19</v>
      </c>
      <c r="AB26" s="149">
        <v>40893</v>
      </c>
      <c r="AC26" s="136">
        <v>8</v>
      </c>
      <c r="AD26" s="136">
        <v>10</v>
      </c>
      <c r="AE26" s="136">
        <v>18</v>
      </c>
    </row>
    <row r="27" spans="7:31" ht="15.75" x14ac:dyDescent="0.25">
      <c r="G27" s="125" t="s">
        <v>2592</v>
      </c>
      <c r="H27" s="119">
        <v>1</v>
      </c>
      <c r="I27" s="119" t="s">
        <v>2594</v>
      </c>
      <c r="J27" s="119">
        <v>1</v>
      </c>
      <c r="K27" s="104"/>
      <c r="L27" s="127" t="s">
        <v>2441</v>
      </c>
      <c r="M27" s="128"/>
      <c r="N27" s="128" t="s">
        <v>2594</v>
      </c>
      <c r="O27" s="128">
        <v>9</v>
      </c>
      <c r="P27" s="128" t="s">
        <v>2594</v>
      </c>
      <c r="Q27" s="128">
        <v>3</v>
      </c>
      <c r="R27" s="128">
        <v>12</v>
      </c>
      <c r="T27" s="131">
        <v>41109</v>
      </c>
      <c r="U27" s="122">
        <v>5</v>
      </c>
      <c r="V27" s="122">
        <v>1</v>
      </c>
      <c r="W27" s="122">
        <v>13</v>
      </c>
      <c r="X27" s="122" t="s">
        <v>2594</v>
      </c>
      <c r="Y27" s="122" t="s">
        <v>2594</v>
      </c>
      <c r="Z27" s="122">
        <f>SUM(EgresFechEnf[[#This Row],[Comp y arreglos]:[No aparece]])</f>
        <v>19</v>
      </c>
      <c r="AB27" s="129">
        <v>41109</v>
      </c>
      <c r="AC27" s="119">
        <v>5</v>
      </c>
      <c r="AD27" s="119">
        <v>13</v>
      </c>
      <c r="AE27" s="119">
        <v>18</v>
      </c>
    </row>
    <row r="28" spans="7:31" ht="15.75" x14ac:dyDescent="0.25">
      <c r="G28" s="141" t="s">
        <v>2593</v>
      </c>
      <c r="H28" s="142">
        <v>1</v>
      </c>
      <c r="I28" s="142" t="s">
        <v>2594</v>
      </c>
      <c r="J28" s="142">
        <v>1</v>
      </c>
      <c r="K28" s="104"/>
      <c r="L28" s="143" t="s">
        <v>2442</v>
      </c>
      <c r="M28" s="144">
        <v>2</v>
      </c>
      <c r="N28" s="144" t="s">
        <v>2594</v>
      </c>
      <c r="O28" s="144">
        <v>4</v>
      </c>
      <c r="P28" s="144" t="s">
        <v>2594</v>
      </c>
      <c r="Q28" s="144">
        <v>5</v>
      </c>
      <c r="R28" s="144">
        <v>11</v>
      </c>
      <c r="T28" s="131">
        <v>41250</v>
      </c>
      <c r="U28" s="122">
        <v>6</v>
      </c>
      <c r="V28" s="122" t="s">
        <v>2594</v>
      </c>
      <c r="W28" s="122">
        <v>29</v>
      </c>
      <c r="X28" s="122" t="s">
        <v>2594</v>
      </c>
      <c r="Y28" s="122" t="s">
        <v>2594</v>
      </c>
      <c r="Z28" s="122">
        <f>SUM(EgresFechEnf[[#This Row],[Comp y arreglos]:[No aparece]])</f>
        <v>35</v>
      </c>
      <c r="AB28" s="129">
        <v>41250</v>
      </c>
      <c r="AC28" s="119">
        <v>6</v>
      </c>
      <c r="AD28" s="119">
        <v>29</v>
      </c>
      <c r="AE28" s="119">
        <v>35</v>
      </c>
    </row>
    <row r="29" spans="7:31" ht="15.75" x14ac:dyDescent="0.25">
      <c r="G29" s="123" t="s">
        <v>2410</v>
      </c>
      <c r="H29" s="124">
        <f>SUM(EgersInstrGen[Hombres])</f>
        <v>139</v>
      </c>
      <c r="I29" s="124">
        <f>SUM(EgersInstrGen[Mujeres])</f>
        <v>46</v>
      </c>
      <c r="J29" s="124">
        <f>SUM(EgersInstrGen[Total general])</f>
        <v>185</v>
      </c>
      <c r="K29" s="103"/>
      <c r="L29" s="143" t="s">
        <v>2443</v>
      </c>
      <c r="M29" s="144">
        <v>2</v>
      </c>
      <c r="N29" s="144" t="s">
        <v>2594</v>
      </c>
      <c r="O29" s="144">
        <v>12</v>
      </c>
      <c r="P29" s="144" t="s">
        <v>2594</v>
      </c>
      <c r="Q29" s="144" t="s">
        <v>2594</v>
      </c>
      <c r="R29" s="144">
        <v>14</v>
      </c>
      <c r="T29" s="147">
        <v>41439</v>
      </c>
      <c r="U29" s="140">
        <v>4</v>
      </c>
      <c r="V29" s="140" t="s">
        <v>2594</v>
      </c>
      <c r="W29" s="140">
        <v>18</v>
      </c>
      <c r="X29" s="140" t="s">
        <v>2594</v>
      </c>
      <c r="Y29" s="140">
        <v>6</v>
      </c>
      <c r="Z29" s="140">
        <f>SUM(EgresFechEnf[[#This Row],[Comp y arreglos]:[No aparece]])</f>
        <v>28</v>
      </c>
      <c r="AB29" s="149">
        <v>41439</v>
      </c>
      <c r="AC29" s="136">
        <v>4</v>
      </c>
      <c r="AD29" s="136">
        <v>18</v>
      </c>
      <c r="AE29" s="136">
        <v>22</v>
      </c>
    </row>
    <row r="30" spans="7:31" ht="15.75" x14ac:dyDescent="0.25">
      <c r="L30" s="127" t="s">
        <v>2444</v>
      </c>
      <c r="M30" s="128">
        <v>1</v>
      </c>
      <c r="N30" s="128" t="s">
        <v>2594</v>
      </c>
      <c r="O30" s="128">
        <v>8</v>
      </c>
      <c r="P30" s="128" t="s">
        <v>2594</v>
      </c>
      <c r="Q30" s="128">
        <v>2</v>
      </c>
      <c r="R30" s="128">
        <v>11</v>
      </c>
      <c r="T30" s="147">
        <v>41614</v>
      </c>
      <c r="U30" s="140">
        <v>8</v>
      </c>
      <c r="V30" s="140">
        <v>1</v>
      </c>
      <c r="W30" s="140">
        <v>20</v>
      </c>
      <c r="X30" s="140" t="s">
        <v>2594</v>
      </c>
      <c r="Y30" s="140" t="s">
        <v>2594</v>
      </c>
      <c r="Z30" s="140">
        <f>SUM(EgresFechEnf[[#This Row],[Comp y arreglos]:[No aparece]])</f>
        <v>29</v>
      </c>
      <c r="AB30" s="149">
        <v>41614</v>
      </c>
      <c r="AC30" s="136">
        <v>8</v>
      </c>
      <c r="AD30" s="136">
        <v>20</v>
      </c>
      <c r="AE30" s="136">
        <v>28</v>
      </c>
    </row>
    <row r="31" spans="7:31" ht="15.75" x14ac:dyDescent="0.25">
      <c r="L31" s="127" t="s">
        <v>2445</v>
      </c>
      <c r="M31" s="128">
        <v>2</v>
      </c>
      <c r="N31" s="128" t="s">
        <v>2594</v>
      </c>
      <c r="O31" s="128">
        <v>9</v>
      </c>
      <c r="P31" s="128" t="s">
        <v>2594</v>
      </c>
      <c r="Q31" s="128" t="s">
        <v>2594</v>
      </c>
      <c r="R31" s="128">
        <v>11</v>
      </c>
      <c r="T31" s="131">
        <v>41803</v>
      </c>
      <c r="U31" s="122">
        <v>5</v>
      </c>
      <c r="V31" s="122" t="s">
        <v>2594</v>
      </c>
      <c r="W31" s="122">
        <v>18</v>
      </c>
      <c r="X31" s="122" t="s">
        <v>2594</v>
      </c>
      <c r="Y31" s="122">
        <v>14</v>
      </c>
      <c r="Z31" s="122">
        <f>SUM(EgresFechEnf[[#This Row],[Comp y arreglos]:[No aparece]])</f>
        <v>37</v>
      </c>
      <c r="AB31" s="129">
        <v>41803</v>
      </c>
      <c r="AC31" s="119">
        <v>5</v>
      </c>
      <c r="AD31" s="119">
        <v>18</v>
      </c>
      <c r="AE31" s="119">
        <v>23</v>
      </c>
    </row>
    <row r="32" spans="7:31" ht="15.75" x14ac:dyDescent="0.25">
      <c r="L32" s="143" t="s">
        <v>2446</v>
      </c>
      <c r="M32" s="144">
        <v>1</v>
      </c>
      <c r="N32" s="144" t="s">
        <v>2594</v>
      </c>
      <c r="O32" s="144">
        <v>4</v>
      </c>
      <c r="P32" s="144" t="s">
        <v>2594</v>
      </c>
      <c r="Q32" s="144">
        <v>1</v>
      </c>
      <c r="R32" s="144">
        <v>6</v>
      </c>
      <c r="T32" s="131">
        <v>41978</v>
      </c>
      <c r="U32" s="122">
        <v>2</v>
      </c>
      <c r="V32" s="122" t="s">
        <v>2594</v>
      </c>
      <c r="W32" s="122">
        <v>14</v>
      </c>
      <c r="X32" s="122" t="s">
        <v>2594</v>
      </c>
      <c r="Y32" s="122">
        <v>3</v>
      </c>
      <c r="Z32" s="122">
        <f>SUM(EgresFechEnf[[#This Row],[Comp y arreglos]:[No aparece]])</f>
        <v>19</v>
      </c>
      <c r="AB32" s="132">
        <v>41978</v>
      </c>
      <c r="AC32" s="124">
        <v>2</v>
      </c>
      <c r="AD32" s="124">
        <v>14</v>
      </c>
      <c r="AE32" s="124">
        <v>16</v>
      </c>
    </row>
    <row r="33" spans="12:31" ht="15.75" x14ac:dyDescent="0.25">
      <c r="L33" s="143" t="s">
        <v>2447</v>
      </c>
      <c r="M33" s="144"/>
      <c r="N33" s="144" t="s">
        <v>2594</v>
      </c>
      <c r="O33" s="144">
        <v>5</v>
      </c>
      <c r="P33" s="144" t="s">
        <v>2594</v>
      </c>
      <c r="Q33" s="144">
        <v>2</v>
      </c>
      <c r="R33" s="144">
        <v>7</v>
      </c>
      <c r="T33" s="148" t="s">
        <v>2462</v>
      </c>
      <c r="U33" s="142" t="s">
        <v>2594</v>
      </c>
      <c r="V33" s="142" t="s">
        <v>2594</v>
      </c>
      <c r="W33" s="142" t="s">
        <v>2594</v>
      </c>
      <c r="X33" s="142" t="s">
        <v>2594</v>
      </c>
      <c r="Y33" s="142">
        <v>1</v>
      </c>
      <c r="Z33" s="142">
        <f>SUM(EgresFechEnf[[#This Row],[Comp y arreglos]:[No aparece]])</f>
        <v>1</v>
      </c>
      <c r="AB33" s="125" t="s">
        <v>2410</v>
      </c>
      <c r="AC33" s="119">
        <f>SUM(AC4:AC32)</f>
        <v>112</v>
      </c>
      <c r="AD33" s="119">
        <f t="shared" ref="AD33:AE33" si="0">SUM(AD4:AD32)</f>
        <v>185</v>
      </c>
      <c r="AE33" s="119">
        <f t="shared" si="0"/>
        <v>297</v>
      </c>
    </row>
    <row r="34" spans="12:31" ht="15.75" x14ac:dyDescent="0.25">
      <c r="L34" s="127" t="s">
        <v>2448</v>
      </c>
      <c r="M34" s="128">
        <v>2</v>
      </c>
      <c r="N34" s="128" t="s">
        <v>2594</v>
      </c>
      <c r="O34" s="128">
        <v>4</v>
      </c>
      <c r="P34" s="128" t="s">
        <v>2594</v>
      </c>
      <c r="Q34" s="128">
        <v>1</v>
      </c>
      <c r="R34" s="128">
        <v>7</v>
      </c>
      <c r="T34" s="125" t="s">
        <v>2410</v>
      </c>
      <c r="U34" s="119">
        <f>SUM(EgresFechEnf[Comp y arreglos])</f>
        <v>112</v>
      </c>
      <c r="V34" s="119">
        <f>SUM(EgresFechEnf[Dirección])</f>
        <v>4</v>
      </c>
      <c r="W34" s="119">
        <f>SUM(EgresFechEnf[Instrumento])</f>
        <v>185</v>
      </c>
      <c r="X34" s="119">
        <f>SUM(EgresFechEnf[Investigación])</f>
        <v>6</v>
      </c>
      <c r="Y34" s="119">
        <f>SUM(EgresFechEnf[No aparece])</f>
        <v>30</v>
      </c>
      <c r="Z34" s="119">
        <f>SUBTOTAL(109,EgresFechEnf[Total general])</f>
        <v>337</v>
      </c>
    </row>
    <row r="35" spans="12:31" ht="15.75" x14ac:dyDescent="0.25">
      <c r="L35" s="127" t="s">
        <v>2449</v>
      </c>
      <c r="M35" s="128">
        <v>4</v>
      </c>
      <c r="N35" s="128">
        <v>1</v>
      </c>
      <c r="O35" s="128">
        <v>17</v>
      </c>
      <c r="P35" s="128" t="s">
        <v>2594</v>
      </c>
      <c r="Q35" s="128" t="s">
        <v>2594</v>
      </c>
      <c r="R35" s="128">
        <v>22</v>
      </c>
    </row>
    <row r="36" spans="12:31" ht="15.75" x14ac:dyDescent="0.25">
      <c r="L36" s="143" t="s">
        <v>2450</v>
      </c>
      <c r="M36" s="144">
        <v>5</v>
      </c>
      <c r="N36" s="144">
        <v>1</v>
      </c>
      <c r="O36" s="144">
        <v>10</v>
      </c>
      <c r="P36" s="144" t="s">
        <v>2594</v>
      </c>
      <c r="Q36" s="144" t="s">
        <v>2594</v>
      </c>
      <c r="R36" s="144">
        <v>16</v>
      </c>
    </row>
    <row r="37" spans="12:31" ht="15.75" x14ac:dyDescent="0.25">
      <c r="L37" s="145" t="s">
        <v>2462</v>
      </c>
      <c r="M37" s="146" t="s">
        <v>2594</v>
      </c>
      <c r="N37" s="146" t="s">
        <v>2594</v>
      </c>
      <c r="O37" s="146" t="s">
        <v>2594</v>
      </c>
      <c r="P37" s="146" t="s">
        <v>2594</v>
      </c>
      <c r="Q37" s="146">
        <v>1</v>
      </c>
      <c r="R37" s="146">
        <v>1</v>
      </c>
    </row>
    <row r="38" spans="12:31" ht="15.75" x14ac:dyDescent="0.25">
      <c r="L38" s="127" t="s">
        <v>2601</v>
      </c>
      <c r="M38" s="128">
        <f>SUM(EgresCohorEnf[Composición y arreglos])</f>
        <v>112</v>
      </c>
      <c r="N38" s="128">
        <f>SUM(EgresCohorEnf[Dirección])</f>
        <v>4</v>
      </c>
      <c r="O38" s="128">
        <f>SUM(EgresCohorEnf[Instrumento])</f>
        <v>185</v>
      </c>
      <c r="P38" s="128">
        <f>SUM(EgresCohorEnf[Investigación])</f>
        <v>6</v>
      </c>
      <c r="Q38" s="128">
        <f>SUM(EgresCohorEnf[No aparece])</f>
        <v>30</v>
      </c>
      <c r="R38" s="128">
        <f>SUM(EgresCohorEnf[[Total ]])</f>
        <v>337</v>
      </c>
    </row>
  </sheetData>
  <sheetProtection sheet="1" scenarios="1" formatCells="0" formatColumns="0" formatRows="0" deleteColumns="0" deleteRows="0"/>
  <mergeCells count="5">
    <mergeCell ref="T2:Z2"/>
    <mergeCell ref="AB2:AE2"/>
    <mergeCell ref="B2:E2"/>
    <mergeCell ref="G2:J2"/>
    <mergeCell ref="L2:R2"/>
  </mergeCells>
  <conditionalFormatting sqref="K4:K28">
    <cfRule type="dataBar" priority="8">
      <dataBar>
        <cfvo type="min"/>
        <cfvo type="max"/>
        <color rgb="FF638EC6"/>
      </dataBar>
      <extLst>
        <ext xmlns:x14="http://schemas.microsoft.com/office/spreadsheetml/2009/9/main" uri="{B025F937-C7B1-47D3-B67F-A62EFF666E3E}">
          <x14:id>{B1C96EAC-1210-4089-B38A-7F9499411AB0}</x14:id>
        </ext>
      </extLst>
    </cfRule>
  </conditionalFormatting>
  <conditionalFormatting sqref="F4:F9">
    <cfRule type="dataBar" priority="9">
      <dataBar>
        <cfvo type="min"/>
        <cfvo type="max"/>
        <color rgb="FF638EC6"/>
      </dataBar>
      <extLst>
        <ext xmlns:x14="http://schemas.microsoft.com/office/spreadsheetml/2009/9/main" uri="{B025F937-C7B1-47D3-B67F-A62EFF666E3E}">
          <x14:id>{B7A08AFC-8AFE-4E26-B409-051A617A73CB}</x14:id>
        </ext>
      </extLst>
    </cfRule>
  </conditionalFormatting>
  <pageMargins left="0.7" right="0.7" top="0.75" bottom="0.75" header="0.3" footer="0.3"/>
  <pageSetup orientation="portrait" r:id="rId1"/>
  <tableParts count="5">
    <tablePart r:id="rId2"/>
    <tablePart r:id="rId3"/>
    <tablePart r:id="rId4"/>
    <tablePart r:id="rId5"/>
    <tablePart r:id="rId6"/>
  </tableParts>
  <extLst>
    <ext xmlns:x14="http://schemas.microsoft.com/office/spreadsheetml/2009/9/main" uri="{78C0D931-6437-407d-A8EE-F0AAD7539E65}">
      <x14:conditionalFormattings>
        <x14:conditionalFormatting xmlns:xm="http://schemas.microsoft.com/office/excel/2006/main">
          <x14:cfRule type="dataBar" id="{B1C96EAC-1210-4089-B38A-7F9499411AB0}">
            <x14:dataBar minLength="0" maxLength="100" gradient="0">
              <x14:cfvo type="autoMin"/>
              <x14:cfvo type="autoMax"/>
              <x14:negativeFillColor rgb="FFFF0000"/>
              <x14:axisColor rgb="FF000000"/>
            </x14:dataBar>
          </x14:cfRule>
          <xm:sqref>K4:K28</xm:sqref>
        </x14:conditionalFormatting>
        <x14:conditionalFormatting xmlns:xm="http://schemas.microsoft.com/office/excel/2006/main">
          <x14:cfRule type="dataBar" id="{B7A08AFC-8AFE-4E26-B409-051A617A73CB}">
            <x14:dataBar minLength="0" maxLength="100" gradient="0">
              <x14:cfvo type="autoMin"/>
              <x14:cfvo type="autoMax"/>
              <x14:negativeFillColor rgb="FFFF0000"/>
              <x14:axisColor rgb="FF000000"/>
            </x14:dataBar>
          </x14:cfRule>
          <xm:sqref>F4:F9</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pageSetUpPr fitToPage="1"/>
  </sheetPr>
  <dimension ref="Z1001:Z1002"/>
  <sheetViews>
    <sheetView showGridLines="0" showRowColHeaders="0" showRuler="0" workbookViewId="0"/>
  </sheetViews>
  <sheetFormatPr baseColWidth="10" defaultRowHeight="15" x14ac:dyDescent="0.25"/>
  <cols>
    <col min="26" max="26" width="49.7109375" bestFit="1" customWidth="1"/>
  </cols>
  <sheetData>
    <row r="1001" spans="26:26" x14ac:dyDescent="0.25">
      <c r="Z1001" t="s">
        <v>2562</v>
      </c>
    </row>
    <row r="1002" spans="26:26" x14ac:dyDescent="0.25">
      <c r="Z1002" t="s">
        <v>2563</v>
      </c>
    </row>
  </sheetData>
  <sheetProtection selectLockedCells="1" selectUnlockedCells="1"/>
  <printOptions horizontalCentered="1" verticalCentered="1"/>
  <pageMargins left="0.7" right="0.7" top="0.75" bottom="0.75" header="0.3" footer="0.3"/>
  <pageSetup orientation="landscape"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13325" r:id="rId9" name="AroAxControlShim1">
          <controlPr defaultSize="0" autoLine="0" autoPict="0" altText="Power View" r:id="rId10">
            <anchor moveWithCells="1">
              <from>
                <xdr:col>0</xdr:col>
                <xdr:colOff>9525</xdr:colOff>
                <xdr:row>0</xdr:row>
                <xdr:rowOff>9525</xdr:rowOff>
              </from>
              <to>
                <xdr:col>15</xdr:col>
                <xdr:colOff>571500</xdr:colOff>
                <xdr:row>47</xdr:row>
                <xdr:rowOff>47625</xdr:rowOff>
              </to>
            </anchor>
          </controlPr>
        </control>
      </mc:Choice>
      <mc:Fallback>
        <control shapeId="13325" r:id="rId9" name="AroAxControlShim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pageSetUpPr fitToPage="1"/>
  </sheetPr>
  <dimension ref="Z1001:Z1002"/>
  <sheetViews>
    <sheetView showGridLines="0" showRowColHeaders="0" showRuler="0" workbookViewId="0"/>
  </sheetViews>
  <sheetFormatPr baseColWidth="10" defaultRowHeight="15" x14ac:dyDescent="0.25"/>
  <cols>
    <col min="26" max="26" width="49.7109375" bestFit="1" customWidth="1"/>
  </cols>
  <sheetData>
    <row r="1001" spans="26:26" x14ac:dyDescent="0.25">
      <c r="Z1001" t="s">
        <v>2562</v>
      </c>
    </row>
    <row r="1002" spans="26:26" x14ac:dyDescent="0.25">
      <c r="Z1002" t="s">
        <v>2563</v>
      </c>
    </row>
  </sheetData>
  <sheetProtection selectLockedCells="1" selectUnlockedCells="1"/>
  <printOptions horizontalCentered="1" verticalCentered="1"/>
  <pageMargins left="0.7" right="0.7" top="0.75" bottom="0.75" header="0.3" footer="0.3"/>
  <pageSetup orientation="landscape"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12298" r:id="rId9" name="AroAxControlShim1">
          <controlPr defaultSize="0" autoLine="0" autoPict="0" altText="Power View" r:id="rId10">
            <anchor moveWithCells="1">
              <from>
                <xdr:col>0</xdr:col>
                <xdr:colOff>9525</xdr:colOff>
                <xdr:row>0</xdr:row>
                <xdr:rowOff>9525</xdr:rowOff>
              </from>
              <to>
                <xdr:col>15</xdr:col>
                <xdr:colOff>571500</xdr:colOff>
                <xdr:row>47</xdr:row>
                <xdr:rowOff>47625</xdr:rowOff>
              </to>
            </anchor>
          </controlPr>
        </control>
      </mc:Choice>
      <mc:Fallback>
        <control shapeId="12298" r:id="rId9" name="AroAxControlShim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pageSetUpPr fitToPage="1"/>
  </sheetPr>
  <dimension ref="Z1001:Z1002"/>
  <sheetViews>
    <sheetView showGridLines="0" showRowColHeaders="0" showRuler="0" workbookViewId="0"/>
  </sheetViews>
  <sheetFormatPr baseColWidth="10" defaultRowHeight="15" x14ac:dyDescent="0.25"/>
  <cols>
    <col min="26" max="26" width="49.7109375" bestFit="1" customWidth="1"/>
  </cols>
  <sheetData>
    <row r="1001" spans="26:26" x14ac:dyDescent="0.25">
      <c r="Z1001" t="s">
        <v>2562</v>
      </c>
    </row>
    <row r="1002" spans="26:26" x14ac:dyDescent="0.25">
      <c r="Z1002" t="s">
        <v>2563</v>
      </c>
    </row>
  </sheetData>
  <sheetProtection selectLockedCells="1" selectUnlockedCells="1"/>
  <printOptions horizontalCentered="1" verticalCentered="1"/>
  <pageMargins left="0.7" right="0.7" top="0.75" bottom="0.75" header="0.3" footer="0.3"/>
  <pageSetup orientation="landscape"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11274" r:id="rId9" name="AroAxControlShim1">
          <controlPr defaultSize="0" autoLine="0" autoPict="0" altText="Power View" r:id="rId10">
            <anchor moveWithCells="1">
              <from>
                <xdr:col>0</xdr:col>
                <xdr:colOff>9525</xdr:colOff>
                <xdr:row>0</xdr:row>
                <xdr:rowOff>9525</xdr:rowOff>
              </from>
              <to>
                <xdr:col>15</xdr:col>
                <xdr:colOff>571500</xdr:colOff>
                <xdr:row>47</xdr:row>
                <xdr:rowOff>47625</xdr:rowOff>
              </to>
            </anchor>
          </controlPr>
        </control>
      </mc:Choice>
      <mc:Fallback>
        <control shapeId="11274" r:id="rId9" name="AroAxControlShim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T a b l a 1 - c 4 2 7 7 c 2 5 - a 4 8 f - 4 7 0 8 - a e a 8 - b d 2 7 4 0 3 e b c 4 5 ] ] > < / C u s t o m C o n t e n t > < / G e m i n i > 
</file>

<file path=customXml/item10.xml>��< ? x m l   v e r s i o n = " 1 . 0 "   e n c o d i n g = " U T F - 1 6 " ? > < G e m i n i   x m l n s = " h t t p : / / g e m i n i / p i v o t c u s t o m i z a t i o n / S h o w I m p l i c i t M e a s u r e s " > < C u s t o m C o n t e n t > < ! [ C D A T A [ F a l s e ] ] > < / C u s t o m C o n t e n t > < / G e m i n i > 
</file>

<file path=customXml/item11.xml>��< ? x m l   v e r s i o n = " 1 . 0 "   e n c o d i n g = " U T F - 1 6 " ? > < G e m i n i   x m l n s = " h t t p : / / g e m i n i / p i v o t c u s t o m i z a t i o n / S h o w H i d d e n " > < C u s t o m C o n t e n t > < ! [ C D A T A [ T r u e ] ] > < / C u s t o m C o n t e n t > < / G e m i n i > 
</file>

<file path=customXml/item12.xml>��< ? x m l   v e r s i o n = " 1 . 0 "   e n c o d i n g = " U T F - 1 6 " ? > < G e m i n i   x m l n s = " h t t p : / / g e m i n i / p i v o t c u s t o m i z a t i o n / P o w e r P i v o t V e r s i o n " > < C u s t o m C o n t e n t > < ! [ C D A T A [ 2 0 1 1 . 1 1 0 . 2 8 3 0 . 5 7 ] ] > < / C u s t o m C o n t e n t > < / G e m i n i > 
</file>

<file path=customXml/item13.xml>��< ? x m l   v e r s i o n = " 1 . 0 "   e n c o d i n g = " U T F - 1 6 " ? > < G e m i n i   x m l n s = " h t t p : / / g e m i n i / p i v o t c u s t o m i z a t i o n / M a n u a l C a l c M o d e " > < C u s t o m C o n t e n t > < ! [ C D A T A [ F a l s e ] ] > < / C u s t o m C o n t e n t > < / G e m i n i > 
</file>

<file path=customXml/item14.xml>��< ? x m l   v e r s i o n = " 1 . 0 "   e n c o d i n g = " U T F - 1 6 " ? > < G e m i n i   x m l n s = " h t t p : / / g e m i n i / p i v o t c u s t o m i z a t i o n / T a b l e O r d e r " > < C u s t o m C o n t e n t > < ! [ C D A T A [ T a b l a 1 - c 4 2 7 7 c 2 5 - a 4 8 f - 4 7 0 8 - a e a 8 - b d 2 7 4 0 3 e b c 4 5 , E g r e s E n f G e n - f a a 1 5 6 a 2 - 8 8 3 f - 4 d 4 9 - 8 d 8 3 - 4 b 3 f 9 e d 7 f 0 6 1 , E g e r s I n s t r G e n - 8 4 c 9 d 7 4 f - 6 5 0 f - 4 0 c d - b 2 b 1 - 3 7 f 7 4 d 2 2 1 f 3 e , E g r e s C o h o r E n f - c 0 a 9 8 6 e c - c 7 2 9 - 4 e 1 1 - a 0 6 c - f 6 b 8 e 7 5 6 4 4 1 3 , E g r e F e c h C o m p V S I n s - 9 1 9 2 a e 2 4 - a 3 6 0 - 4 0 7 0 - 8 e f 0 - 9 7 2 9 d c f d 6 b 9 7 , S n i e s A s a b - 8 4 e 8 5 d 7 c - 3 2 c c - 4 f d c - 9 b 2 a - 5 8 b f 5 5 f 2 b a 8 1 , E g r e s F e c h E n f - 7 2 d e 1 5 2 8 - b 6 3 d - 4 1 9 7 - b 9 0 1 - 2 2 4 3 6 f 6 5 0 1 e 5 ] ] > < / C u s t o m C o n t e n t > < / G e m i n i > 
</file>

<file path=customXml/item15.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 E g r e s E n f G e n 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 E g r e s E n f G e n 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 C o l u m n s \ � N F A S I S < / K e y > < / D i a g r a m O b j e c t K e y > < D i a g r a m O b j e c t K e y > < K e y > C o l u m n s \ H o m b r e s < / K e y > < / D i a g r a m O b j e c t K e y > < D i a g r a m O b j e c t K e y > < K e y > C o l u m n s \ M u j e r e s < / K e y > < / D i a g r a m O b j e c t K e y > < D i a g r a m O b j e c t K e y > < K e y > C o l u m n s \ T o t a l   g e n e r a l 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 C o l u m n s \ � N F A S I S < / K e y > < / a : K e y > < a : V a l u e   i : t y p e = " M e a s u r e G r i d N o d e V i e w S t a t e " > < L a y e d O u t > t r u e < / L a y e d O u t > < / a : V a l u e > < / a : K e y V a l u e O f D i a g r a m O b j e c t K e y a n y T y p e z b w N T n L X > < a : K e y V a l u e O f D i a g r a m O b j e c t K e y a n y T y p e z b w N T n L X > < a : K e y > < K e y > C o l u m n s \ H o m b r e s < / K e y > < / a : K e y > < a : V a l u e   i : t y p e = " M e a s u r e G r i d N o d e V i e w S t a t e " > < C o l u m n > 1 < / C o l u m n > < L a y e d O u t > t r u e < / L a y e d O u t > < / a : V a l u e > < / a : K e y V a l u e O f D i a g r a m O b j e c t K e y a n y T y p e z b w N T n L X > < a : K e y V a l u e O f D i a g r a m O b j e c t K e y a n y T y p e z b w N T n L X > < a : K e y > < K e y > C o l u m n s \ M u j e r e s < / K e y > < / a : K e y > < a : V a l u e   i : t y p e = " M e a s u r e G r i d N o d e V i e w S t a t e " > < C o l u m n > 2 < / C o l u m n > < L a y e d O u t > t r u e < / L a y e d O u t > < / a : V a l u e > < / a : K e y V a l u e O f D i a g r a m O b j e c t K e y a n y T y p e z b w N T n L X > < a : K e y V a l u e O f D i a g r a m O b j e c t K e y a n y T y p e z b w N T n L X > < a : K e y > < K e y > C o l u m n s \ T o t a l   g e n e r a l < / K e y > < / a : K e y > < a : V a l u e   i : t y p e = " M e a s u r e G r i d N o d e V i e w S t a t e " > < C o l u m n > 3 < / C o l u m n > < L a y e d O u t > t r u e < / L a y e d O u t > < / a : V a l u e > < / a : K e y V a l u e O f D i a g r a m O b j e c t K e y a n y T y p e z b w N T n L X > < / V i e w S t a t e s > < / D i a g r a m M a n a g e r . S e r i a l i z a b l e D i a g r a m > < D i a g r a m M a n a g e r . S e r i a l i z a b l e D i a g r a m > < A d a p t e r   i : t y p e = " M e a s u r e D i a g r a m S a n d b o x A d a p t e r " > < T a b l e N a m e > E g e r s I n s t r G e n 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 E g e r s I n s t r G e n 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 C o l u m n s \ i n s t r u m e n t o < / K e y > < / D i a g r a m O b j e c t K e y > < D i a g r a m O b j e c t K e y > < K e y > C o l u m n s \ H o m b r e s < / K e y > < / D i a g r a m O b j e c t K e y > < D i a g r a m O b j e c t K e y > < K e y > C o l u m n s \ M u j e r e s < / K e y > < / D i a g r a m O b j e c t K e y > < D i a g r a m O b j e c t K e y > < K e y > C o l u m n s \ T o t a l   g e n e r a l 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 C o l u m n s \ i n s t r u m e n t o < / K e y > < / a : K e y > < a : V a l u e   i : t y p e = " M e a s u r e G r i d N o d e V i e w S t a t e " > < L a y e d O u t > t r u e < / L a y e d O u t > < / a : V a l u e > < / a : K e y V a l u e O f D i a g r a m O b j e c t K e y a n y T y p e z b w N T n L X > < a : K e y V a l u e O f D i a g r a m O b j e c t K e y a n y T y p e z b w N T n L X > < a : K e y > < K e y > C o l u m n s \ H o m b r e s < / K e y > < / a : K e y > < a : V a l u e   i : t y p e = " M e a s u r e G r i d N o d e V i e w S t a t e " > < C o l u m n > 1 < / C o l u m n > < L a y e d O u t > t r u e < / L a y e d O u t > < / a : V a l u e > < / a : K e y V a l u e O f D i a g r a m O b j e c t K e y a n y T y p e z b w N T n L X > < a : K e y V a l u e O f D i a g r a m O b j e c t K e y a n y T y p e z b w N T n L X > < a : K e y > < K e y > C o l u m n s \ M u j e r e s < / K e y > < / a : K e y > < a : V a l u e   i : t y p e = " M e a s u r e G r i d N o d e V i e w S t a t e " > < C o l u m n > 2 < / C o l u m n > < L a y e d O u t > t r u e < / L a y e d O u t > < / a : V a l u e > < / a : K e y V a l u e O f D i a g r a m O b j e c t K e y a n y T y p e z b w N T n L X > < a : K e y V a l u e O f D i a g r a m O b j e c t K e y a n y T y p e z b w N T n L X > < a : K e y > < K e y > C o l u m n s \ T o t a l   g e n e r a l < / K e y > < / a : K e y > < a : V a l u e   i : t y p e = " M e a s u r e G r i d N o d e V i e w S t a t e " > < C o l u m n > 3 < / C o l u m n > < L a y e d O u t > t r u e < / L a y e d O u t > < / a : V a l u e > < / a : K e y V a l u e O f D i a g r a m O b j e c t K e y a n y T y p e z b w N T n L X > < / V i e w S t a t e s > < / D i a g r a m M a n a g e r . S e r i a l i z a b l e D i a g r a m > < D i a g r a m M a n a g e r . S e r i a l i z a b l e D i a g r a m > < A d a p t e r   i : t y p e = " M e a s u r e D i a g r a m S a n d b o x A d a p t e r " > < T a b l e N a m e > T a b l a 1 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 A P E L L I D O S < / K e y > < / D i a g r a m O b j e c t K e y > < D i a g r a m O b j e c t K e y > < K e y > M e a s u r e s \ R e c u e n t o   d e   A P E L L I D O S \ T a g I n f o \ F � r m u l a < / K e y > < / D i a g r a m O b j e c t K e y > < D i a g r a m O b j e c t K e y > < K e y > M e a s u r e s \ R e c u e n t o   d e   A P E L L I D O S \ T a g I n f o \ V a l o r < / K e y > < / D i a g r a m O b j e c t K e y > < D i a g r a m O b j e c t K e y > < K e y > M e a s u r e s \ R e c u e n t o   d e   C O D < / K e y > < / D i a g r a m O b j e c t K e y > < D i a g r a m O b j e c t K e y > < K e y > M e a s u r e s \ R e c u e n t o   d e   C O D \ T a g I n f o \ F � r m u l a < / K e y > < / D i a g r a m O b j e c t K e y > < D i a g r a m O b j e c t K e y > < K e y > M e a s u r e s \ R e c u e n t o   d e   C O D \ T a g I n f o \ V a l o r < / K e y > < / D i a g r a m O b j e c t K e y > < D i a g r a m O b j e c t K e y > < K e y > C o l u m n s \ N O . < / K e y > < / D i a g r a m O b j e c t K e y > < D i a g r a m O b j e c t K e y > < K e y > C o l u m n s \ C O D . < / K e y > < / D i a g r a m O b j e c t K e y > < D i a g r a m O b j e c t K e y > < K e y > C o l u m n s \ P e r i o d o   d e   i n g r e s o < / K e y > < / D i a g r a m O b j e c t K e y > < D i a g r a m O b j e c t K e y > < K e y > C o l u m n s \ A P E L L I D O S < / K e y > < / D i a g r a m O b j e c t K e y > < D i a g r a m O b j e c t K e y > < K e y > C o l u m n s \ N O M B R E < / K e y > < / D i a g r a m O b j e c t K e y > < D i a g r a m O b j e c t K e y > < K e y > C o l u m n s \ G � n e r o < / K e y > < / D i a g r a m O b j e c t K e y > < D i a g r a m O b j e c t K e y > < K e y > C o l u m n s \ C . C < / K e y > < / D i a g r a m O b j e c t K e y > < D i a g r a m O b j e c t K e y > < K e y > C o l u m n s \ E X P E D I D A < / K e y > < / D i a g r a m O b j e c t K e y > < D i a g r a m O b j e c t K e y > < K e y > C o l u m n s \ L I B R E T A   M I L I T A R < / K e y > < / D i a g r a m O b j e c t K e y > < D i a g r a m O b j e c t K e y > < K e y > C o l u m n s \ T I T U L O   P R O F E S I O N A L < / K e y > < / D i a g r a m O b j e c t K e y > < D i a g r a m O b j e c t K e y > < K e y > C o l u m n s \ F E C H A   C E R E M O N I A < / K e y > < / D i a g r a m O b j e c t K e y > < D i a g r a m O b j e c t K e y > < K e y > C o l u m n s \ F E C H A   C E R E M O N I A 2 < / K e y > < / D i a g r a m O b j e c t K e y > < D i a g r a m O b j e c t K e y > < K e y > C o l u m n s \ T R A B A J O   D E   G R A D O < / K e y > < / D i a g r a m O b j e c t K e y > < D i a g r a m O b j e c t K e y > < K e y > C o l u m n s \ D I R E C T O R   D E   T R A B A J O   D E   G R A D O < / K e y > < / D i a g r a m O b j e c t K e y > < D i a g r a m O b j e c t K e y > < K e y > C o l u m n s \ F E C H A   D E   S U S T E N T A C I � N   D E   T R A B A J O   D E   G R A D O < / K e y > < / D i a g r a m O b j e c t K e y > < D i a g r a m O b j e c t K e y > < K e y > C o l u m n s \ N O T A < / K e y > < / D i a g r a m O b j e c t K e y > < D i a g r a m O b j e c t K e y > < K e y > C o l u m n s \ E N F A S I S < / K e y > < / D i a g r a m O b j e c t K e y > < D i a g r a m O b j e c t K e y > < K e y > C o l u m n s \ i n s t r u m e n t o < / K e y > < / D i a g r a m O b j e c t K e y > < D i a g r a m O b j e c t K e y > < K e y > C o l u m n s \ U B I C A C I � N   L A B O R A L < / K e y > < / D i a g r a m O b j e c t K e y > < D i a g r a m O b j e c t K e y > < K e y > C o l u m n s \ R E S I D E N C I A   F U E R A   D E   B O G O T � < / K e y > < / D i a g r a m O b j e c t K e y > < D i a g r a m O b j e c t K e y > < K e y > C o l u m n s \ O T R O S   E S T U D I O S < / K e y > < / D i a g r a m O b j e c t K e y > < D i a g r a m O b j e c t K e y > < K e y > C o l u m n s \ T E L E F O N O < / K e y > < / D i a g r a m O b j e c t K e y > < D i a g r a m O b j e c t K e y > < K e y > C o l u m n s \ D I R E C C I � N < / K e y > < / D i a g r a m O b j e c t K e y > < D i a g r a m O b j e c t K e y > < K e y > C o l u m n s \ C O R R E O   E L E C T R O N I C O < / K e y > < / D i a g r a m O b j e c t K e y > < D i a g r a m O b j e c t K e y > < K e y > L i n k s \ & l t ; C o l u m n s \ R e c u e n t o   d e   A P E L L I D O S & g t ; - & l t ; M e a s u r e s \ A P E L L I D O S & g t ; < / K e y > < / D i a g r a m O b j e c t K e y > < D i a g r a m O b j e c t K e y > < K e y > L i n k s \ & l t ; C o l u m n s \ R e c u e n t o   d e   A P E L L I D O S & g t ; - & l t ; M e a s u r e s \ A P E L L I D O S & g t ; \ C O L U M N < / K e y > < / D i a g r a m O b j e c t K e y > < D i a g r a m O b j e c t K e y > < K e y > L i n k s \ & l t ; C o l u m n s \ R e c u e n t o   d e   A P E L L I D O S & g t ; - & l t ; M e a s u r e s \ A P E L L I D O S & g t ; \ M E A S U R E < / K e y > < / D i a g r a m O b j e c t K e y > < D i a g r a m O b j e c t K e y > < K e y > L i n k s \ & l t ; C o l u m n s \ R e c u e n t o   d e   C O D & g t ; - & l t ; M e a s u r e s \ C O D . & g t ; < / K e y > < / D i a g r a m O b j e c t K e y > < D i a g r a m O b j e c t K e y > < K e y > L i n k s \ & l t ; C o l u m n s \ R e c u e n t o   d e   C O D & g t ; - & l t ; M e a s u r e s \ C O D . & g t ; \ C O L U M N < / K e y > < / D i a g r a m O b j e c t K e y > < D i a g r a m O b j e c t K e y > < K e y > L i n k s \ & l t ; C o l u m n s \ R e c u e n t o   d e   C O D & g t ; - & l t ; M e a s u r e s \ C O D . & g t ; \ M E A S U R E 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 A P E L L I D O S < / K e y > < / a : K e y > < a : V a l u e   i : t y p e = " M e a s u r e G r i d N o d e V i e w S t a t e " > < C o l u m n > 3 < / C o l u m n > < L a y e d O u t > t r u e < / L a y e d O u t > < W a s U I I n v i s i b l e > t r u e < / W a s U I I n v i s i b l e > < / a : V a l u e > < / a : K e y V a l u e O f D i a g r a m O b j e c t K e y a n y T y p e z b w N T n L X > < a : K e y V a l u e O f D i a g r a m O b j e c t K e y a n y T y p e z b w N T n L X > < a : K e y > < K e y > M e a s u r e s \ R e c u e n t o   d e   A P E L L I D O S \ T a g I n f o \ F � r m u l a < / K e y > < / a : K e y > < a : V a l u e   i : t y p e = " M e a s u r e G r i d V i e w S t a t e I D i a g r a m T a g A d d i t i o n a l I n f o " / > < / a : K e y V a l u e O f D i a g r a m O b j e c t K e y a n y T y p e z b w N T n L X > < a : K e y V a l u e O f D i a g r a m O b j e c t K e y a n y T y p e z b w N T n L X > < a : K e y > < K e y > M e a s u r e s \ R e c u e n t o   d e   A P E L L I D O S \ T a g I n f o \ V a l o r < / K e y > < / a : K e y > < a : V a l u e   i : t y p e = " M e a s u r e G r i d V i e w S t a t e I D i a g r a m T a g A d d i t i o n a l I n f o " / > < / a : K e y V a l u e O f D i a g r a m O b j e c t K e y a n y T y p e z b w N T n L X > < a : K e y V a l u e O f D i a g r a m O b j e c t K e y a n y T y p e z b w N T n L X > < a : K e y > < K e y > M e a s u r e s \ R e c u e n t o   d e   C O D < / K e y > < / a : K e y > < a : V a l u e   i : t y p e = " M e a s u r e G r i d N o d e V i e w S t a t e " > < C o l u m n > 1 < / C o l u m n > < L a y e d O u t > t r u e < / L a y e d O u t > < W a s U I I n v i s i b l e > t r u e < / W a s U I I n v i s i b l e > < / a : V a l u e > < / a : K e y V a l u e O f D i a g r a m O b j e c t K e y a n y T y p e z b w N T n L X > < a : K e y V a l u e O f D i a g r a m O b j e c t K e y a n y T y p e z b w N T n L X > < a : K e y > < K e y > M e a s u r e s \ R e c u e n t o   d e   C O D \ T a g I n f o \ F � r m u l a < / K e y > < / a : K e y > < a : V a l u e   i : t y p e = " M e a s u r e G r i d V i e w S t a t e I D i a g r a m T a g A d d i t i o n a l I n f o " / > < / a : K e y V a l u e O f D i a g r a m O b j e c t K e y a n y T y p e z b w N T n L X > < a : K e y V a l u e O f D i a g r a m O b j e c t K e y a n y T y p e z b w N T n L X > < a : K e y > < K e y > M e a s u r e s \ R e c u e n t o   d e   C O D \ T a g I n f o \ V a l o r < / K e y > < / a : K e y > < a : V a l u e   i : t y p e = " M e a s u r e G r i d V i e w S t a t e I D i a g r a m T a g A d d i t i o n a l I n f o " / > < / a : K e y V a l u e O f D i a g r a m O b j e c t K e y a n y T y p e z b w N T n L X > < a : K e y V a l u e O f D i a g r a m O b j e c t K e y a n y T y p e z b w N T n L X > < a : K e y > < K e y > C o l u m n s \ N O . < / K e y > < / a : K e y > < a : V a l u e   i : t y p e = " M e a s u r e G r i d N o d e V i e w S t a t e " > < L a y e d O u t > t r u e < / L a y e d O u t > < / a : V a l u e > < / a : K e y V a l u e O f D i a g r a m O b j e c t K e y a n y T y p e z b w N T n L X > < a : K e y V a l u e O f D i a g r a m O b j e c t K e y a n y T y p e z b w N T n L X > < a : K e y > < K e y > C o l u m n s \ C O D . < / K e y > < / a : K e y > < a : V a l u e   i : t y p e = " M e a s u r e G r i d N o d e V i e w S t a t e " > < C o l u m n > 1 < / C o l u m n > < L a y e d O u t > t r u e < / L a y e d O u t > < / a : V a l u e > < / a : K e y V a l u e O f D i a g r a m O b j e c t K e y a n y T y p e z b w N T n L X > < a : K e y V a l u e O f D i a g r a m O b j e c t K e y a n y T y p e z b w N T n L X > < a : K e y > < K e y > C o l u m n s \ P e r i o d o   d e   i n g r e s o < / K e y > < / a : K e y > < a : V a l u e   i : t y p e = " M e a s u r e G r i d N o d e V i e w S t a t e " > < C o l u m n > 2 < / C o l u m n > < L a y e d O u t > t r u e < / L a y e d O u t > < / a : V a l u e > < / a : K e y V a l u e O f D i a g r a m O b j e c t K e y a n y T y p e z b w N T n L X > < a : K e y V a l u e O f D i a g r a m O b j e c t K e y a n y T y p e z b w N T n L X > < a : K e y > < K e y > C o l u m n s \ A P E L L I D O S < / K e y > < / a : K e y > < a : V a l u e   i : t y p e = " M e a s u r e G r i d N o d e V i e w S t a t e " > < C o l u m n > 3 < / C o l u m n > < L a y e d O u t > t r u e < / L a y e d O u t > < / a : V a l u e > < / a : K e y V a l u e O f D i a g r a m O b j e c t K e y a n y T y p e z b w N T n L X > < a : K e y V a l u e O f D i a g r a m O b j e c t K e y a n y T y p e z b w N T n L X > < a : K e y > < K e y > C o l u m n s \ N O M B R E < / K e y > < / a : K e y > < a : V a l u e   i : t y p e = " M e a s u r e G r i d N o d e V i e w S t a t e " > < C o l u m n > 4 < / C o l u m n > < L a y e d O u t > t r u e < / L a y e d O u t > < / a : V a l u e > < / a : K e y V a l u e O f D i a g r a m O b j e c t K e y a n y T y p e z b w N T n L X > < a : K e y V a l u e O f D i a g r a m O b j e c t K e y a n y T y p e z b w N T n L X > < a : K e y > < K e y > C o l u m n s \ G � n e r o < / K e y > < / a : K e y > < a : V a l u e   i : t y p e = " M e a s u r e G r i d N o d e V i e w S t a t e " > < C o l u m n > 5 < / C o l u m n > < L a y e d O u t > t r u e < / L a y e d O u t > < / a : V a l u e > < / a : K e y V a l u e O f D i a g r a m O b j e c t K e y a n y T y p e z b w N T n L X > < a : K e y V a l u e O f D i a g r a m O b j e c t K e y a n y T y p e z b w N T n L X > < a : K e y > < K e y > C o l u m n s \ C . C < / K e y > < / a : K e y > < a : V a l u e   i : t y p e = " M e a s u r e G r i d N o d e V i e w S t a t e " > < C o l u m n > 6 < / C o l u m n > < L a y e d O u t > t r u e < / L a y e d O u t > < / a : V a l u e > < / a : K e y V a l u e O f D i a g r a m O b j e c t K e y a n y T y p e z b w N T n L X > < a : K e y V a l u e O f D i a g r a m O b j e c t K e y a n y T y p e z b w N T n L X > < a : K e y > < K e y > C o l u m n s \ E X P E D I D A < / K e y > < / a : K e y > < a : V a l u e   i : t y p e = " M e a s u r e G r i d N o d e V i e w S t a t e " > < C o l u m n > 7 < / C o l u m n > < L a y e d O u t > t r u e < / L a y e d O u t > < / a : V a l u e > < / a : K e y V a l u e O f D i a g r a m O b j e c t K e y a n y T y p e z b w N T n L X > < a : K e y V a l u e O f D i a g r a m O b j e c t K e y a n y T y p e z b w N T n L X > < a : K e y > < K e y > C o l u m n s \ L I B R E T A   M I L I T A R < / K e y > < / a : K e y > < a : V a l u e   i : t y p e = " M e a s u r e G r i d N o d e V i e w S t a t e " > < C o l u m n > 8 < / C o l u m n > < L a y e d O u t > t r u e < / L a y e d O u t > < / a : V a l u e > < / a : K e y V a l u e O f D i a g r a m O b j e c t K e y a n y T y p e z b w N T n L X > < a : K e y V a l u e O f D i a g r a m O b j e c t K e y a n y T y p e z b w N T n L X > < a : K e y > < K e y > C o l u m n s \ T I T U L O   P R O F E S I O N A L < / K e y > < / a : K e y > < a : V a l u e   i : t y p e = " M e a s u r e G r i d N o d e V i e w S t a t e " > < C o l u m n > 9 < / C o l u m n > < L a y e d O u t > t r u e < / L a y e d O u t > < / a : V a l u e > < / a : K e y V a l u e O f D i a g r a m O b j e c t K e y a n y T y p e z b w N T n L X > < a : K e y V a l u e O f D i a g r a m O b j e c t K e y a n y T y p e z b w N T n L X > < a : K e y > < K e y > C o l u m n s \ F E C H A   C E R E M O N I A < / K e y > < / a : K e y > < a : V a l u e   i : t y p e = " M e a s u r e G r i d N o d e V i e w S t a t e " > < C o l u m n > 1 0 < / C o l u m n > < L a y e d O u t > t r u e < / L a y e d O u t > < / a : V a l u e > < / a : K e y V a l u e O f D i a g r a m O b j e c t K e y a n y T y p e z b w N T n L X > < a : K e y V a l u e O f D i a g r a m O b j e c t K e y a n y T y p e z b w N T n L X > < a : K e y > < K e y > C o l u m n s \ F E C H A   C E R E M O N I A 2 < / K e y > < / a : K e y > < a : V a l u e   i : t y p e = " M e a s u r e G r i d N o d e V i e w S t a t e " > < C o l u m n > 1 1 < / C o l u m n > < L a y e d O u t > t r u e < / L a y e d O u t > < / a : V a l u e > < / a : K e y V a l u e O f D i a g r a m O b j e c t K e y a n y T y p e z b w N T n L X > < a : K e y V a l u e O f D i a g r a m O b j e c t K e y a n y T y p e z b w N T n L X > < a : K e y > < K e y > C o l u m n s \ T R A B A J O   D E   G R A D O < / K e y > < / a : K e y > < a : V a l u e   i : t y p e = " M e a s u r e G r i d N o d e V i e w S t a t e " > < C o l u m n > 1 2 < / C o l u m n > < L a y e d O u t > t r u e < / L a y e d O u t > < / a : V a l u e > < / a : K e y V a l u e O f D i a g r a m O b j e c t K e y a n y T y p e z b w N T n L X > < a : K e y V a l u e O f D i a g r a m O b j e c t K e y a n y T y p e z b w N T n L X > < a : K e y > < K e y > C o l u m n s \ D I R E C T O R   D E   T R A B A J O   D E   G R A D O < / K e y > < / a : K e y > < a : V a l u e   i : t y p e = " M e a s u r e G r i d N o d e V i e w S t a t e " > < C o l u m n > 1 3 < / C o l u m n > < L a y e d O u t > t r u e < / L a y e d O u t > < / a : V a l u e > < / a : K e y V a l u e O f D i a g r a m O b j e c t K e y a n y T y p e z b w N T n L X > < a : K e y V a l u e O f D i a g r a m O b j e c t K e y a n y T y p e z b w N T n L X > < a : K e y > < K e y > C o l u m n s \ F E C H A   D E   S U S T E N T A C I � N   D E   T R A B A J O   D E   G R A D O < / K e y > < / a : K e y > < a : V a l u e   i : t y p e = " M e a s u r e G r i d N o d e V i e w S t a t e " > < C o l u m n > 1 4 < / C o l u m n > < L a y e d O u t > t r u e < / L a y e d O u t > < / a : V a l u e > < / a : K e y V a l u e O f D i a g r a m O b j e c t K e y a n y T y p e z b w N T n L X > < a : K e y V a l u e O f D i a g r a m O b j e c t K e y a n y T y p e z b w N T n L X > < a : K e y > < K e y > C o l u m n s \ N O T A < / K e y > < / a : K e y > < a : V a l u e   i : t y p e = " M e a s u r e G r i d N o d e V i e w S t a t e " > < C o l u m n > 1 5 < / C o l u m n > < L a y e d O u t > t r u e < / L a y e d O u t > < / a : V a l u e > < / a : K e y V a l u e O f D i a g r a m O b j e c t K e y a n y T y p e z b w N T n L X > < a : K e y V a l u e O f D i a g r a m O b j e c t K e y a n y T y p e z b w N T n L X > < a : K e y > < K e y > C o l u m n s \ E N F A S I S < / K e y > < / a : K e y > < a : V a l u e   i : t y p e = " M e a s u r e G r i d N o d e V i e w S t a t e " > < C o l u m n > 1 6 < / C o l u m n > < L a y e d O u t > t r u e < / L a y e d O u t > < / a : V a l u e > < / a : K e y V a l u e O f D i a g r a m O b j e c t K e y a n y T y p e z b w N T n L X > < a : K e y V a l u e O f D i a g r a m O b j e c t K e y a n y T y p e z b w N T n L X > < a : K e y > < K e y > C o l u m n s \ i n s t r u m e n t o < / K e y > < / a : K e y > < a : V a l u e   i : t y p e = " M e a s u r e G r i d N o d e V i e w S t a t e " > < C o l u m n > 1 7 < / C o l u m n > < L a y e d O u t > t r u e < / L a y e d O u t > < / a : V a l u e > < / a : K e y V a l u e O f D i a g r a m O b j e c t K e y a n y T y p e z b w N T n L X > < a : K e y V a l u e O f D i a g r a m O b j e c t K e y a n y T y p e z b w N T n L X > < a : K e y > < K e y > C o l u m n s \ U B I C A C I � N   L A B O R A L < / K e y > < / a : K e y > < a : V a l u e   i : t y p e = " M e a s u r e G r i d N o d e V i e w S t a t e " > < C o l u m n > 1 8 < / C o l u m n > < L a y e d O u t > t r u e < / L a y e d O u t > < / a : V a l u e > < / a : K e y V a l u e O f D i a g r a m O b j e c t K e y a n y T y p e z b w N T n L X > < a : K e y V a l u e O f D i a g r a m O b j e c t K e y a n y T y p e z b w N T n L X > < a : K e y > < K e y > C o l u m n s \ R E S I D E N C I A   F U E R A   D E   B O G O T � < / K e y > < / a : K e y > < a : V a l u e   i : t y p e = " M e a s u r e G r i d N o d e V i e w S t a t e " > < C o l u m n > 1 9 < / C o l u m n > < L a y e d O u t > t r u e < / L a y e d O u t > < / a : V a l u e > < / a : K e y V a l u e O f D i a g r a m O b j e c t K e y a n y T y p e z b w N T n L X > < a : K e y V a l u e O f D i a g r a m O b j e c t K e y a n y T y p e z b w N T n L X > < a : K e y > < K e y > C o l u m n s \ O T R O S   E S T U D I O S < / K e y > < / a : K e y > < a : V a l u e   i : t y p e = " M e a s u r e G r i d N o d e V i e w S t a t e " > < C o l u m n > 2 0 < / C o l u m n > < L a y e d O u t > t r u e < / L a y e d O u t > < / a : V a l u e > < / a : K e y V a l u e O f D i a g r a m O b j e c t K e y a n y T y p e z b w N T n L X > < a : K e y V a l u e O f D i a g r a m O b j e c t K e y a n y T y p e z b w N T n L X > < a : K e y > < K e y > C o l u m n s \ T E L E F O N O < / K e y > < / a : K e y > < a : V a l u e   i : t y p e = " M e a s u r e G r i d N o d e V i e w S t a t e " > < C o l u m n > 2 1 < / C o l u m n > < L a y e d O u t > t r u e < / L a y e d O u t > < / a : V a l u e > < / a : K e y V a l u e O f D i a g r a m O b j e c t K e y a n y T y p e z b w N T n L X > < a : K e y V a l u e O f D i a g r a m O b j e c t K e y a n y T y p e z b w N T n L X > < a : K e y > < K e y > C o l u m n s \ D I R E C C I � N < / K e y > < / a : K e y > < a : V a l u e   i : t y p e = " M e a s u r e G r i d N o d e V i e w S t a t e " > < C o l u m n > 2 2 < / C o l u m n > < L a y e d O u t > t r u e < / L a y e d O u t > < / a : V a l u e > < / a : K e y V a l u e O f D i a g r a m O b j e c t K e y a n y T y p e z b w N T n L X > < a : K e y V a l u e O f D i a g r a m O b j e c t K e y a n y T y p e z b w N T n L X > < a : K e y > < K e y > C o l u m n s \ C O R R E O   E L E C T R O N I C O < / K e y > < / a : K e y > < a : V a l u e   i : t y p e = " M e a s u r e G r i d N o d e V i e w S t a t e " > < C o l u m n > 2 3 < / C o l u m n > < L a y e d O u t > t r u e < / L a y e d O u t > < / a : V a l u e > < / a : K e y V a l u e O f D i a g r a m O b j e c t K e y a n y T y p e z b w N T n L X > < a : K e y V a l u e O f D i a g r a m O b j e c t K e y a n y T y p e z b w N T n L X > < a : K e y > < K e y > L i n k s \ & l t ; C o l u m n s \ R e c u e n t o   d e   A P E L L I D O S & g t ; - & l t ; M e a s u r e s \ A P E L L I D O S & g t ; < / K e y > < / a : K e y > < a : V a l u e   i : t y p e = " M e a s u r e G r i d V i e w S t a t e I D i a g r a m L i n k " / > < / a : K e y V a l u e O f D i a g r a m O b j e c t K e y a n y T y p e z b w N T n L X > < a : K e y V a l u e O f D i a g r a m O b j e c t K e y a n y T y p e z b w N T n L X > < a : K e y > < K e y > L i n k s \ & l t ; C o l u m n s \ R e c u e n t o   d e   A P E L L I D O S & g t ; - & l t ; M e a s u r e s \ A P E L L I D O S & g t ; \ C O L U M N < / K e y > < / a : K e y > < a : V a l u e   i : t y p e = " M e a s u r e G r i d V i e w S t a t e I D i a g r a m L i n k E n d p o i n t " / > < / a : K e y V a l u e O f D i a g r a m O b j e c t K e y a n y T y p e z b w N T n L X > < a : K e y V a l u e O f D i a g r a m O b j e c t K e y a n y T y p e z b w N T n L X > < a : K e y > < K e y > L i n k s \ & l t ; C o l u m n s \ R e c u e n t o   d e   A P E L L I D O S & g t ; - & l t ; M e a s u r e s \ A P E L L I D O S & g t ; \ M E A S U R E < / K e y > < / a : K e y > < a : V a l u e   i : t y p e = " M e a s u r e G r i d V i e w S t a t e I D i a g r a m L i n k E n d p o i n t " / > < / a : K e y V a l u e O f D i a g r a m O b j e c t K e y a n y T y p e z b w N T n L X > < a : K e y V a l u e O f D i a g r a m O b j e c t K e y a n y T y p e z b w N T n L X > < a : K e y > < K e y > L i n k s \ & l t ; C o l u m n s \ R e c u e n t o   d e   C O D & g t ; - & l t ; M e a s u r e s \ C O D . & g t ; < / K e y > < / a : K e y > < a : V a l u e   i : t y p e = " M e a s u r e G r i d V i e w S t a t e I D i a g r a m L i n k " / > < / a : K e y V a l u e O f D i a g r a m O b j e c t K e y a n y T y p e z b w N T n L X > < a : K e y V a l u e O f D i a g r a m O b j e c t K e y a n y T y p e z b w N T n L X > < a : K e y > < K e y > L i n k s \ & l t ; C o l u m n s \ R e c u e n t o   d e   C O D & g t ; - & l t ; M e a s u r e s \ C O D . & g t ; \ C O L U M N < / K e y > < / a : K e y > < a : V a l u e   i : t y p e = " M e a s u r e G r i d V i e w S t a t e I D i a g r a m L i n k E n d p o i n t " / > < / a : K e y V a l u e O f D i a g r a m O b j e c t K e y a n y T y p e z b w N T n L X > < a : K e y V a l u e O f D i a g r a m O b j e c t K e y a n y T y p e z b w N T n L X > < a : K e y > < K e y > L i n k s \ & l t ; C o l u m n s \ R e c u e n t o   d e   C O D & g t ; - & l t ; M e a s u r e s \ C O D . & g t ; \ M E A S U R E < / K e y > < / a : K e y > < a : V a l u e   i : t y p e = " M e a s u r e G r i d V i e w S t a t e I D i a g r a m L i n k E n d p o i n t " / > < / a : K e y V a l u e O f D i a g r a m O b j e c t K e y a n y T y p e z b w N T n L X > < / V i e w S t a t e s > < / D i a g r a m M a n a g e r . S e r i a l i z a b l e D i a g r a m > < / A r r a y O f D i a g r a m M a n a g e r . S e r i a l i z a b l e D i a g r a m > ] ] > < / C u s t o m C o n t e n t > < / G e m i n i > 
</file>

<file path=customXml/item16.xml>��< ? x m l   v e r s i o n = " 1 . 0 "   e n c o d i n g = " U T F - 1 6 " ? > < G e m i n i   x m l n s = " h t t p : / / g e m i n i / p i v o t c u s t o m i z a t i o n / I s S a n d b o x E m b e d d e d " > < C u s t o m C o n t e n t > < ! [ C D A T A [ y e s ] ] > < / C u s t o m C o n t e n t > < / G e m i n i > 
</file>

<file path=customXml/item17.xml>��< ? x m l   v e r s i o n = " 1 . 0 "   e n c o d i n g = " U T F - 1 6 " ? > < G e m i n i   x m l n s = " h t t p : / / g e m i n i / p i v o t c u s t o m i z a t i o n / L i n k e d T a b l e U p d a t e M o d e " > < C u s t o m C o n t e n t > < ! [ C D A T A [ T r u e ] ] > < / C u s t o m C o n t e n t > < / G e m i n i > 
</file>

<file path=customXml/item2.xml>��< ? x m l   v e r s i o n = " 1 . 0 "   e n c o d i n g = " U T F - 1 6 " ? > < G e m i n i   x m l n s = " h t t p : / / g e m i n i / p i v o t c u s t o m i z a t i o n / T a b l e X M L _ E g e r s I n s t r G e n - 8 4 c 9 d 7 4 f - 6 5 0 f - 4 0 c d - b 2 b 1 - 3 7 f 7 4 d 2 2 1 f 3 e " > < C u s t o m C o n t e n t > < ! [ C D A T A [ < T a b l e W i d g e t G r i d S e r i a l i z a t i o n   x m l n s : x s i = " h t t p : / / w w w . w 3 . o r g / 2 0 0 1 / X M L S c h e m a - i n s t a n c e "   x m l n s : x s d = " h t t p : / / w w w . w 3 . o r g / 2 0 0 1 / X M L S c h e m a " > < C o l u m n S u g g e s t e d T y p e   / > < C o l u m n F o r m a t   / > < C o l u m n A c c u r a c y   / > < C o l u m n C u r r e n c y S y m b o l   / > < C o l u m n P o s i t i v e P a t t e r n   / > < C o l u m n N e g a t i v e P a t t e r n   / > < C o l u m n W i d t h s > < i t e m > < k e y > < s t r i n g > i n s t r u m e n t o < / s t r i n g > < / k e y > < v a l u e > < i n t > 1 1 3 < / i n t > < / v a l u e > < / i t e m > < i t e m > < k e y > < s t r i n g > H o m b r e s < / s t r i n g > < / k e y > < v a l u e > < i n t > 9 2 < / i n t > < / v a l u e > < / i t e m > < i t e m > < k e y > < s t r i n g > M u j e r e s < / s t r i n g > < / k e y > < v a l u e > < i n t > 8 7 < / i n t > < / v a l u e > < / i t e m > < i t e m > < k e y > < s t r i n g > T o t a l   g e n e r a l < / s t r i n g > < / k e y > < v a l u e > < i n t > 1 1 6 < / i n t > < / v a l u e > < / i t e m > < / C o l u m n W i d t h s > < C o l u m n D i s p l a y I n d e x > < i t e m > < k e y > < s t r i n g > i n s t r u m e n t o < / s t r i n g > < / k e y > < v a l u e > < i n t > 0 < / i n t > < / v a l u e > < / i t e m > < i t e m > < k e y > < s t r i n g > H o m b r e s < / s t r i n g > < / k e y > < v a l u e > < i n t > 1 < / i n t > < / v a l u e > < / i t e m > < i t e m > < k e y > < s t r i n g > M u j e r e s < / s t r i n g > < / k e y > < v a l u e > < i n t > 2 < / i n t > < / v a l u e > < / i t e m > < i t e m > < k e y > < s t r i n g > T o t a l   g e n e r a l < / s t r i n g > < / k e y > < v a l u e > < i n t > 3 < / 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 T a b l a 1 - c 4 2 7 7 c 2 5 - a 4 8 f - 4 7 0 8 - a e a 8 - b d 2 7 4 0 3 e b c 4 5 < / K e y > < V a l u e   x m l n s : a = " h t t p : / / s c h e m a s . d a t a c o n t r a c t . o r g / 2 0 0 4 / 0 7 / M i c r o s o f t . A n a l y s i s S e r v i c e s . C o m m o n " > < a : H a s F o c u s > f a l s e < / a : H a s F o c u s > < a : S i z e A t D p i 9 6 > 9 9 < / a : S i z e A t D p i 9 6 > < a : V i s i b l e > t r u e < / a : V i s i b l e > < / V a l u e > < / K e y V a l u e O f s t r i n g S a n d b o x E d i t o r . M e a s u r e G r i d S t a t e S c d E 3 5 R y > < K e y V a l u e O f s t r i n g S a n d b o x E d i t o r . M e a s u r e G r i d S t a t e S c d E 3 5 R y > < K e y > E g r e s E n f G e n - f a a 1 5 6 a 2 - 8 8 3 f - 4 d 4 9 - 8 d 8 3 - 4 b 3 f 9 e d 7 f 0 6 1 < / K e y > < V a l u e   x m l n s : a = " h t t p : / / s c h e m a s . d a t a c o n t r a c t . o r g / 2 0 0 4 / 0 7 / M i c r o s o f t . A n a l y s i s S e r v i c e s . C o m m o n " > < a : H a s F o c u s > f a l s e < / a : H a s F o c u s > < a : S i z e A t D p i 9 6 > 9 5 < / a : S i z e A t D p i 9 6 > < a : V i s i b l e > t r u e < / a : V i s i b l e > < / V a l u e > < / K e y V a l u e O f s t r i n g S a n d b o x E d i t o r . M e a s u r e G r i d S t a t e S c d E 3 5 R y > < K e y V a l u e O f s t r i n g S a n d b o x E d i t o r . M e a s u r e G r i d S t a t e S c d E 3 5 R y > < K e y > E g e r s I n s t r G e n - 8 4 c 9 d 7 4 f - 6 5 0 f - 4 0 c d - b 2 b 1 - 3 7 f 7 4 d 2 2 1 f 3 e < / K e y > < V a l u e   x m l n s : a = " h t t p : / / s c h e m a s . d a t a c o n t r a c t . o r g / 2 0 0 4 / 0 7 / M i c r o s o f t . A n a l y s i s S e r v i c e s . C o m m o n " > < a : H a s F o c u s > f a l s e < / a : H a s F o c u s > < a : S i z e A t D p i 9 6 > 9 5 < / a : S i z e A t D p i 9 6 > < a : V i s i b l e > t r u e < / a : V i s i b l e > < / V a l u e > < / K e y V a l u e O f s t r i n g S a n d b o x E d i t o r . M e a s u r e G r i d S t a t e S c d E 3 5 R y > < / A r r a y O f K e y V a l u e O f s t r i n g S a n d b o x E d i t o r . M e a s u r e G r i d S t a t e S c d E 3 5 R y > ] ] > < / 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 2 0 1 5 - 0 9 - 0 2 T 1 3 : 1 7 : 2 1 . 2 0 2 1 3 3 3 - 0 5 : 0 0 < / L a s t P r o c e s s e d T i m e > < / D a t a M o d e l i n g S a n d b o x . S e r i a l i z e d S a n d b o x E r r o r C a c h e > ] ] > < / C u s t o m C o n t e n t > < / G e m i n i > 
</file>

<file path=customXml/item5.xml>��< ? x m l   v e r s i o n = " 1 . 0 "   e n c o d i n g = " U T F - 1 6 " ? > < G e m i n i   x m l n s = " h t t p : / / g e m i n i / p i v o t c u s t o m i z a t i o n / R e l a t i o n s h i p A u t o D e t e c t i o n E n a b l e d " > < C u s t o m C o n t e n t > < ! [ C D A T A [ T r u e ] ] > < / C u s t o m C o n t e n t > < / G e m i n i > 
</file>

<file path=customXml/item6.xml>��< ? x m l   v e r s i o n = " 1 . 0 "   e n c o d i n g = " U T F - 1 6 " ? > < G e m i n i   x m l n s = " h t t p : / / g e m i n i / p i v o t c u s t o m i z a t i o n / T a b l e X M L _ E g r e s E n f G e n - f a a 1 5 6 a 2 - 8 8 3 f - 4 d 4 9 - 8 d 8 3 - 4 b 3 f 9 e d 7 f 0 6 1 " > < C u s t o m C o n t e n t > < ! [ C D A T A [ < T a b l e W i d g e t G r i d S e r i a l i z a t i o n   x m l n s : x s i = " h t t p : / / w w w . w 3 . o r g / 2 0 0 1 / X M L S c h e m a - i n s t a n c e "   x m l n s : x s d = " h t t p : / / w w w . w 3 . o r g / 2 0 0 1 / X M L S c h e m a " > < C o l u m n S u g g e s t e d T y p e   / > < C o l u m n F o r m a t   / > < C o l u m n A c c u r a c y   / > < C o l u m n C u r r e n c y S y m b o l   / > < C o l u m n P o s i t i v e P a t t e r n   / > < C o l u m n N e g a t i v e P a t t e r n   / > < C o l u m n W i d t h s > < i t e m > < k e y > < s t r i n g > � N F A S I S < / s t r i n g > < / k e y > < v a l u e > < i n t > 8 6 < / i n t > < / v a l u e > < / i t e m > < i t e m > < k e y > < s t r i n g > H o m b r e s < / s t r i n g > < / k e y > < v a l u e > < i n t > 9 2 < / i n t > < / v a l u e > < / i t e m > < i t e m > < k e y > < s t r i n g > M u j e r e s < / s t r i n g > < / k e y > < v a l u e > < i n t > 8 7 < / i n t > < / v a l u e > < / i t e m > < i t e m > < k e y > < s t r i n g > T o t a l   g e n e r a l < / s t r i n g > < / k e y > < v a l u e > < i n t > 1 1 6 < / i n t > < / v a l u e > < / i t e m > < / C o l u m n W i d t h s > < C o l u m n D i s p l a y I n d e x > < i t e m > < k e y > < s t r i n g > � N F A S I S < / s t r i n g > < / k e y > < v a l u e > < i n t > 0 < / i n t > < / v a l u e > < / i t e m > < i t e m > < k e y > < s t r i n g > H o m b r e s < / s t r i n g > < / k e y > < v a l u e > < i n t > 1 < / i n t > < / v a l u e > < / i t e m > < i t e m > < k e y > < s t r i n g > M u j e r e s < / s t r i n g > < / k e y > < v a l u e > < i n t > 2 < / i n t > < / v a l u e > < / i t e m > < i t e m > < k e y > < s t r i n g > T o t a l   g e n e r a l < / s t r i n g > < / k e y > < v a l u e > < i n t > 3 < / 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C o u n t I n S a n d b o x " > < C u s t o m C o n t e n t > < ! [ C D A T A [ 7 ] ] > < / C u s t o m C o n t e n t > < / G e m i n i > 
</file>

<file path=customXml/item8.xml>��< ? x m l   v e r s i o n = " 1 . 0 "   e n c o d i n g = " U T F - 1 6 " ? > < G e m i n i   x m l n s = " h t t p : / / g e m i n i / p i v o t c u s t o m i z a t i o n / S a n d b o x N o n E m p t y " > < C u s t o m C o n t e n t > < ! [ C D A T A [ 1 ] ] > < / C u s t o m C o n t e n t > < / G e m i n i > 
</file>

<file path=customXml/item9.xml>��< ? x m l   v e r s i o n = " 1 . 0 "   e n c o d i n g = " U T F - 1 6 " ? > < G e m i n i   x m l n s = " h t t p : / / g e m i n i / p i v o t c u s t o m i z a t i o n / T a b l e X M L _ T a b l a 1 - c 4 2 7 7 c 2 5 - a 4 8 f - 4 7 0 8 - a e a 8 - b d 2 7 4 0 3 e b c 4 5 " > < C u s t o m C o n t e n t > < ! [ C D A T A [ < T a b l e W i d g e t G r i d S e r i a l i z a t i o n   x m l n s : x s i = " h t t p : / / w w w . w 3 . o r g / 2 0 0 1 / X M L S c h e m a - i n s t a n c e "   x m l n s : x s d = " h t t p : / / w w w . w 3 . o r g / 2 0 0 1 / X M L S c h e m a " > < C o l u m n S u g g e s t e d T y p e   / > < C o l u m n F o r m a t   / > < C o l u m n A c c u r a c y   / > < C o l u m n C u r r e n c y S y m b o l   / > < C o l u m n P o s i t i v e P a t t e r n   / > < C o l u m n N e g a t i v e P a t t e r n   / > < C o l u m n W i d t h s > < i t e m > < k e y > < s t r i n g > N O . < / s t r i n g > < / k e y > < v a l u e > < i n t > 6 0 < / i n t > < / v a l u e > < / i t e m > < i t e m > < k e y > < s t r i n g > C O D . < / s t r i n g > < / k e y > < v a l u e > < i n t > 6 7 < / i n t > < / v a l u e > < / i t e m > < i t e m > < k e y > < s t r i n g > P e r i o d o   d e   i n g r e s o < / s t r i n g > < / k e y > < v a l u e > < i n t > 1 5 3 < / i n t > < / v a l u e > < / i t e m > < i t e m > < k e y > < s t r i n g > A P E L L I D O S < / s t r i n g > < / k e y > < v a l u e > < i n t > 1 0 2 < / i n t > < / v a l u e > < / i t e m > < i t e m > < k e y > < s t r i n g > N O M B R E < / s t r i n g > < / k e y > < v a l u e > < i n t > 9 1 < / i n t > < / v a l u e > < / i t e m > < i t e m > < k e y > < s t r i n g > G � n e r o < / s t r i n g > < / k e y > < v a l u e > < i n t > 8 2 < / i n t > < / v a l u e > < / i t e m > < i t e m > < k e y > < s t r i n g > C . C < / s t r i n g > < / k e y > < v a l u e > < i n t > 5 6 < / i n t > < / v a l u e > < / i t e m > < i t e m > < k e y > < s t r i n g > E X P E D I D A < / s t r i n g > < / k e y > < v a l u e > < i n t > 9 7 < / i n t > < / v a l u e > < / i t e m > < i t e m > < k e y > < s t r i n g > L I B R E T A   M I L I T A R < / s t r i n g > < / k e y > < v a l u e > < i n t > 1 3 6 < / i n t > < / v a l u e > < / i t e m > < i t e m > < k e y > < s t r i n g > T I T U L O   P R O F E S I O N A L < / s t r i n g > < / k e y > < v a l u e > < i n t > 1 6 8 < / i n t > < / v a l u e > < / i t e m > < i t e m > < k e y > < s t r i n g > F E C H A   C E R E M O N I A < / s t r i n g > < / k e y > < v a l u e > < i n t > 1 5 4 < / i n t > < / v a l u e > < / i t e m > < i t e m > < k e y > < s t r i n g > F E C H A   C E R E M O N I A 2 < / s t r i n g > < / k e y > < v a l u e > < i n t > 1 6 1 < / i n t > < / v a l u e > < / i t e m > < i t e m > < k e y > < s t r i n g > T R A B A J O   D E   G R A D O < / s t r i n g > < / k e y > < v a l u e > < i n t > 1 5 9 < / i n t > < / v a l u e > < / i t e m > < i t e m > < k e y > < s t r i n g > D I R E C T O R   D E   T R A B A J O   D E   G R A D O < / s t r i n g > < / k e y > < v a l u e > < i n t > 2 4 2 < / i n t > < / v a l u e > < / i t e m > < i t e m > < k e y > < s t r i n g > F E C H A   D E   S U S T E N T A C I � N   D E   T R A B A J O   D E   G R A D O < / s t r i n g > < / k e y > < v a l u e > < i n t > 3 3 7 < / i n t > < / v a l u e > < / i t e m > < i t e m > < k e y > < s t r i n g > N O T A < / s t r i n g > < / k e y > < v a l u e > < i n t > 7 1 < / i n t > < / v a l u e > < / i t e m > < i t e m > < k e y > < s t r i n g > E N F A S I S < / s t r i n g > < / k e y > < v a l u e > < i n t > 8 6 < / i n t > < / v a l u e > < / i t e m > < i t e m > < k e y > < s t r i n g > i n s t r u m e n t o < / s t r i n g > < / k e y > < v a l u e > < i n t > 1 1 3 < / i n t > < / v a l u e > < / i t e m > < i t e m > < k e y > < s t r i n g > U B I C A C I � N   L A B O R A L < / s t r i n g > < / k e y > < v a l u e > < i n t > 1 6 5 < / i n t > < / v a l u e > < / i t e m > < i t e m > < k e y > < s t r i n g > R E S I D E N C I A   F U E R A   D E   B O G O T � < / s t r i n g > < / k e y > < v a l u e > < i n t > 2 2 6 < / i n t > < / v a l u e > < / i t e m > < i t e m > < k e y > < s t r i n g > O T R O S   E S T U D I O S < / s t r i n g > < / k e y > < v a l u e > < i n t > 1 4 1 < / i n t > < / v a l u e > < / i t e m > < i t e m > < k e y > < s t r i n g > T E L E F O N O < / s t r i n g > < / k e y > < v a l u e > < i n t > 1 0 0 < / i n t > < / v a l u e > < / i t e m > < i t e m > < k e y > < s t r i n g > D I R E C C I � N < / s t r i n g > < / k e y > < v a l u e > < i n t > 1 0 4 < / i n t > < / v a l u e > < / i t e m > < i t e m > < k e y > < s t r i n g > C O R R E O   E L E C T R O N I C O < / s t r i n g > < / k e y > < v a l u e > < i n t > 1 7 5 < / i n t > < / v a l u e > < / i t e m > < / C o l u m n W i d t h s > < C o l u m n D i s p l a y I n d e x > < i t e m > < k e y > < s t r i n g > N O . < / s t r i n g > < / k e y > < v a l u e > < i n t > 0 < / i n t > < / v a l u e > < / i t e m > < i t e m > < k e y > < s t r i n g > C O D . < / s t r i n g > < / k e y > < v a l u e > < i n t > 1 < / i n t > < / v a l u e > < / i t e m > < i t e m > < k e y > < s t r i n g > P e r i o d o   d e   i n g r e s o < / s t r i n g > < / k e y > < v a l u e > < i n t > 2 < / i n t > < / v a l u e > < / i t e m > < i t e m > < k e y > < s t r i n g > A P E L L I D O S < / s t r i n g > < / k e y > < v a l u e > < i n t > 3 < / i n t > < / v a l u e > < / i t e m > < i t e m > < k e y > < s t r i n g > N O M B R E < / s t r i n g > < / k e y > < v a l u e > < i n t > 4 < / i n t > < / v a l u e > < / i t e m > < i t e m > < k e y > < s t r i n g > G � n e r o < / s t r i n g > < / k e y > < v a l u e > < i n t > 5 < / i n t > < / v a l u e > < / i t e m > < i t e m > < k e y > < s t r i n g > C . C < / s t r i n g > < / k e y > < v a l u e > < i n t > 6 < / i n t > < / v a l u e > < / i t e m > < i t e m > < k e y > < s t r i n g > E X P E D I D A < / s t r i n g > < / k e y > < v a l u e > < i n t > 7 < / i n t > < / v a l u e > < / i t e m > < i t e m > < k e y > < s t r i n g > L I B R E T A   M I L I T A R < / s t r i n g > < / k e y > < v a l u e > < i n t > 8 < / i n t > < / v a l u e > < / i t e m > < i t e m > < k e y > < s t r i n g > T I T U L O   P R O F E S I O N A L < / s t r i n g > < / k e y > < v a l u e > < i n t > 9 < / i n t > < / v a l u e > < / i t e m > < i t e m > < k e y > < s t r i n g > F E C H A   C E R E M O N I A < / s t r i n g > < / k e y > < v a l u e > < i n t > 1 0 < / i n t > < / v a l u e > < / i t e m > < i t e m > < k e y > < s t r i n g > F E C H A   C E R E M O N I A 2 < / s t r i n g > < / k e y > < v a l u e > < i n t > 1 1 < / i n t > < / v a l u e > < / i t e m > < i t e m > < k e y > < s t r i n g > T R A B A J O   D E   G R A D O < / s t r i n g > < / k e y > < v a l u e > < i n t > 1 2 < / i n t > < / v a l u e > < / i t e m > < i t e m > < k e y > < s t r i n g > D I R E C T O R   D E   T R A B A J O   D E   G R A D O < / s t r i n g > < / k e y > < v a l u e > < i n t > 1 3 < / i n t > < / v a l u e > < / i t e m > < i t e m > < k e y > < s t r i n g > F E C H A   D E   S U S T E N T A C I � N   D E   T R A B A J O   D E   G R A D O < / s t r i n g > < / k e y > < v a l u e > < i n t > 1 4 < / i n t > < / v a l u e > < / i t e m > < i t e m > < k e y > < s t r i n g > N O T A < / s t r i n g > < / k e y > < v a l u e > < i n t > 1 5 < / i n t > < / v a l u e > < / i t e m > < i t e m > < k e y > < s t r i n g > E N F A S I S < / s t r i n g > < / k e y > < v a l u e > < i n t > 1 6 < / i n t > < / v a l u e > < / i t e m > < i t e m > < k e y > < s t r i n g > i n s t r u m e n t o < / s t r i n g > < / k e y > < v a l u e > < i n t > 1 7 < / i n t > < / v a l u e > < / i t e m > < i t e m > < k e y > < s t r i n g > U B I C A C I � N   L A B O R A L < / s t r i n g > < / k e y > < v a l u e > < i n t > 1 8 < / i n t > < / v a l u e > < / i t e m > < i t e m > < k e y > < s t r i n g > R E S I D E N C I A   F U E R A   D E   B O G O T � < / s t r i n g > < / k e y > < v a l u e > < i n t > 1 9 < / i n t > < / v a l u e > < / i t e m > < i t e m > < k e y > < s t r i n g > O T R O S   E S T U D I O S < / s t r i n g > < / k e y > < v a l u e > < i n t > 2 0 < / i n t > < / v a l u e > < / i t e m > < i t e m > < k e y > < s t r i n g > T E L E F O N O < / s t r i n g > < / k e y > < v a l u e > < i n t > 2 1 < / i n t > < / v a l u e > < / i t e m > < i t e m > < k e y > < s t r i n g > D I R E C C I � N < / s t r i n g > < / k e y > < v a l u e > < i n t > 2 2 < / i n t > < / v a l u e > < / i t e m > < i t e m > < k e y > < s t r i n g > C O R R E O   E L E C T R O N I C O < / s t r i n g > < / k e y > < v a l u e > < i n t > 2 3 < / 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F7CDC5F5-BC4E-4A5E-88B4-B69670DC8E54}">
  <ds:schemaRefs/>
</ds:datastoreItem>
</file>

<file path=customXml/itemProps10.xml><?xml version="1.0" encoding="utf-8"?>
<ds:datastoreItem xmlns:ds="http://schemas.openxmlformats.org/officeDocument/2006/customXml" ds:itemID="{191445EB-E9D8-498B-8955-14CE1800671E}">
  <ds:schemaRefs/>
</ds:datastoreItem>
</file>

<file path=customXml/itemProps11.xml><?xml version="1.0" encoding="utf-8"?>
<ds:datastoreItem xmlns:ds="http://schemas.openxmlformats.org/officeDocument/2006/customXml" ds:itemID="{372DFFCA-D6A9-41EE-B3CF-F299DEF4269B}">
  <ds:schemaRefs/>
</ds:datastoreItem>
</file>

<file path=customXml/itemProps12.xml><?xml version="1.0" encoding="utf-8"?>
<ds:datastoreItem xmlns:ds="http://schemas.openxmlformats.org/officeDocument/2006/customXml" ds:itemID="{D54769ED-E599-4C6B-AF27-0130644D68E9}">
  <ds:schemaRefs/>
</ds:datastoreItem>
</file>

<file path=customXml/itemProps13.xml><?xml version="1.0" encoding="utf-8"?>
<ds:datastoreItem xmlns:ds="http://schemas.openxmlformats.org/officeDocument/2006/customXml" ds:itemID="{2E219C4D-9D28-45D5-A12C-CAF2E17CA703}">
  <ds:schemaRefs/>
</ds:datastoreItem>
</file>

<file path=customXml/itemProps14.xml><?xml version="1.0" encoding="utf-8"?>
<ds:datastoreItem xmlns:ds="http://schemas.openxmlformats.org/officeDocument/2006/customXml" ds:itemID="{6AAE6867-5B65-4538-968E-C680D5481867}">
  <ds:schemaRefs/>
</ds:datastoreItem>
</file>

<file path=customXml/itemProps15.xml><?xml version="1.0" encoding="utf-8"?>
<ds:datastoreItem xmlns:ds="http://schemas.openxmlformats.org/officeDocument/2006/customXml" ds:itemID="{3107B65B-81A1-4CDF-A7D9-29F9976607E8}">
  <ds:schemaRefs/>
</ds:datastoreItem>
</file>

<file path=customXml/itemProps16.xml><?xml version="1.0" encoding="utf-8"?>
<ds:datastoreItem xmlns:ds="http://schemas.openxmlformats.org/officeDocument/2006/customXml" ds:itemID="{B05FB8AE-04E4-4C34-9D77-B95FDAA0CD1F}">
  <ds:schemaRefs/>
</ds:datastoreItem>
</file>

<file path=customXml/itemProps17.xml><?xml version="1.0" encoding="utf-8"?>
<ds:datastoreItem xmlns:ds="http://schemas.openxmlformats.org/officeDocument/2006/customXml" ds:itemID="{AEDCF6FC-B9A6-405D-B4E2-73F5F58F5355}">
  <ds:schemaRefs/>
</ds:datastoreItem>
</file>

<file path=customXml/itemProps2.xml><?xml version="1.0" encoding="utf-8"?>
<ds:datastoreItem xmlns:ds="http://schemas.openxmlformats.org/officeDocument/2006/customXml" ds:itemID="{1977C3A0-7302-43A6-A254-7984FC745118}">
  <ds:schemaRefs/>
</ds:datastoreItem>
</file>

<file path=customXml/itemProps3.xml><?xml version="1.0" encoding="utf-8"?>
<ds:datastoreItem xmlns:ds="http://schemas.openxmlformats.org/officeDocument/2006/customXml" ds:itemID="{E98BE92E-78D5-4FA7-8F72-AFCEF74CDE7B}">
  <ds:schemaRefs/>
</ds:datastoreItem>
</file>

<file path=customXml/itemProps4.xml><?xml version="1.0" encoding="utf-8"?>
<ds:datastoreItem xmlns:ds="http://schemas.openxmlformats.org/officeDocument/2006/customXml" ds:itemID="{E30680F1-FA23-4D99-ADD1-87F4FD38F39E}">
  <ds:schemaRefs/>
</ds:datastoreItem>
</file>

<file path=customXml/itemProps5.xml><?xml version="1.0" encoding="utf-8"?>
<ds:datastoreItem xmlns:ds="http://schemas.openxmlformats.org/officeDocument/2006/customXml" ds:itemID="{E1F848EF-EB5D-44DC-8581-E2918CF9598A}">
  <ds:schemaRefs/>
</ds:datastoreItem>
</file>

<file path=customXml/itemProps6.xml><?xml version="1.0" encoding="utf-8"?>
<ds:datastoreItem xmlns:ds="http://schemas.openxmlformats.org/officeDocument/2006/customXml" ds:itemID="{35BC62CC-E850-4D4C-AEBE-BB9E273BDB1C}">
  <ds:schemaRefs/>
</ds:datastoreItem>
</file>

<file path=customXml/itemProps7.xml><?xml version="1.0" encoding="utf-8"?>
<ds:datastoreItem xmlns:ds="http://schemas.openxmlformats.org/officeDocument/2006/customXml" ds:itemID="{F5B8DF5D-A455-46D7-BF5B-4B5859D5486B}">
  <ds:schemaRefs/>
</ds:datastoreItem>
</file>

<file path=customXml/itemProps8.xml><?xml version="1.0" encoding="utf-8"?>
<ds:datastoreItem xmlns:ds="http://schemas.openxmlformats.org/officeDocument/2006/customXml" ds:itemID="{61A05FA1-67F2-4B7E-89E6-7324D7E3B8C3}">
  <ds:schemaRefs/>
</ds:datastoreItem>
</file>

<file path=customXml/itemProps9.xml><?xml version="1.0" encoding="utf-8"?>
<ds:datastoreItem xmlns:ds="http://schemas.openxmlformats.org/officeDocument/2006/customXml" ds:itemID="{55769F18-94C7-4492-A1C9-C52DDF5F04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4</vt:i4>
      </vt:variant>
    </vt:vector>
  </HeadingPairs>
  <TitlesOfParts>
    <vt:vector size="14" baseType="lpstr">
      <vt:lpstr>Formularios</vt:lpstr>
      <vt:lpstr>Egresados</vt:lpstr>
      <vt:lpstr>Sniies</vt:lpstr>
      <vt:lpstr>OLE</vt:lpstr>
      <vt:lpstr>Tabla dinámica</vt:lpstr>
      <vt:lpstr>Tablas derivadas</vt:lpstr>
      <vt:lpstr>Power View10</vt:lpstr>
      <vt:lpstr>Power View9</vt:lpstr>
      <vt:lpstr>Power View8</vt:lpstr>
      <vt:lpstr>Power View7</vt:lpstr>
      <vt:lpstr>'Power View10'!Área_de_impresión</vt:lpstr>
      <vt:lpstr>'Power View7'!Área_de_impresión</vt:lpstr>
      <vt:lpstr>'Power View8'!Área_de_impresión</vt:lpstr>
      <vt:lpstr>'Power View9'!Área_de_impresión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TAGAlindoC</dc:creator>
  <cp:lastModifiedBy>Andrés</cp:lastModifiedBy>
  <cp:lastPrinted>2015-09-03T18:57:46Z</cp:lastPrinted>
  <dcterms:created xsi:type="dcterms:W3CDTF">2010-08-31T16:39:41Z</dcterms:created>
  <dcterms:modified xsi:type="dcterms:W3CDTF">2015-10-23T04:21:46Z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11</vt:i4>
  </property>
</Properties>
</file>