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5345" windowHeight="465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10" i="1" l="1"/>
  <c r="AC11" i="1"/>
  <c r="AC12" i="1"/>
  <c r="AC13" i="1"/>
  <c r="AC14" i="1"/>
  <c r="AC15" i="1"/>
  <c r="AC16" i="1"/>
  <c r="AC17" i="1"/>
  <c r="AC9" i="1"/>
  <c r="AC8" i="1"/>
  <c r="P9" i="1"/>
  <c r="N9" i="1"/>
  <c r="M19" i="1" l="1"/>
  <c r="N11" i="1" l="1"/>
  <c r="N10" i="1"/>
  <c r="N12" i="1"/>
  <c r="N13" i="1"/>
  <c r="N14" i="1"/>
  <c r="N15" i="1"/>
  <c r="N16" i="1"/>
  <c r="N17" i="1"/>
  <c r="N18" i="1"/>
</calcChain>
</file>

<file path=xl/sharedStrings.xml><?xml version="1.0" encoding="utf-8"?>
<sst xmlns="http://schemas.openxmlformats.org/spreadsheetml/2006/main" count="114" uniqueCount="84">
  <si>
    <t xml:space="preserve">Ramal </t>
  </si>
  <si>
    <t>Seccion</t>
  </si>
  <si>
    <t>Fecha de Inspeccion</t>
  </si>
  <si>
    <t xml:space="preserve">Abscisa Inicial </t>
  </si>
  <si>
    <t xml:space="preserve">Abscisa Final </t>
  </si>
  <si>
    <t>Area de muestreo (m2)</t>
  </si>
  <si>
    <t xml:space="preserve">Inspeccion por </t>
  </si>
  <si>
    <t>No.</t>
  </si>
  <si>
    <t>Daño</t>
  </si>
  <si>
    <t>Un.</t>
  </si>
  <si>
    <t>m2</t>
  </si>
  <si>
    <t>Blow Up/ Bucking</t>
  </si>
  <si>
    <t>Grieta de Esquina</t>
  </si>
  <si>
    <t>Losa Dividida</t>
  </si>
  <si>
    <t>Grieta de Durabilidad</t>
  </si>
  <si>
    <t>Escala</t>
  </si>
  <si>
    <t>Sello de Junta</t>
  </si>
  <si>
    <t>Desnivel Carril</t>
  </si>
  <si>
    <t>Grietas Lineales</t>
  </si>
  <si>
    <t>Parcheo Grande</t>
  </si>
  <si>
    <t>Parcheo Pequeño</t>
  </si>
  <si>
    <t>Pulimento de Agregados</t>
  </si>
  <si>
    <t>Popouts</t>
  </si>
  <si>
    <t>Bombeo</t>
  </si>
  <si>
    <t>Punzonamiento</t>
  </si>
  <si>
    <t xml:space="preserve">Cruce de Via Ferrea </t>
  </si>
  <si>
    <t>Desconchamiento</t>
  </si>
  <si>
    <t>Grietas de Retraccion</t>
  </si>
  <si>
    <t>Nivel de Severidad</t>
  </si>
  <si>
    <t>Cantidades Parciales</t>
  </si>
  <si>
    <t>Densidad (%)</t>
  </si>
  <si>
    <t>Valor Deducido</t>
  </si>
  <si>
    <t>INDICE DE CONDICION DEL PAVIMENTO</t>
  </si>
  <si>
    <t>PAVIMENTO DE CONCRETO HIDRAULICO</t>
  </si>
  <si>
    <t>Exploracion de la condicion superficial por unidades de muestreo</t>
  </si>
  <si>
    <t>L</t>
  </si>
  <si>
    <t>H</t>
  </si>
  <si>
    <t>M</t>
  </si>
  <si>
    <t>0,3X2  0,3X2.7  0,3X1,8  0,3X2  0,3X2.6  0.3X2</t>
  </si>
  <si>
    <t xml:space="preserve">0,9X1  0,4X1,7  1X1,50  1X1 0,6X1  </t>
  </si>
  <si>
    <t>0,02X3  0,3X2.5  0,1X3  0,3X3.5</t>
  </si>
  <si>
    <t>0,1X0,2   0,1X0,4   0,4X0,5  0.5X1  0,6X0,7</t>
  </si>
  <si>
    <t>0,7X1.5</t>
  </si>
  <si>
    <t>0,8X0,10   0,6X0,15</t>
  </si>
  <si>
    <t>0,6X2  0,55X0,5  0,7X2  0,4X0,55 0,2X0,60</t>
  </si>
  <si>
    <t xml:space="preserve">0,5X3,5  0,1X3   0,2X3,80 </t>
  </si>
  <si>
    <t>3,5X5  1,5X2  3,5X3  2X4 3.5X2</t>
  </si>
  <si>
    <t>ITERACIÓN</t>
  </si>
  <si>
    <t>VALORES DEDUCIDOS</t>
  </si>
  <si>
    <t>TOTAL</t>
  </si>
  <si>
    <t>q</t>
  </si>
  <si>
    <t>CDV</t>
  </si>
  <si>
    <t>32.5</t>
  </si>
  <si>
    <t>34.5</t>
  </si>
  <si>
    <t>PCI =100-37= 63 = FAIR (JUSTO)</t>
  </si>
  <si>
    <t>AVENIDA CARACAS CON CALLE 39</t>
  </si>
  <si>
    <t>SECCION 001</t>
  </si>
  <si>
    <t>K0+000</t>
  </si>
  <si>
    <t>K0+020</t>
  </si>
  <si>
    <t>7.0 m X 20 m</t>
  </si>
  <si>
    <t>Ingrid Sanabria - Jeison Fino</t>
  </si>
  <si>
    <t>Grieta   transversal</t>
  </si>
  <si>
    <t>Grieta en intercepcion de losas</t>
  </si>
  <si>
    <t>Losa dividida en 3 o 4 pedazos</t>
  </si>
  <si>
    <t>Expansion por agregados</t>
  </si>
  <si>
    <t>Diferencia de nivel entre losas</t>
  </si>
  <si>
    <t>Acumulacion de roca entre losas</t>
  </si>
  <si>
    <t>Erosion de la berma</t>
  </si>
  <si>
    <t>Division de la losa en 2 o 3 pedazos</t>
  </si>
  <si>
    <t>3,5X4</t>
  </si>
  <si>
    <t>Reemplazar por material nuevo</t>
  </si>
  <si>
    <t>Repeticiones de cargas de transito</t>
  </si>
  <si>
    <t>Pavimento que se desprende</t>
  </si>
  <si>
    <t>Expulsión del material de la losa</t>
  </si>
  <si>
    <t>Losa rota en pedazos</t>
  </si>
  <si>
    <t>Depresiones alrededor de los rieles</t>
  </si>
  <si>
    <t>Red de grietas superficiales</t>
  </si>
  <si>
    <t>Grietas capilares</t>
  </si>
  <si>
    <t>Descascaramiento de Esquina</t>
  </si>
  <si>
    <t xml:space="preserve">Descascaramiento de Junta </t>
  </si>
  <si>
    <t>Rotura superficial en la esquina</t>
  </si>
  <si>
    <t>Rutura superficial en la junta</t>
  </si>
  <si>
    <t>TOTAL AREA CON ALGUN TIPO DE DAÑO</t>
  </si>
  <si>
    <t xml:space="preserve">Total (m2)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</si>
</sst>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0" xfId="0" applyAlignment="1"/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65" fontId="0" fillId="0" borderId="0" xfId="0" applyNumberFormat="1"/>
    <xf numFmtId="0" fontId="0" fillId="0" borderId="24" xfId="0" applyFont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0" borderId="13" xfId="0" applyNumberFormat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25" xfId="0" applyBorder="1" applyAlignment="1">
      <alignment horizontal="center"/>
    </xf>
    <xf numFmtId="164" fontId="0" fillId="0" borderId="23" xfId="0" applyNumberFormat="1" applyBorder="1" applyAlignment="1">
      <alignment horizontal="center"/>
    </xf>
    <xf numFmtId="164" fontId="0" fillId="0" borderId="24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0" fillId="0" borderId="32" xfId="0" applyFill="1" applyBorder="1" applyAlignment="1">
      <alignment horizontal="center"/>
    </xf>
    <xf numFmtId="2" fontId="0" fillId="0" borderId="23" xfId="0" applyNumberFormat="1" applyBorder="1" applyAlignment="1">
      <alignment horizontal="center"/>
    </xf>
    <xf numFmtId="2" fontId="0" fillId="0" borderId="24" xfId="0" applyNumberFormat="1" applyBorder="1" applyAlignment="1">
      <alignment horizontal="center"/>
    </xf>
    <xf numFmtId="2" fontId="0" fillId="3" borderId="24" xfId="0" applyNumberFormat="1" applyFill="1" applyBorder="1" applyAlignment="1">
      <alignment horizontal="center"/>
    </xf>
    <xf numFmtId="2" fontId="0" fillId="0" borderId="24" xfId="0" applyNumberFormat="1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5" xfId="0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2" borderId="2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E35"/>
  <sheetViews>
    <sheetView tabSelected="1" workbookViewId="0">
      <selection activeCell="AB28" sqref="AB28"/>
    </sheetView>
  </sheetViews>
  <sheetFormatPr baseColWidth="10" defaultRowHeight="15" x14ac:dyDescent="0.25"/>
  <cols>
    <col min="2" max="2" width="7.140625" customWidth="1"/>
    <col min="3" max="3" width="31.5703125" customWidth="1"/>
    <col min="4" max="5" width="7.140625" customWidth="1"/>
    <col min="6" max="6" width="31.85546875" customWidth="1"/>
    <col min="7" max="7" width="7.140625" customWidth="1"/>
    <col min="10" max="10" width="6.42578125" customWidth="1"/>
    <col min="11" max="11" width="10.85546875" customWidth="1"/>
    <col min="12" max="12" width="39.140625" customWidth="1"/>
    <col min="13" max="13" width="8.7109375" customWidth="1"/>
    <col min="14" max="15" width="9.140625" customWidth="1"/>
    <col min="19" max="28" width="5.28515625" customWidth="1"/>
    <col min="29" max="31" width="7.7109375" customWidth="1"/>
  </cols>
  <sheetData>
    <row r="1" spans="2:31" ht="15.75" thickBot="1" x14ac:dyDescent="0.3"/>
    <row r="2" spans="2:31" x14ac:dyDescent="0.25">
      <c r="B2" s="22" t="s">
        <v>32</v>
      </c>
      <c r="C2" s="23"/>
      <c r="D2" s="23"/>
      <c r="E2" s="23"/>
      <c r="F2" s="23"/>
      <c r="G2" s="24"/>
    </row>
    <row r="3" spans="2:31" x14ac:dyDescent="0.25">
      <c r="B3" s="19" t="s">
        <v>33</v>
      </c>
      <c r="C3" s="20"/>
      <c r="D3" s="20"/>
      <c r="E3" s="20"/>
      <c r="F3" s="20"/>
      <c r="G3" s="21"/>
    </row>
    <row r="4" spans="2:31" ht="15.75" thickBot="1" x14ac:dyDescent="0.3">
      <c r="B4" s="19" t="s">
        <v>34</v>
      </c>
      <c r="C4" s="20"/>
      <c r="D4" s="20"/>
      <c r="E4" s="20"/>
      <c r="F4" s="20"/>
      <c r="G4" s="21"/>
    </row>
    <row r="5" spans="2:31" x14ac:dyDescent="0.25">
      <c r="B5" s="39" t="s">
        <v>0</v>
      </c>
      <c r="C5" s="45"/>
      <c r="D5" s="39" t="s">
        <v>55</v>
      </c>
      <c r="E5" s="40"/>
      <c r="F5" s="40"/>
      <c r="G5" s="41"/>
    </row>
    <row r="6" spans="2:31" ht="15.75" thickBot="1" x14ac:dyDescent="0.3">
      <c r="B6" s="33" t="s">
        <v>1</v>
      </c>
      <c r="C6" s="18"/>
      <c r="D6" s="33" t="s">
        <v>56</v>
      </c>
      <c r="E6" s="34"/>
      <c r="F6" s="34"/>
      <c r="G6" s="35"/>
    </row>
    <row r="7" spans="2:31" ht="15.75" thickBot="1" x14ac:dyDescent="0.3">
      <c r="B7" s="33" t="s">
        <v>2</v>
      </c>
      <c r="C7" s="18"/>
      <c r="D7" s="42">
        <v>42190</v>
      </c>
      <c r="E7" s="34"/>
      <c r="F7" s="34"/>
      <c r="G7" s="35"/>
      <c r="J7" s="30" t="s">
        <v>8</v>
      </c>
      <c r="K7" s="28" t="s">
        <v>28</v>
      </c>
      <c r="L7" s="28" t="s">
        <v>29</v>
      </c>
      <c r="M7" s="28" t="s">
        <v>83</v>
      </c>
      <c r="N7" s="28" t="s">
        <v>30</v>
      </c>
      <c r="O7" s="28" t="s">
        <v>31</v>
      </c>
      <c r="R7" s="76" t="s">
        <v>47</v>
      </c>
      <c r="S7" s="26" t="s">
        <v>48</v>
      </c>
      <c r="T7" s="26"/>
      <c r="U7" s="26"/>
      <c r="V7" s="26"/>
      <c r="W7" s="26"/>
      <c r="X7" s="26"/>
      <c r="Y7" s="26"/>
      <c r="Z7" s="26"/>
      <c r="AA7" s="26"/>
      <c r="AB7" s="26"/>
      <c r="AC7" s="76" t="s">
        <v>49</v>
      </c>
      <c r="AD7" s="75" t="s">
        <v>50</v>
      </c>
      <c r="AE7" s="74" t="s">
        <v>51</v>
      </c>
    </row>
    <row r="8" spans="2:31" ht="15.75" thickBot="1" x14ac:dyDescent="0.3">
      <c r="B8" s="33" t="s">
        <v>3</v>
      </c>
      <c r="C8" s="18"/>
      <c r="D8" s="33" t="s">
        <v>57</v>
      </c>
      <c r="E8" s="34"/>
      <c r="F8" s="34"/>
      <c r="G8" s="35"/>
      <c r="J8" s="31"/>
      <c r="K8" s="29"/>
      <c r="L8" s="29"/>
      <c r="M8" s="29"/>
      <c r="N8" s="29"/>
      <c r="O8" s="29"/>
      <c r="R8" s="77">
        <v>1</v>
      </c>
      <c r="S8" s="9">
        <v>22.5</v>
      </c>
      <c r="T8" s="16">
        <v>8</v>
      </c>
      <c r="U8" s="16">
        <v>0.9</v>
      </c>
      <c r="V8" s="16">
        <v>0.8</v>
      </c>
      <c r="W8" s="16">
        <v>0.7</v>
      </c>
      <c r="X8" s="16">
        <v>0.7</v>
      </c>
      <c r="Y8" s="16">
        <v>0.5</v>
      </c>
      <c r="Z8" s="16">
        <v>0.4</v>
      </c>
      <c r="AA8" s="16">
        <v>0.3</v>
      </c>
      <c r="AB8" s="17">
        <v>0.1</v>
      </c>
      <c r="AC8" s="77">
        <f t="shared" ref="AC8:AC17" si="0">SUM(S8:AB8)</f>
        <v>34.9</v>
      </c>
      <c r="AD8" s="59">
        <v>2</v>
      </c>
      <c r="AE8" s="59">
        <v>28</v>
      </c>
    </row>
    <row r="9" spans="2:31" x14ac:dyDescent="0.25">
      <c r="B9" s="33" t="s">
        <v>4</v>
      </c>
      <c r="C9" s="18"/>
      <c r="D9" s="33" t="s">
        <v>58</v>
      </c>
      <c r="E9" s="34"/>
      <c r="F9" s="34"/>
      <c r="G9" s="35"/>
      <c r="J9" s="59">
        <v>1</v>
      </c>
      <c r="K9" s="59" t="s">
        <v>35</v>
      </c>
      <c r="L9" s="59" t="s">
        <v>38</v>
      </c>
      <c r="M9" s="64">
        <v>3.1139999999999999</v>
      </c>
      <c r="N9" s="70">
        <f>(M9/140)*100</f>
        <v>2.2242857142857142</v>
      </c>
      <c r="O9" s="66">
        <v>0.3</v>
      </c>
      <c r="P9" s="6">
        <f>1+(9/98)*(100-O10)</f>
        <v>8.1173469387755102</v>
      </c>
      <c r="R9" s="60">
        <v>2</v>
      </c>
      <c r="S9" s="10">
        <v>22.5</v>
      </c>
      <c r="T9" s="11">
        <v>8</v>
      </c>
      <c r="U9" s="11">
        <v>0.9</v>
      </c>
      <c r="V9" s="11">
        <v>0.8</v>
      </c>
      <c r="W9" s="11">
        <v>0.7</v>
      </c>
      <c r="X9" s="11">
        <v>0.7</v>
      </c>
      <c r="Y9" s="11">
        <v>0.5</v>
      </c>
      <c r="Z9" s="11">
        <v>0.4</v>
      </c>
      <c r="AA9" s="11">
        <v>0.3</v>
      </c>
      <c r="AB9" s="12">
        <v>2</v>
      </c>
      <c r="AC9" s="60">
        <f t="shared" si="0"/>
        <v>36.799999999999997</v>
      </c>
      <c r="AD9" s="60">
        <v>2</v>
      </c>
      <c r="AE9" s="60">
        <v>29</v>
      </c>
    </row>
    <row r="10" spans="2:31" x14ac:dyDescent="0.25">
      <c r="B10" s="33" t="s">
        <v>5</v>
      </c>
      <c r="C10" s="18"/>
      <c r="D10" s="33" t="s">
        <v>59</v>
      </c>
      <c r="E10" s="34"/>
      <c r="F10" s="34"/>
      <c r="G10" s="35"/>
      <c r="J10" s="60">
        <v>2</v>
      </c>
      <c r="K10" s="60" t="s">
        <v>36</v>
      </c>
      <c r="L10" s="60" t="s">
        <v>41</v>
      </c>
      <c r="M10" s="60">
        <v>1.2</v>
      </c>
      <c r="N10" s="71">
        <f>(M10/140)*100</f>
        <v>0.85714285714285721</v>
      </c>
      <c r="O10" s="67">
        <v>22.5</v>
      </c>
      <c r="R10" s="60">
        <v>3</v>
      </c>
      <c r="S10" s="10">
        <v>22.5</v>
      </c>
      <c r="T10" s="11">
        <v>8</v>
      </c>
      <c r="U10" s="11">
        <v>0.9</v>
      </c>
      <c r="V10" s="11">
        <v>0.8</v>
      </c>
      <c r="W10" s="11">
        <v>0.7</v>
      </c>
      <c r="X10" s="11">
        <v>0.7</v>
      </c>
      <c r="Y10" s="11">
        <v>0.5</v>
      </c>
      <c r="Z10" s="11">
        <v>0.4</v>
      </c>
      <c r="AA10" s="11">
        <v>2</v>
      </c>
      <c r="AB10" s="12">
        <v>2</v>
      </c>
      <c r="AC10" s="60">
        <f t="shared" si="0"/>
        <v>38.5</v>
      </c>
      <c r="AD10" s="60">
        <v>2</v>
      </c>
      <c r="AE10" s="60">
        <v>30</v>
      </c>
    </row>
    <row r="11" spans="2:31" ht="15.75" thickBot="1" x14ac:dyDescent="0.3">
      <c r="B11" s="43" t="s">
        <v>6</v>
      </c>
      <c r="C11" s="44"/>
      <c r="D11" s="36" t="s">
        <v>60</v>
      </c>
      <c r="E11" s="37"/>
      <c r="F11" s="37"/>
      <c r="G11" s="38"/>
      <c r="J11" s="60">
        <v>3</v>
      </c>
      <c r="K11" s="60" t="s">
        <v>36</v>
      </c>
      <c r="L11" s="60" t="s">
        <v>39</v>
      </c>
      <c r="M11" s="60">
        <v>4.68</v>
      </c>
      <c r="N11" s="71">
        <f>(M11/140)*100</f>
        <v>3.3428571428571425</v>
      </c>
      <c r="O11" s="67">
        <v>0.9</v>
      </c>
      <c r="R11" s="60">
        <v>4</v>
      </c>
      <c r="S11" s="10">
        <v>22.5</v>
      </c>
      <c r="T11" s="11">
        <v>8</v>
      </c>
      <c r="U11" s="11">
        <v>0.9</v>
      </c>
      <c r="V11" s="11">
        <v>0.8</v>
      </c>
      <c r="W11" s="11">
        <v>0.7</v>
      </c>
      <c r="X11" s="11">
        <v>0.7</v>
      </c>
      <c r="Y11" s="11">
        <v>0.5</v>
      </c>
      <c r="Z11" s="11">
        <v>2</v>
      </c>
      <c r="AA11" s="11">
        <v>2</v>
      </c>
      <c r="AB11" s="12">
        <v>2</v>
      </c>
      <c r="AC11" s="60">
        <f t="shared" si="0"/>
        <v>40.1</v>
      </c>
      <c r="AD11" s="60">
        <v>2</v>
      </c>
      <c r="AE11" s="60">
        <v>32</v>
      </c>
    </row>
    <row r="12" spans="2:31" ht="15.75" thickBot="1" x14ac:dyDescent="0.3">
      <c r="B12" s="25"/>
      <c r="C12" s="26"/>
      <c r="D12" s="26"/>
      <c r="E12" s="26"/>
      <c r="F12" s="26"/>
      <c r="G12" s="27"/>
      <c r="J12" s="60">
        <v>5</v>
      </c>
      <c r="K12" s="60" t="s">
        <v>36</v>
      </c>
      <c r="L12" s="60" t="s">
        <v>40</v>
      </c>
      <c r="M12" s="60">
        <v>2.16</v>
      </c>
      <c r="N12" s="71">
        <f t="shared" ref="N12:N18" si="1">(M12/140)*100</f>
        <v>1.5428571428571431</v>
      </c>
      <c r="O12" s="67">
        <v>0.4</v>
      </c>
      <c r="R12" s="60">
        <v>5</v>
      </c>
      <c r="S12" s="10">
        <v>22.5</v>
      </c>
      <c r="T12" s="11">
        <v>8</v>
      </c>
      <c r="U12" s="11">
        <v>0.9</v>
      </c>
      <c r="V12" s="11">
        <v>0.8</v>
      </c>
      <c r="W12" s="11">
        <v>0.7</v>
      </c>
      <c r="X12" s="11">
        <v>0.7</v>
      </c>
      <c r="Y12" s="11">
        <v>2</v>
      </c>
      <c r="Z12" s="11">
        <v>2</v>
      </c>
      <c r="AA12" s="11">
        <v>2</v>
      </c>
      <c r="AB12" s="12">
        <v>2</v>
      </c>
      <c r="AC12" s="60">
        <f t="shared" si="0"/>
        <v>41.6</v>
      </c>
      <c r="AD12" s="60">
        <v>2</v>
      </c>
      <c r="AE12" s="60" t="s">
        <v>52</v>
      </c>
    </row>
    <row r="13" spans="2:31" x14ac:dyDescent="0.25">
      <c r="B13" s="2" t="s">
        <v>7</v>
      </c>
      <c r="C13" s="2" t="s">
        <v>8</v>
      </c>
      <c r="D13" s="2" t="s">
        <v>9</v>
      </c>
      <c r="E13" s="2" t="s">
        <v>7</v>
      </c>
      <c r="F13" s="2" t="s">
        <v>8</v>
      </c>
      <c r="G13" s="2" t="s">
        <v>9</v>
      </c>
      <c r="J13" s="61">
        <v>6</v>
      </c>
      <c r="K13" s="61" t="s">
        <v>36</v>
      </c>
      <c r="L13" s="61" t="s">
        <v>45</v>
      </c>
      <c r="M13" s="61">
        <v>2.81</v>
      </c>
      <c r="N13" s="72">
        <f t="shared" si="1"/>
        <v>2.0071428571428571</v>
      </c>
      <c r="O13" s="68">
        <v>8</v>
      </c>
      <c r="R13" s="60">
        <v>6</v>
      </c>
      <c r="S13" s="10">
        <v>22.5</v>
      </c>
      <c r="T13" s="11">
        <v>8</v>
      </c>
      <c r="U13" s="11">
        <v>0.9</v>
      </c>
      <c r="V13" s="11">
        <v>0.8</v>
      </c>
      <c r="W13" s="11">
        <v>0.7</v>
      </c>
      <c r="X13" s="11">
        <v>2</v>
      </c>
      <c r="Y13" s="11">
        <v>2</v>
      </c>
      <c r="Z13" s="11">
        <v>2</v>
      </c>
      <c r="AA13" s="11">
        <v>2</v>
      </c>
      <c r="AB13" s="12">
        <v>2</v>
      </c>
      <c r="AC13" s="60">
        <f t="shared" si="0"/>
        <v>42.9</v>
      </c>
      <c r="AD13" s="60">
        <v>2</v>
      </c>
      <c r="AE13" s="60" t="s">
        <v>53</v>
      </c>
    </row>
    <row r="14" spans="2:31" x14ac:dyDescent="0.25">
      <c r="B14" s="32">
        <v>1</v>
      </c>
      <c r="C14" s="3" t="s">
        <v>11</v>
      </c>
      <c r="D14" s="32" t="s">
        <v>10</v>
      </c>
      <c r="E14" s="32">
        <v>11</v>
      </c>
      <c r="F14" s="3" t="s">
        <v>21</v>
      </c>
      <c r="G14" s="32" t="s">
        <v>10</v>
      </c>
      <c r="J14" s="60">
        <v>9</v>
      </c>
      <c r="K14" s="60" t="s">
        <v>37</v>
      </c>
      <c r="L14" s="60" t="s">
        <v>69</v>
      </c>
      <c r="M14" s="60">
        <v>14</v>
      </c>
      <c r="N14" s="71">
        <f t="shared" si="1"/>
        <v>10</v>
      </c>
      <c r="O14" s="67">
        <v>0.7</v>
      </c>
      <c r="R14" s="60">
        <v>7</v>
      </c>
      <c r="S14" s="10">
        <v>22.5</v>
      </c>
      <c r="T14" s="11">
        <v>8</v>
      </c>
      <c r="U14" s="11">
        <v>0.9</v>
      </c>
      <c r="V14" s="11">
        <v>0.8</v>
      </c>
      <c r="W14" s="11">
        <v>2</v>
      </c>
      <c r="X14" s="11">
        <v>2</v>
      </c>
      <c r="Y14" s="11">
        <v>2</v>
      </c>
      <c r="Z14" s="11">
        <v>2</v>
      </c>
      <c r="AA14" s="11">
        <v>2</v>
      </c>
      <c r="AB14" s="12">
        <v>2</v>
      </c>
      <c r="AC14" s="60">
        <f t="shared" si="0"/>
        <v>44.199999999999996</v>
      </c>
      <c r="AD14" s="60">
        <v>2</v>
      </c>
      <c r="AE14" s="60">
        <v>36</v>
      </c>
    </row>
    <row r="15" spans="2:31" x14ac:dyDescent="0.25">
      <c r="B15" s="32"/>
      <c r="C15" s="3" t="s">
        <v>61</v>
      </c>
      <c r="D15" s="32"/>
      <c r="E15" s="32"/>
      <c r="F15" s="3" t="s">
        <v>71</v>
      </c>
      <c r="G15" s="32"/>
      <c r="J15" s="60">
        <v>11</v>
      </c>
      <c r="K15" s="60" t="s">
        <v>36</v>
      </c>
      <c r="L15" s="60" t="s">
        <v>46</v>
      </c>
      <c r="M15" s="60">
        <v>47</v>
      </c>
      <c r="N15" s="71">
        <f t="shared" si="1"/>
        <v>33.571428571428569</v>
      </c>
      <c r="O15" s="67">
        <v>0.7</v>
      </c>
      <c r="R15" s="60">
        <v>8</v>
      </c>
      <c r="S15" s="10">
        <v>22.5</v>
      </c>
      <c r="T15" s="11">
        <v>8</v>
      </c>
      <c r="U15" s="11">
        <v>0.9</v>
      </c>
      <c r="V15" s="11">
        <v>2</v>
      </c>
      <c r="W15" s="11">
        <v>2</v>
      </c>
      <c r="X15" s="11">
        <v>2</v>
      </c>
      <c r="Y15" s="11">
        <v>2</v>
      </c>
      <c r="Z15" s="11">
        <v>2</v>
      </c>
      <c r="AA15" s="11">
        <v>2</v>
      </c>
      <c r="AB15" s="12">
        <v>2</v>
      </c>
      <c r="AC15" s="60">
        <f t="shared" si="0"/>
        <v>45.4</v>
      </c>
      <c r="AD15" s="60">
        <v>2</v>
      </c>
      <c r="AE15" s="60">
        <v>36</v>
      </c>
    </row>
    <row r="16" spans="2:31" x14ac:dyDescent="0.25">
      <c r="B16" s="32">
        <v>2</v>
      </c>
      <c r="C16" s="3" t="s">
        <v>12</v>
      </c>
      <c r="D16" s="32" t="s">
        <v>10</v>
      </c>
      <c r="E16" s="32">
        <v>12</v>
      </c>
      <c r="F16" s="3" t="s">
        <v>22</v>
      </c>
      <c r="G16" s="32" t="s">
        <v>10</v>
      </c>
      <c r="J16" s="62">
        <v>13</v>
      </c>
      <c r="K16" s="62" t="s">
        <v>37</v>
      </c>
      <c r="L16" s="62" t="s">
        <v>42</v>
      </c>
      <c r="M16" s="62">
        <v>1.1000000000000001</v>
      </c>
      <c r="N16" s="73">
        <f t="shared" si="1"/>
        <v>0.78571428571428581</v>
      </c>
      <c r="O16" s="69">
        <v>0.8</v>
      </c>
      <c r="R16" s="60">
        <v>9</v>
      </c>
      <c r="S16" s="10">
        <v>22.5</v>
      </c>
      <c r="T16" s="11">
        <v>8</v>
      </c>
      <c r="U16" s="11">
        <v>2</v>
      </c>
      <c r="V16" s="11">
        <v>2</v>
      </c>
      <c r="W16" s="11">
        <v>2</v>
      </c>
      <c r="X16" s="11">
        <v>2</v>
      </c>
      <c r="Y16" s="11">
        <v>2</v>
      </c>
      <c r="Z16" s="11">
        <v>2</v>
      </c>
      <c r="AA16" s="11">
        <v>2</v>
      </c>
      <c r="AB16" s="12">
        <v>2</v>
      </c>
      <c r="AC16" s="60">
        <f t="shared" si="0"/>
        <v>46.5</v>
      </c>
      <c r="AD16" s="60">
        <v>2</v>
      </c>
      <c r="AE16" s="79">
        <v>37</v>
      </c>
    </row>
    <row r="17" spans="2:31" ht="15.75" thickBot="1" x14ac:dyDescent="0.3">
      <c r="B17" s="32"/>
      <c r="C17" s="3" t="s">
        <v>62</v>
      </c>
      <c r="D17" s="32"/>
      <c r="E17" s="32"/>
      <c r="F17" s="3" t="s">
        <v>72</v>
      </c>
      <c r="G17" s="32"/>
      <c r="J17" s="60">
        <v>18</v>
      </c>
      <c r="K17" s="60" t="s">
        <v>37</v>
      </c>
      <c r="L17" s="60" t="s">
        <v>43</v>
      </c>
      <c r="M17" s="60">
        <v>0.2</v>
      </c>
      <c r="N17" s="71">
        <f t="shared" si="1"/>
        <v>0.14285714285714285</v>
      </c>
      <c r="O17" s="69">
        <v>0.1</v>
      </c>
      <c r="R17" s="63">
        <v>10</v>
      </c>
      <c r="S17" s="13">
        <v>22.5</v>
      </c>
      <c r="T17" s="78">
        <v>2</v>
      </c>
      <c r="U17" s="14">
        <v>2</v>
      </c>
      <c r="V17" s="14">
        <v>2</v>
      </c>
      <c r="W17" s="14">
        <v>2</v>
      </c>
      <c r="X17" s="14">
        <v>2</v>
      </c>
      <c r="Y17" s="14">
        <v>2</v>
      </c>
      <c r="Z17" s="14">
        <v>2</v>
      </c>
      <c r="AA17" s="14">
        <v>2</v>
      </c>
      <c r="AB17" s="15">
        <v>2</v>
      </c>
      <c r="AC17" s="63">
        <f t="shared" si="0"/>
        <v>40.5</v>
      </c>
      <c r="AD17" s="63">
        <v>1</v>
      </c>
      <c r="AE17" s="63">
        <v>32</v>
      </c>
    </row>
    <row r="18" spans="2:31" x14ac:dyDescent="0.25">
      <c r="B18" s="32">
        <v>3</v>
      </c>
      <c r="C18" s="3" t="s">
        <v>13</v>
      </c>
      <c r="D18" s="32" t="s">
        <v>10</v>
      </c>
      <c r="E18" s="32">
        <v>13</v>
      </c>
      <c r="F18" s="3" t="s">
        <v>23</v>
      </c>
      <c r="G18" s="32" t="s">
        <v>10</v>
      </c>
      <c r="J18" s="60">
        <v>19</v>
      </c>
      <c r="K18" s="60" t="s">
        <v>36</v>
      </c>
      <c r="L18" s="60" t="s">
        <v>44</v>
      </c>
      <c r="M18" s="65">
        <v>3.2149999999999999</v>
      </c>
      <c r="N18" s="71">
        <f t="shared" si="1"/>
        <v>2.2964285714285717</v>
      </c>
      <c r="O18" s="67">
        <v>0.5</v>
      </c>
    </row>
    <row r="19" spans="2:31" ht="15.75" thickBot="1" x14ac:dyDescent="0.3">
      <c r="B19" s="32"/>
      <c r="C19" s="3" t="s">
        <v>63</v>
      </c>
      <c r="D19" s="32"/>
      <c r="E19" s="32"/>
      <c r="F19" s="3" t="s">
        <v>73</v>
      </c>
      <c r="G19" s="32"/>
      <c r="J19" s="63"/>
      <c r="K19" s="63"/>
      <c r="L19" s="63" t="s">
        <v>82</v>
      </c>
      <c r="M19" s="63">
        <f>+SUM(M9:M18)</f>
        <v>79.478999999999999</v>
      </c>
      <c r="N19" s="63"/>
      <c r="O19" s="8"/>
    </row>
    <row r="20" spans="2:31" x14ac:dyDescent="0.25">
      <c r="B20" s="32">
        <v>4</v>
      </c>
      <c r="C20" s="3" t="s">
        <v>14</v>
      </c>
      <c r="D20" s="32" t="s">
        <v>10</v>
      </c>
      <c r="E20" s="32">
        <v>14</v>
      </c>
      <c r="F20" s="3" t="s">
        <v>24</v>
      </c>
      <c r="G20" s="32" t="s">
        <v>10</v>
      </c>
      <c r="W20" s="53" t="s">
        <v>54</v>
      </c>
      <c r="X20" s="54"/>
      <c r="Y20" s="54"/>
      <c r="Z20" s="55"/>
    </row>
    <row r="21" spans="2:31" ht="15.75" thickBot="1" x14ac:dyDescent="0.3">
      <c r="B21" s="32"/>
      <c r="C21" s="3" t="s">
        <v>64</v>
      </c>
      <c r="D21" s="32"/>
      <c r="E21" s="32"/>
      <c r="F21" s="3" t="s">
        <v>74</v>
      </c>
      <c r="G21" s="32"/>
      <c r="W21" s="56"/>
      <c r="X21" s="57"/>
      <c r="Y21" s="57"/>
      <c r="Z21" s="58"/>
    </row>
    <row r="22" spans="2:31" x14ac:dyDescent="0.25">
      <c r="B22" s="32">
        <v>5</v>
      </c>
      <c r="C22" s="7" t="s">
        <v>15</v>
      </c>
      <c r="D22" s="32" t="s">
        <v>10</v>
      </c>
      <c r="E22" s="32">
        <v>15</v>
      </c>
      <c r="F22" s="3" t="s">
        <v>25</v>
      </c>
      <c r="G22" s="32" t="s">
        <v>10</v>
      </c>
    </row>
    <row r="23" spans="2:31" x14ac:dyDescent="0.25">
      <c r="B23" s="32"/>
      <c r="C23" s="3" t="s">
        <v>65</v>
      </c>
      <c r="D23" s="32"/>
      <c r="E23" s="32"/>
      <c r="F23" s="3" t="s">
        <v>75</v>
      </c>
      <c r="G23" s="32"/>
    </row>
    <row r="24" spans="2:31" x14ac:dyDescent="0.25">
      <c r="B24" s="32">
        <v>6</v>
      </c>
      <c r="C24" s="3" t="s">
        <v>16</v>
      </c>
      <c r="D24" s="32" t="s">
        <v>10</v>
      </c>
      <c r="E24" s="32">
        <v>16</v>
      </c>
      <c r="F24" s="3" t="s">
        <v>26</v>
      </c>
      <c r="G24" s="32" t="s">
        <v>10</v>
      </c>
    </row>
    <row r="25" spans="2:31" x14ac:dyDescent="0.25">
      <c r="B25" s="32"/>
      <c r="C25" s="3" t="s">
        <v>66</v>
      </c>
      <c r="D25" s="32"/>
      <c r="E25" s="32"/>
      <c r="F25" s="3" t="s">
        <v>76</v>
      </c>
      <c r="G25" s="32"/>
    </row>
    <row r="26" spans="2:31" x14ac:dyDescent="0.25">
      <c r="B26" s="32">
        <v>7</v>
      </c>
      <c r="C26" s="3" t="s">
        <v>17</v>
      </c>
      <c r="D26" s="32" t="s">
        <v>10</v>
      </c>
      <c r="E26" s="32">
        <v>17</v>
      </c>
      <c r="F26" s="3" t="s">
        <v>27</v>
      </c>
      <c r="G26" s="32" t="s">
        <v>10</v>
      </c>
    </row>
    <row r="27" spans="2:31" x14ac:dyDescent="0.25">
      <c r="B27" s="32"/>
      <c r="C27" s="3" t="s">
        <v>67</v>
      </c>
      <c r="D27" s="32"/>
      <c r="E27" s="32"/>
      <c r="F27" s="3" t="s">
        <v>77</v>
      </c>
      <c r="G27" s="32"/>
    </row>
    <row r="28" spans="2:31" x14ac:dyDescent="0.25">
      <c r="B28" s="32">
        <v>8</v>
      </c>
      <c r="C28" s="3" t="s">
        <v>18</v>
      </c>
      <c r="D28" s="32" t="s">
        <v>10</v>
      </c>
      <c r="E28" s="32">
        <v>18</v>
      </c>
      <c r="F28" s="3" t="s">
        <v>78</v>
      </c>
      <c r="G28" s="32" t="s">
        <v>10</v>
      </c>
    </row>
    <row r="29" spans="2:31" x14ac:dyDescent="0.25">
      <c r="B29" s="32"/>
      <c r="C29" s="3" t="s">
        <v>68</v>
      </c>
      <c r="D29" s="32"/>
      <c r="E29" s="32"/>
      <c r="F29" s="3" t="s">
        <v>80</v>
      </c>
      <c r="G29" s="32"/>
    </row>
    <row r="30" spans="2:31" x14ac:dyDescent="0.25">
      <c r="B30" s="32">
        <v>9</v>
      </c>
      <c r="C30" s="3" t="s">
        <v>19</v>
      </c>
      <c r="D30" s="32" t="s">
        <v>10</v>
      </c>
      <c r="E30" s="32">
        <v>19</v>
      </c>
      <c r="F30" s="3" t="s">
        <v>79</v>
      </c>
      <c r="G30" s="32" t="s">
        <v>10</v>
      </c>
    </row>
    <row r="31" spans="2:31" ht="15.75" thickBot="1" x14ac:dyDescent="0.3">
      <c r="B31" s="32"/>
      <c r="C31" s="3" t="s">
        <v>70</v>
      </c>
      <c r="D31" s="32"/>
      <c r="E31" s="46"/>
      <c r="F31" s="4" t="s">
        <v>81</v>
      </c>
      <c r="G31" s="46"/>
    </row>
    <row r="32" spans="2:31" x14ac:dyDescent="0.25">
      <c r="B32" s="32">
        <v>10</v>
      </c>
      <c r="C32" s="3" t="s">
        <v>20</v>
      </c>
      <c r="D32" s="32" t="s">
        <v>10</v>
      </c>
      <c r="E32" s="47"/>
      <c r="F32" s="48"/>
      <c r="G32" s="49"/>
    </row>
    <row r="33" spans="2:7" ht="15.75" thickBot="1" x14ac:dyDescent="0.3">
      <c r="B33" s="46"/>
      <c r="C33" s="5" t="s">
        <v>70</v>
      </c>
      <c r="D33" s="46"/>
      <c r="E33" s="50"/>
      <c r="F33" s="51"/>
      <c r="G33" s="52"/>
    </row>
    <row r="34" spans="2:7" x14ac:dyDescent="0.25">
      <c r="B34" s="1"/>
    </row>
    <row r="35" spans="2:7" x14ac:dyDescent="0.25">
      <c r="B35" s="1"/>
    </row>
  </sheetData>
  <sortState ref="O21:O30">
    <sortCondition descending="1" ref="O21"/>
  </sortState>
  <mergeCells count="65">
    <mergeCell ref="D22:D23"/>
    <mergeCell ref="B24:B25"/>
    <mergeCell ref="B14:B15"/>
    <mergeCell ref="B16:B17"/>
    <mergeCell ref="B18:B19"/>
    <mergeCell ref="B20:B21"/>
    <mergeCell ref="B22:B23"/>
    <mergeCell ref="D24:D25"/>
    <mergeCell ref="E30:E31"/>
    <mergeCell ref="B26:B27"/>
    <mergeCell ref="B28:B29"/>
    <mergeCell ref="B30:B31"/>
    <mergeCell ref="B32:B33"/>
    <mergeCell ref="E28:E29"/>
    <mergeCell ref="D26:D27"/>
    <mergeCell ref="D28:D29"/>
    <mergeCell ref="D30:D31"/>
    <mergeCell ref="D32:D33"/>
    <mergeCell ref="E32:G33"/>
    <mergeCell ref="G30:G31"/>
    <mergeCell ref="G28:G29"/>
    <mergeCell ref="G14:G15"/>
    <mergeCell ref="E16:E17"/>
    <mergeCell ref="G16:G17"/>
    <mergeCell ref="E18:E19"/>
    <mergeCell ref="G18:G19"/>
    <mergeCell ref="E20:E21"/>
    <mergeCell ref="G20:G21"/>
    <mergeCell ref="E14:E15"/>
    <mergeCell ref="E22:E23"/>
    <mergeCell ref="G22:G23"/>
    <mergeCell ref="E24:E25"/>
    <mergeCell ref="G24:G25"/>
    <mergeCell ref="E26:E27"/>
    <mergeCell ref="G26:G27"/>
    <mergeCell ref="B11:C11"/>
    <mergeCell ref="B5:C5"/>
    <mergeCell ref="B6:C6"/>
    <mergeCell ref="B7:C7"/>
    <mergeCell ref="B8:C8"/>
    <mergeCell ref="B9:C9"/>
    <mergeCell ref="B10:C10"/>
    <mergeCell ref="D9:G9"/>
    <mergeCell ref="D10:G10"/>
    <mergeCell ref="D11:G11"/>
    <mergeCell ref="D5:G5"/>
    <mergeCell ref="D6:G6"/>
    <mergeCell ref="D7:G7"/>
    <mergeCell ref="D8:G8"/>
    <mergeCell ref="S7:AB7"/>
    <mergeCell ref="W20:Z21"/>
    <mergeCell ref="B3:G3"/>
    <mergeCell ref="B2:G2"/>
    <mergeCell ref="B4:G4"/>
    <mergeCell ref="B12:G12"/>
    <mergeCell ref="M7:M8"/>
    <mergeCell ref="N7:N8"/>
    <mergeCell ref="O7:O8"/>
    <mergeCell ref="J7:J8"/>
    <mergeCell ref="K7:K8"/>
    <mergeCell ref="L7:L8"/>
    <mergeCell ref="D14:D15"/>
    <mergeCell ref="D16:D17"/>
    <mergeCell ref="D18:D19"/>
    <mergeCell ref="D20:D21"/>
  </mergeCells>
  <pageMargins left="0.7" right="0.7" top="0.75" bottom="0.75" header="0.3" footer="0.3"/>
  <pageSetup orientation="portrait" horizontalDpi="300" verticalDpi="0" copies="0" r:id="rId1"/>
  <ignoredErrors>
    <ignoredError sqref="AC9:AC17 AC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Jeison Fino</cp:lastModifiedBy>
  <dcterms:created xsi:type="dcterms:W3CDTF">2015-07-17T02:08:51Z</dcterms:created>
  <dcterms:modified xsi:type="dcterms:W3CDTF">2015-09-14T04:58:25Z</dcterms:modified>
</cp:coreProperties>
</file>