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/>
  <mc:AlternateContent xmlns:mc="http://schemas.openxmlformats.org/markup-compatibility/2006">
    <mc:Choice Requires="x15">
      <x15ac:absPath xmlns:x15ac="http://schemas.microsoft.com/office/spreadsheetml/2010/11/ac" url="E:\PROYECTO\"/>
    </mc:Choice>
  </mc:AlternateContent>
  <xr:revisionPtr revIDLastSave="0" documentId="13_ncr:1_{52ECEDA2-C8D0-4834-9AF0-4E9A7B101B8F}" xr6:coauthVersionLast="40" xr6:coauthVersionMax="40" xr10:uidLastSave="{00000000-0000-0000-0000-000000000000}"/>
  <bookViews>
    <workbookView xWindow="-120" yWindow="-120" windowWidth="20730" windowHeight="11160" tabRatio="753" firstSheet="1" activeTab="3" xr2:uid="{00000000-000D-0000-FFFF-FFFF00000000}"/>
  </bookViews>
  <sheets>
    <sheet name="Hoja2" sheetId="4" r:id="rId1"/>
    <sheet name="PREDIOS ESPACIO PÚBLICO 2019" sheetId="1" r:id="rId2"/>
    <sheet name="PRED VECINOS RESIDENCIALES 2019" sheetId="2" r:id="rId3"/>
    <sheet name="IMPUESTO PREDIAL SAN JOSE 2019" sheetId="5" r:id="rId4"/>
    <sheet name="PREDIOS ESPACIO PUBLICO 2018" sheetId="6" r:id="rId5"/>
    <sheet name="IMPUESTO PREDIAL SAN JOSE 2018" sheetId="7" r:id="rId6"/>
  </sheets>
  <calcPr calcId="191029"/>
  <pivotCaches>
    <pivotCache cacheId="0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2" i="5" l="1"/>
  <c r="G12" i="5"/>
  <c r="K12" i="5"/>
  <c r="G4" i="7" l="1"/>
  <c r="G5" i="7"/>
  <c r="G6" i="7"/>
  <c r="G7" i="7"/>
  <c r="G8" i="7"/>
  <c r="G9" i="7"/>
  <c r="G10" i="7"/>
  <c r="G11" i="7"/>
  <c r="G3" i="7"/>
  <c r="O4" i="6"/>
  <c r="O3" i="6"/>
  <c r="O2" i="6"/>
  <c r="N10" i="6"/>
  <c r="N9" i="6"/>
  <c r="N8" i="6"/>
  <c r="N7" i="6"/>
  <c r="N6" i="6"/>
  <c r="N5" i="6"/>
  <c r="F3" i="5" l="1"/>
  <c r="G3" i="5" s="1"/>
  <c r="J4" i="5" l="1"/>
  <c r="K4" i="5" s="1"/>
  <c r="J5" i="5"/>
  <c r="K5" i="5" s="1"/>
  <c r="J6" i="5"/>
  <c r="K6" i="5" s="1"/>
  <c r="J7" i="5"/>
  <c r="K7" i="5" s="1"/>
  <c r="J8" i="5"/>
  <c r="K8" i="5" s="1"/>
  <c r="J9" i="5"/>
  <c r="K9" i="5" s="1"/>
  <c r="J10" i="5"/>
  <c r="K10" i="5" s="1"/>
  <c r="J11" i="5"/>
  <c r="K11" i="5" s="1"/>
  <c r="J3" i="5"/>
  <c r="K3" i="5" s="1"/>
  <c r="G6" i="5"/>
  <c r="G8" i="5"/>
  <c r="G9" i="5"/>
  <c r="G11" i="5"/>
  <c r="F7" i="5"/>
  <c r="G7" i="5" s="1"/>
  <c r="F10" i="5"/>
  <c r="G10" i="5" s="1"/>
  <c r="F4" i="5"/>
  <c r="G4" i="5" s="1"/>
  <c r="F5" i="5"/>
  <c r="G5" i="5" s="1"/>
  <c r="G36" i="1" l="1"/>
  <c r="G37" i="1"/>
  <c r="G38" i="1"/>
  <c r="G39" i="1"/>
  <c r="G40" i="1"/>
  <c r="G41" i="1"/>
  <c r="G42" i="1"/>
  <c r="G43" i="1"/>
  <c r="G35" i="1"/>
  <c r="G25" i="1"/>
  <c r="G22" i="1"/>
  <c r="G20" i="1"/>
  <c r="G19" i="1"/>
  <c r="G18" i="1"/>
  <c r="P2" i="1"/>
  <c r="P3" i="1"/>
  <c r="P4" i="1" l="1"/>
  <c r="P6" i="1"/>
  <c r="P9" i="1"/>
</calcChain>
</file>

<file path=xl/sharedStrings.xml><?xml version="1.0" encoding="utf-8"?>
<sst xmlns="http://schemas.openxmlformats.org/spreadsheetml/2006/main" count="513" uniqueCount="98">
  <si>
    <t>RUPI</t>
  </si>
  <si>
    <t>CATEGORIA</t>
  </si>
  <si>
    <t>1414-4</t>
  </si>
  <si>
    <t>PATRIMONIO</t>
  </si>
  <si>
    <t>PÚBLICO DE CESIÓN</t>
  </si>
  <si>
    <t>ZONAS RECREATIVAS</t>
  </si>
  <si>
    <t>PARQUE</t>
  </si>
  <si>
    <t>2126-9</t>
  </si>
  <si>
    <t>INVENTARIO</t>
  </si>
  <si>
    <t>1414-5</t>
  </si>
  <si>
    <t>2126-8</t>
  </si>
  <si>
    <t>2139-2</t>
  </si>
  <si>
    <t>2126-5</t>
  </si>
  <si>
    <t>2579-13</t>
  </si>
  <si>
    <t>ZONA VERDE</t>
  </si>
  <si>
    <t>2005-13</t>
  </si>
  <si>
    <t>2005-12</t>
  </si>
  <si>
    <t>ID</t>
  </si>
  <si>
    <t>DIRECCIÓN</t>
  </si>
  <si>
    <t>TIPO_PREDIO</t>
  </si>
  <si>
    <t>USO_NIVEL_1</t>
  </si>
  <si>
    <t>USO_NIVEL 2</t>
  </si>
  <si>
    <t>ESTRATO</t>
  </si>
  <si>
    <t>SECTOR</t>
  </si>
  <si>
    <t>MANZANA</t>
  </si>
  <si>
    <t>IDENTIFICADOR LOTE</t>
  </si>
  <si>
    <t>CHIP</t>
  </si>
  <si>
    <t>ÁREA TERRENO</t>
  </si>
  <si>
    <t>VALOR M2</t>
  </si>
  <si>
    <t>OBSERVACION</t>
  </si>
  <si>
    <t>AC 183 51 54</t>
  </si>
  <si>
    <t>CL 187 46 01</t>
  </si>
  <si>
    <t>CL 187 46 55</t>
  </si>
  <si>
    <t>CL 185 51 51</t>
  </si>
  <si>
    <t>CL 185 51 56</t>
  </si>
  <si>
    <t>CL 182A 50C 29</t>
  </si>
  <si>
    <t>KR 50A 174B 43</t>
  </si>
  <si>
    <t>KR 48 174B 43</t>
  </si>
  <si>
    <t>009133</t>
  </si>
  <si>
    <t>009133002</t>
  </si>
  <si>
    <t>009133002005</t>
  </si>
  <si>
    <t>009133001</t>
  </si>
  <si>
    <t>009133001005</t>
  </si>
  <si>
    <t>009133017</t>
  </si>
  <si>
    <t>009133017017</t>
  </si>
  <si>
    <t>009133017021</t>
  </si>
  <si>
    <t>009120</t>
  </si>
  <si>
    <t>009120042</t>
  </si>
  <si>
    <t>009120042002</t>
  </si>
  <si>
    <t>009120070</t>
  </si>
  <si>
    <t>009120070009</t>
  </si>
  <si>
    <t>009120039</t>
  </si>
  <si>
    <t>009120039008</t>
  </si>
  <si>
    <t>PREDIO ESPACIO PÚBLICO</t>
  </si>
  <si>
    <t xml:space="preserve">INFORMACIÓN DEL PREDIO VECINO </t>
  </si>
  <si>
    <t>UPZ</t>
  </si>
  <si>
    <t>BARRIO</t>
  </si>
  <si>
    <t>CLASE DEL PREDIO VECINO</t>
  </si>
  <si>
    <t>DESTINO</t>
  </si>
  <si>
    <t>SAN JOSE DE BAVARIA</t>
  </si>
  <si>
    <t>MIRANDELA</t>
  </si>
  <si>
    <t>NUEVA ZELANDIA</t>
  </si>
  <si>
    <t>PH</t>
  </si>
  <si>
    <t>RESIDENCIAL</t>
  </si>
  <si>
    <t>009133002001</t>
  </si>
  <si>
    <t>009133001003</t>
  </si>
  <si>
    <t>009133017003</t>
  </si>
  <si>
    <t>009120039002</t>
  </si>
  <si>
    <t>009133001001</t>
  </si>
  <si>
    <t>009133017006</t>
  </si>
  <si>
    <t>009133017001</t>
  </si>
  <si>
    <t>NPH</t>
  </si>
  <si>
    <t>009120043061</t>
  </si>
  <si>
    <t>009120043</t>
  </si>
  <si>
    <t>009120070028</t>
  </si>
  <si>
    <t>AAA0166PTAW</t>
  </si>
  <si>
    <t>AVALUO CATASTRAL 2019</t>
  </si>
  <si>
    <t>AAA0206BBWF</t>
  </si>
  <si>
    <t>AAA0166PSWF</t>
  </si>
  <si>
    <t>AREA Y AVALUO CATASTRAL  CALCULADOS DE ACUERDO AL VALOR DE M2 CONSULTADO</t>
  </si>
  <si>
    <t>CAMBIO DE IDENTIFICADOR LOTE SE CONSULTO CON LA DIRECCIÓN ANTERIOR
AREA Y AVALUO CATASTRAL  CALCULADOS DE ACUERDO AL VALOR DE M2 CONSULTADO</t>
  </si>
  <si>
    <t>NOTA: EL BARRIO ES EL MISMO SECTOR, POR ENDE, LA TABLA 6 DE LAS CHICAS ESTA MAL YA QUE ELLAS TIENEN ES EL CÓDIGO DEL LOTE Y NO DEL SECTOR, ASÍ QUE TU PUEDES COLOCAR EL CÓDIGO DEL LOTE</t>
  </si>
  <si>
    <t>NOTA: EN LOS PREDIOS VECINOS SOLO NOS SIRVE EL VALOR DEL M2 ASI QUE NO TENGAS EN CUENTA EL AREA Y EL AVALUO CATASTRAL YA QUE ES DE UN APTO.</t>
  </si>
  <si>
    <r>
      <rPr>
        <b/>
        <sz val="10"/>
        <color theme="1"/>
        <rFont val="Calibri"/>
        <family val="2"/>
        <scheme val="minor"/>
      </rPr>
      <t xml:space="preserve">Fuente: </t>
    </r>
    <r>
      <rPr>
        <sz val="10"/>
        <color theme="1"/>
        <rFont val="Calibri"/>
        <family val="2"/>
        <scheme val="minor"/>
      </rPr>
      <t>Elaboración propia</t>
    </r>
  </si>
  <si>
    <t>No.</t>
  </si>
  <si>
    <t>Cuadro X. Avaluo Catastral de predios con acceso restringido de uso espacio público en la UPZ San Jose de Bavaria</t>
  </si>
  <si>
    <t>009133001009</t>
  </si>
  <si>
    <t>Cuadro X. Avaluo Catastral de predios con acceso restringido de uso residencial en la UPZ San Jose de Bavaria</t>
  </si>
  <si>
    <t>Cuenta de USO_NIVEL 2</t>
  </si>
  <si>
    <t>USO ESPACIO PÚBLICO</t>
  </si>
  <si>
    <t>VALOR IMPUESTO PREDIAL VIGENCIA 2019</t>
  </si>
  <si>
    <t>TARIFA PLENA (POR MIL)</t>
  </si>
  <si>
    <r>
      <t>VALOR M</t>
    </r>
    <r>
      <rPr>
        <b/>
        <sz val="8"/>
        <color theme="1"/>
        <rFont val="Calibri"/>
        <family val="2"/>
      </rPr>
      <t>²</t>
    </r>
  </si>
  <si>
    <t>USO RESIDENCIAL</t>
  </si>
  <si>
    <t>SE CALCULO EL M2 CON EL AVALUO CATASTRAL VIGENCIA 2018 DEL PREDIO CONSULTADO (009133001098)</t>
  </si>
  <si>
    <t xml:space="preserve">SE CALCULO EL M2 CON EL AVALUO CATASTRAL VIGENCIA 2018 DEL PREDIO CONSULTADO </t>
  </si>
  <si>
    <t>AVALUO CATASTRAL 2018</t>
  </si>
  <si>
    <t>VALOR IMPUESTO PREDIAL VIGENCIA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</si>
</sst>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&quot;$&quot;#,##0"/>
  </numFmts>
  <fonts count="11" x14ac:knownFonts="1">
    <font>
      <sz val="11"/>
      <color theme="1"/>
      <name val="Calibri"/>
      <family val="2"/>
      <scheme val="minor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0"/>
      <name val="Times New Roman"/>
      <family val="1"/>
    </font>
    <font>
      <sz val="8"/>
      <color theme="1"/>
      <name val="Times New Roman"/>
      <family val="1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color theme="1"/>
      <name val="Times New Roman"/>
      <family val="1"/>
    </font>
    <font>
      <b/>
      <sz val="8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703B7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9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/>
    </xf>
    <xf numFmtId="4" fontId="4" fillId="2" borderId="4" xfId="0" applyNumberFormat="1" applyFont="1" applyFill="1" applyBorder="1" applyAlignment="1">
      <alignment horizontal="center" vertical="center"/>
    </xf>
    <xf numFmtId="164" fontId="4" fillId="2" borderId="4" xfId="0" applyNumberFormat="1" applyFont="1" applyFill="1" applyBorder="1" applyAlignment="1">
      <alignment horizontal="center" vertical="center"/>
    </xf>
    <xf numFmtId="164" fontId="4" fillId="2" borderId="9" xfId="0" applyNumberFormat="1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64" fontId="4" fillId="6" borderId="4" xfId="0" applyNumberFormat="1" applyFont="1" applyFill="1" applyBorder="1" applyAlignment="1">
      <alignment horizontal="center" vertical="center"/>
    </xf>
    <xf numFmtId="0" fontId="6" fillId="6" borderId="7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4" fontId="4" fillId="7" borderId="4" xfId="0" applyNumberFormat="1" applyFont="1" applyFill="1" applyBorder="1" applyAlignment="1">
      <alignment horizontal="center" vertical="center"/>
    </xf>
    <xf numFmtId="4" fontId="4" fillId="7" borderId="9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165" fontId="4" fillId="6" borderId="4" xfId="0" applyNumberFormat="1" applyFont="1" applyFill="1" applyBorder="1" applyAlignment="1">
      <alignment horizontal="center" vertical="center"/>
    </xf>
    <xf numFmtId="165" fontId="4" fillId="2" borderId="4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65" fontId="4" fillId="0" borderId="7" xfId="0" applyNumberFormat="1" applyFont="1" applyBorder="1" applyAlignment="1">
      <alignment horizontal="center" vertical="center"/>
    </xf>
    <xf numFmtId="165" fontId="4" fillId="0" borderId="10" xfId="0" applyNumberFormat="1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0" fillId="0" borderId="0" xfId="0" pivotButton="1"/>
    <xf numFmtId="0" fontId="9" fillId="2" borderId="4" xfId="0" applyFont="1" applyFill="1" applyBorder="1" applyAlignment="1">
      <alignment horizontal="center" vertical="center" wrapText="1"/>
    </xf>
    <xf numFmtId="0" fontId="9" fillId="8" borderId="4" xfId="0" applyFont="1" applyFill="1" applyBorder="1" applyAlignment="1">
      <alignment horizontal="center" vertical="center" wrapText="1"/>
    </xf>
    <xf numFmtId="0" fontId="4" fillId="9" borderId="4" xfId="0" applyFont="1" applyFill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165" fontId="4" fillId="0" borderId="4" xfId="0" applyNumberFormat="1" applyFont="1" applyBorder="1" applyAlignment="1">
      <alignment horizontal="center" vertical="center"/>
    </xf>
    <xf numFmtId="4" fontId="4" fillId="0" borderId="9" xfId="0" applyNumberFormat="1" applyFont="1" applyBorder="1" applyAlignment="1">
      <alignment horizontal="center" vertical="center"/>
    </xf>
    <xf numFmtId="4" fontId="4" fillId="9" borderId="4" xfId="0" applyNumberFormat="1" applyFont="1" applyFill="1" applyBorder="1" applyAlignment="1">
      <alignment horizontal="center" vertical="center"/>
    </xf>
    <xf numFmtId="165" fontId="4" fillId="9" borderId="4" xfId="0" applyNumberFormat="1" applyFont="1" applyFill="1" applyBorder="1" applyAlignment="1">
      <alignment horizontal="center" vertical="center"/>
    </xf>
    <xf numFmtId="0" fontId="9" fillId="8" borderId="7" xfId="0" applyFont="1" applyFill="1" applyBorder="1" applyAlignment="1">
      <alignment horizontal="center" vertical="center" wrapText="1"/>
    </xf>
    <xf numFmtId="0" fontId="4" fillId="9" borderId="6" xfId="0" applyFont="1" applyFill="1" applyBorder="1" applyAlignment="1">
      <alignment horizontal="center" vertical="center"/>
    </xf>
    <xf numFmtId="165" fontId="4" fillId="0" borderId="9" xfId="0" applyNumberFormat="1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49" fontId="9" fillId="0" borderId="5" xfId="0" applyNumberFormat="1" applyFont="1" applyBorder="1" applyAlignment="1">
      <alignment horizontal="center" vertical="center"/>
    </xf>
    <xf numFmtId="165" fontId="4" fillId="0" borderId="6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65" fontId="4" fillId="9" borderId="7" xfId="0" applyNumberFormat="1" applyFont="1" applyFill="1" applyBorder="1" applyAlignment="1">
      <alignment horizontal="center" vertical="center"/>
    </xf>
    <xf numFmtId="0" fontId="9" fillId="2" borderId="28" xfId="0" applyFont="1" applyFill="1" applyBorder="1" applyAlignment="1">
      <alignment horizontal="center" vertical="center" wrapText="1"/>
    </xf>
    <xf numFmtId="0" fontId="9" fillId="2" borderId="28" xfId="0" applyFont="1" applyFill="1" applyBorder="1" applyAlignment="1">
      <alignment horizontal="center" vertical="center"/>
    </xf>
    <xf numFmtId="0" fontId="9" fillId="2" borderId="29" xfId="0" applyFont="1" applyFill="1" applyBorder="1" applyAlignment="1">
      <alignment horizontal="center" vertical="center" wrapText="1"/>
    </xf>
    <xf numFmtId="0" fontId="4" fillId="9" borderId="5" xfId="0" applyFont="1" applyFill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/>
    </xf>
    <xf numFmtId="4" fontId="4" fillId="9" borderId="1" xfId="0" applyNumberFormat="1" applyFont="1" applyFill="1" applyBorder="1" applyAlignment="1">
      <alignment horizontal="center" vertical="center"/>
    </xf>
    <xf numFmtId="165" fontId="4" fillId="9" borderId="1" xfId="0" applyNumberFormat="1" applyFont="1" applyFill="1" applyBorder="1" applyAlignment="1">
      <alignment horizontal="center" vertical="center"/>
    </xf>
    <xf numFmtId="165" fontId="4" fillId="9" borderId="3" xfId="0" applyNumberFormat="1" applyFont="1" applyFill="1" applyBorder="1" applyAlignment="1">
      <alignment horizontal="center" vertical="center"/>
    </xf>
    <xf numFmtId="0" fontId="4" fillId="9" borderId="3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9" fillId="8" borderId="24" xfId="0" applyFont="1" applyFill="1" applyBorder="1" applyAlignment="1">
      <alignment horizontal="center" vertical="center" wrapText="1"/>
    </xf>
    <xf numFmtId="0" fontId="9" fillId="8" borderId="25" xfId="0" applyFont="1" applyFill="1" applyBorder="1" applyAlignment="1">
      <alignment horizontal="center" vertical="center" wrapText="1"/>
    </xf>
    <xf numFmtId="0" fontId="9" fillId="8" borderId="26" xfId="0" applyFont="1" applyFill="1" applyBorder="1" applyAlignment="1">
      <alignment horizontal="center" vertical="center" wrapText="1"/>
    </xf>
    <xf numFmtId="49" fontId="9" fillId="0" borderId="5" xfId="0" applyNumberFormat="1" applyFont="1" applyBorder="1" applyAlignment="1">
      <alignment horizontal="center" vertical="center"/>
    </xf>
    <xf numFmtId="49" fontId="9" fillId="0" borderId="6" xfId="0" applyNumberFormat="1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/>
    </xf>
    <xf numFmtId="49" fontId="9" fillId="0" borderId="30" xfId="0" applyNumberFormat="1" applyFont="1" applyBorder="1" applyAlignment="1">
      <alignment horizontal="center" vertical="center" wrapText="1"/>
    </xf>
    <xf numFmtId="49" fontId="9" fillId="0" borderId="31" xfId="0" applyNumberFormat="1" applyFont="1" applyBorder="1" applyAlignment="1">
      <alignment horizontal="center" vertical="center" wrapText="1"/>
    </xf>
    <xf numFmtId="49" fontId="9" fillId="0" borderId="33" xfId="0" applyNumberFormat="1" applyFont="1" applyBorder="1" applyAlignment="1">
      <alignment horizontal="center" vertical="center" wrapText="1"/>
    </xf>
    <xf numFmtId="49" fontId="9" fillId="0" borderId="34" xfId="0" applyNumberFormat="1" applyFont="1" applyBorder="1" applyAlignment="1">
      <alignment horizontal="center" vertical="center" wrapText="1"/>
    </xf>
    <xf numFmtId="49" fontId="9" fillId="0" borderId="27" xfId="0" applyNumberFormat="1" applyFont="1" applyBorder="1" applyAlignment="1">
      <alignment horizontal="center" vertical="center"/>
    </xf>
    <xf numFmtId="49" fontId="9" fillId="0" borderId="28" xfId="0" applyNumberFormat="1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9" fillId="2" borderId="18" xfId="0" applyFont="1" applyFill="1" applyBorder="1" applyAlignment="1">
      <alignment horizontal="center" vertical="center" wrapText="1"/>
    </xf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CCFF"/>
      <color rgb="FF993366"/>
      <color rgb="FF703B79"/>
      <color rgb="FFFF1515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[AVALUOS_CAT_UPZ_SAN_JOSE_DE_BAVARIA (1).xlsx]Hoja2!Tabla dinámica15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>
                <a:solidFill>
                  <a:sysClr val="windowText" lastClr="000000"/>
                </a:solidFill>
              </a:rPr>
              <a:t>Distribución de zonas recreativas en la UPZ San Jose de Bavaria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00B050"/>
          </a:solidFill>
          <a:ln>
            <a:noFill/>
          </a:ln>
          <a:effectLst/>
        </c:spPr>
      </c:pivotFmt>
      <c:pivotFmt>
        <c:idx val="2"/>
        <c:spPr>
          <a:solidFill>
            <a:schemeClr val="accent6">
              <a:lumMod val="75000"/>
            </a:schemeClr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Hoja2!$C$1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D68-48B6-B6D6-EAFCC47BA6DE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D68-48B6-B6D6-EAFCC47BA6D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Hoja2!$A$2:$B$3</c:f>
              <c:multiLvlStrCache>
                <c:ptCount val="2"/>
                <c:lvl>
                  <c:pt idx="0">
                    <c:v>MIRANDELA</c:v>
                  </c:pt>
                  <c:pt idx="1">
                    <c:v>NUEVA ZELANDIA</c:v>
                  </c:pt>
                </c:lvl>
                <c:lvl>
                  <c:pt idx="0">
                    <c:v>PARQUE</c:v>
                  </c:pt>
                  <c:pt idx="1">
                    <c:v>ZONA VERDE</c:v>
                  </c:pt>
                </c:lvl>
              </c:multiLvlStrCache>
            </c:multiLvlStrRef>
          </c:cat>
          <c:val>
            <c:numRef>
              <c:f>Hoja2!$C$2:$C$3</c:f>
              <c:numCache>
                <c:formatCode>General</c:formatCode>
                <c:ptCount val="2"/>
                <c:pt idx="0">
                  <c:v>6</c:v>
                </c:pt>
                <c:pt idx="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D68-48B6-B6D6-EAFCC47BA6D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overlap val="-43"/>
        <c:axId val="210572136"/>
        <c:axId val="210572528"/>
      </c:barChart>
      <c:catAx>
        <c:axId val="210572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0572528"/>
        <c:crosses val="autoZero"/>
        <c:auto val="1"/>
        <c:lblAlgn val="ctr"/>
        <c:lblOffset val="100"/>
        <c:noMultiLvlLbl val="0"/>
      </c:catAx>
      <c:valAx>
        <c:axId val="210572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0572136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 b="1">
                <a:solidFill>
                  <a:sysClr val="windowText" lastClr="000000"/>
                </a:solidFill>
              </a:rPr>
              <a:t>Valor Impuesto Predial Vigencia 2019</a:t>
            </a:r>
          </a:p>
          <a:p>
            <a:pPr>
              <a:defRPr/>
            </a:pPr>
            <a:r>
              <a:rPr lang="es-CO" b="1">
                <a:solidFill>
                  <a:sysClr val="windowText" lastClr="000000"/>
                </a:solidFill>
              </a:rPr>
              <a:t>UPZ San Jose</a:t>
            </a:r>
            <a:r>
              <a:rPr lang="es-CO" b="1" baseline="0">
                <a:solidFill>
                  <a:sysClr val="windowText" lastClr="000000"/>
                </a:solidFill>
              </a:rPr>
              <a:t> de Bavaria</a:t>
            </a:r>
            <a:endParaRPr lang="es-CO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904420187862363"/>
          <c:y val="0.13518732530735453"/>
          <c:w val="0.86694835956488148"/>
          <c:h val="0.759351486108577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'IMPUESTO PREDIAL SAN JOSE 2019'!$B$15</c:f>
              <c:strCache>
                <c:ptCount val="1"/>
                <c:pt idx="0">
                  <c:v>USO ESPACIO PÚBLICO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'IMPUESTO PREDIAL SAN JOSE 2019'!$A$16:$A$24</c:f>
              <c:strCache>
                <c:ptCount val="9"/>
                <c:pt idx="0">
                  <c:v>1414-4</c:v>
                </c:pt>
                <c:pt idx="1">
                  <c:v>2126-9</c:v>
                </c:pt>
                <c:pt idx="2">
                  <c:v>1414-5</c:v>
                </c:pt>
                <c:pt idx="3">
                  <c:v>2126-8</c:v>
                </c:pt>
                <c:pt idx="4">
                  <c:v>2139-2</c:v>
                </c:pt>
                <c:pt idx="5">
                  <c:v>2126-5</c:v>
                </c:pt>
                <c:pt idx="6">
                  <c:v>2579-13</c:v>
                </c:pt>
                <c:pt idx="7">
                  <c:v>2005-13</c:v>
                </c:pt>
                <c:pt idx="8">
                  <c:v>2005-12</c:v>
                </c:pt>
              </c:strCache>
            </c:strRef>
          </c:cat>
          <c:val>
            <c:numRef>
              <c:f>'IMPUESTO PREDIAL SAN JOSE 2019'!$B$16:$B$24</c:f>
              <c:numCache>
                <c:formatCode>"$"#,##0</c:formatCode>
                <c:ptCount val="9"/>
                <c:pt idx="0">
                  <c:v>11995301.205</c:v>
                </c:pt>
                <c:pt idx="1">
                  <c:v>804029.81400000001</c:v>
                </c:pt>
                <c:pt idx="2">
                  <c:v>525987</c:v>
                </c:pt>
                <c:pt idx="3">
                  <c:v>50035450.799999997</c:v>
                </c:pt>
                <c:pt idx="4">
                  <c:v>6295449.6000000006</c:v>
                </c:pt>
                <c:pt idx="5">
                  <c:v>64896340.70000001</c:v>
                </c:pt>
                <c:pt idx="6">
                  <c:v>5898568</c:v>
                </c:pt>
                <c:pt idx="7">
                  <c:v>43451121.600000001</c:v>
                </c:pt>
                <c:pt idx="8">
                  <c:v>37933422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A2-4D18-A71F-5EDBA33FF6CE}"/>
            </c:ext>
          </c:extLst>
        </c:ser>
        <c:ser>
          <c:idx val="1"/>
          <c:order val="1"/>
          <c:tx>
            <c:strRef>
              <c:f>'IMPUESTO PREDIAL SAN JOSE 2019'!$C$15</c:f>
              <c:strCache>
                <c:ptCount val="1"/>
                <c:pt idx="0">
                  <c:v>USO RESIDENCIAL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cat>
            <c:strRef>
              <c:f>'IMPUESTO PREDIAL SAN JOSE 2019'!$A$16:$A$24</c:f>
              <c:strCache>
                <c:ptCount val="9"/>
                <c:pt idx="0">
                  <c:v>1414-4</c:v>
                </c:pt>
                <c:pt idx="1">
                  <c:v>2126-9</c:v>
                </c:pt>
                <c:pt idx="2">
                  <c:v>1414-5</c:v>
                </c:pt>
                <c:pt idx="3">
                  <c:v>2126-8</c:v>
                </c:pt>
                <c:pt idx="4">
                  <c:v>2139-2</c:v>
                </c:pt>
                <c:pt idx="5">
                  <c:v>2126-5</c:v>
                </c:pt>
                <c:pt idx="6">
                  <c:v>2579-13</c:v>
                </c:pt>
                <c:pt idx="7">
                  <c:v>2005-13</c:v>
                </c:pt>
                <c:pt idx="8">
                  <c:v>2005-12</c:v>
                </c:pt>
              </c:strCache>
            </c:strRef>
          </c:cat>
          <c:val>
            <c:numRef>
              <c:f>'IMPUESTO PREDIAL SAN JOSE 2019'!$C$16:$C$24</c:f>
              <c:numCache>
                <c:formatCode>"$"#,##0</c:formatCode>
                <c:ptCount val="9"/>
                <c:pt idx="0">
                  <c:v>40941891</c:v>
                </c:pt>
                <c:pt idx="1">
                  <c:v>2008641</c:v>
                </c:pt>
                <c:pt idx="2">
                  <c:v>704909</c:v>
                </c:pt>
                <c:pt idx="3">
                  <c:v>155665857</c:v>
                </c:pt>
                <c:pt idx="4">
                  <c:v>25150003</c:v>
                </c:pt>
                <c:pt idx="5">
                  <c:v>145631152</c:v>
                </c:pt>
                <c:pt idx="6">
                  <c:v>25361770</c:v>
                </c:pt>
                <c:pt idx="7">
                  <c:v>135181267</c:v>
                </c:pt>
                <c:pt idx="8">
                  <c:v>25552830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A2-4D18-A71F-5EDBA33FF6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7"/>
        <c:overlap val="-43"/>
        <c:axId val="210570960"/>
        <c:axId val="277418824"/>
      </c:barChart>
      <c:catAx>
        <c:axId val="2105709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77418824"/>
        <c:crosses val="autoZero"/>
        <c:auto val="1"/>
        <c:lblAlgn val="ctr"/>
        <c:lblOffset val="100"/>
        <c:noMultiLvlLbl val="0"/>
      </c:catAx>
      <c:valAx>
        <c:axId val="27741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0570960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baseline="0">
                <a:solidFill>
                  <a:sysClr val="windowText" lastClr="000000"/>
                </a:solidFill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Comparación Impuesto Predial  Vigencias 2018 - 2019 UPZ San Jose de Bavaria</a:t>
            </a:r>
            <a:endParaRPr lang="es-CO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11394867308253136"/>
          <c:y val="1.53550863723608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'IMPUESTO PREDIAL SAN JOSE 2018'!$B$16</c:f>
              <c:strCache>
                <c:ptCount val="1"/>
                <c:pt idx="0">
                  <c:v>VALOR IMPUESTO PREDIAL VIGENCIA 2018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cat>
            <c:strRef>
              <c:f>'IMPUESTO PREDIAL SAN JOSE 2018'!$A$17:$A$26</c:f>
              <c:strCache>
                <c:ptCount val="10"/>
                <c:pt idx="1">
                  <c:v>1414-4</c:v>
                </c:pt>
                <c:pt idx="2">
                  <c:v>2126-9</c:v>
                </c:pt>
                <c:pt idx="3">
                  <c:v>1414-5</c:v>
                </c:pt>
                <c:pt idx="4">
                  <c:v>2126-8</c:v>
                </c:pt>
                <c:pt idx="5">
                  <c:v>2139-2</c:v>
                </c:pt>
                <c:pt idx="6">
                  <c:v>2126-5</c:v>
                </c:pt>
                <c:pt idx="7">
                  <c:v>2579-13</c:v>
                </c:pt>
                <c:pt idx="8">
                  <c:v>2005-13</c:v>
                </c:pt>
                <c:pt idx="9">
                  <c:v>2005-12</c:v>
                </c:pt>
              </c:strCache>
            </c:strRef>
          </c:cat>
          <c:val>
            <c:numRef>
              <c:f>'IMPUESTO PREDIAL SAN JOSE 2018'!$B$17:$B$26</c:f>
              <c:numCache>
                <c:formatCode>"$"#,##0</c:formatCode>
                <c:ptCount val="10"/>
                <c:pt idx="1">
                  <c:v>10524937.5</c:v>
                </c:pt>
                <c:pt idx="2">
                  <c:v>708069.6</c:v>
                </c:pt>
                <c:pt idx="3">
                  <c:v>480249</c:v>
                </c:pt>
                <c:pt idx="4">
                  <c:v>45684544</c:v>
                </c:pt>
                <c:pt idx="5">
                  <c:v>5486745.5999999996</c:v>
                </c:pt>
                <c:pt idx="6">
                  <c:v>59253177.200000003</c:v>
                </c:pt>
                <c:pt idx="7">
                  <c:v>5510005.2000000002</c:v>
                </c:pt>
                <c:pt idx="8">
                  <c:v>41561942.399999999</c:v>
                </c:pt>
                <c:pt idx="9">
                  <c:v>36284141.799999997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21-40DE-B9AE-9E66A8508DF4}"/>
            </c:ext>
          </c:extLst>
        </c:ser>
        <c:ser>
          <c:idx val="1"/>
          <c:order val="1"/>
          <c:tx>
            <c:strRef>
              <c:f>'IMPUESTO PREDIAL SAN JOSE 2018'!$C$16</c:f>
              <c:strCache>
                <c:ptCount val="1"/>
                <c:pt idx="0">
                  <c:v>VALOR IMPUESTO PREDIAL VIGENCIA 2019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cat>
            <c:strRef>
              <c:f>'IMPUESTO PREDIAL SAN JOSE 2018'!$A$17:$A$26</c:f>
              <c:strCache>
                <c:ptCount val="10"/>
                <c:pt idx="1">
                  <c:v>1414-4</c:v>
                </c:pt>
                <c:pt idx="2">
                  <c:v>2126-9</c:v>
                </c:pt>
                <c:pt idx="3">
                  <c:v>1414-5</c:v>
                </c:pt>
                <c:pt idx="4">
                  <c:v>2126-8</c:v>
                </c:pt>
                <c:pt idx="5">
                  <c:v>2139-2</c:v>
                </c:pt>
                <c:pt idx="6">
                  <c:v>2126-5</c:v>
                </c:pt>
                <c:pt idx="7">
                  <c:v>2579-13</c:v>
                </c:pt>
                <c:pt idx="8">
                  <c:v>2005-13</c:v>
                </c:pt>
                <c:pt idx="9">
                  <c:v>2005-12</c:v>
                </c:pt>
              </c:strCache>
            </c:strRef>
          </c:cat>
          <c:val>
            <c:numRef>
              <c:f>'IMPUESTO PREDIAL SAN JOSE 2018'!$C$17:$C$26</c:f>
              <c:numCache>
                <c:formatCode>"$"#,##0</c:formatCode>
                <c:ptCount val="10"/>
                <c:pt idx="1">
                  <c:v>40941891</c:v>
                </c:pt>
                <c:pt idx="2">
                  <c:v>2008641</c:v>
                </c:pt>
                <c:pt idx="3">
                  <c:v>704909</c:v>
                </c:pt>
                <c:pt idx="4">
                  <c:v>155665857</c:v>
                </c:pt>
                <c:pt idx="5">
                  <c:v>25150003</c:v>
                </c:pt>
                <c:pt idx="6">
                  <c:v>145631152</c:v>
                </c:pt>
                <c:pt idx="7">
                  <c:v>25361770</c:v>
                </c:pt>
                <c:pt idx="8">
                  <c:v>135181267</c:v>
                </c:pt>
                <c:pt idx="9">
                  <c:v>25552830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21-40DE-B9AE-9E66A8508D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70996512"/>
        <c:axId val="370998472"/>
      </c:barChart>
      <c:catAx>
        <c:axId val="370996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70998472"/>
        <c:crosses val="autoZero"/>
        <c:auto val="1"/>
        <c:lblAlgn val="ctr"/>
        <c:lblOffset val="100"/>
        <c:noMultiLvlLbl val="0"/>
      </c:catAx>
      <c:valAx>
        <c:axId val="370998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70996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1123949</xdr:colOff>
      <xdr:row>3</xdr:row>
      <xdr:rowOff>138111</xdr:rowOff>
    </xdr:from>
    <xdr:to>
      <xdr:col>9</xdr:col>
      <xdr:colOff>733424</xdr:colOff>
      <xdr:row>19</xdr:row>
      <xdr:rowOff>123824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638175</xdr:colOff>
      <xdr:row>14</xdr:row>
      <xdr:rowOff>19050</xdr:rowOff>
    </xdr:from>
    <xdr:to>
      <xdr:col>14</xdr:col>
      <xdr:colOff>294676</xdr:colOff>
      <xdr:row>29</xdr:row>
      <xdr:rowOff>56834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15425" y="4619625"/>
          <a:ext cx="4790476" cy="2523809"/>
        </a:xfrm>
        <a:prstGeom prst="rect">
          <a:avLst/>
        </a:prstGeom>
        <a:ln w="3175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25</xdr:row>
      <xdr:rowOff>114300</xdr:rowOff>
    </xdr:to>
    <xdr:sp macro="" textlink="">
      <xdr:nvSpPr>
        <xdr:cNvPr id="4097" name="AutoShape 1" descr="Resultado de imagen para escala grafica 1:80000">
          <a:extLst>
            <a:ext uri="{FF2B5EF4-FFF2-40B4-BE49-F238E27FC236}">
              <a16:creationId xmlns:a16="http://schemas.microsoft.com/office/drawing/2014/main" id="{00000000-0008-0000-0200-000001100000}"/>
            </a:ext>
          </a:extLst>
        </xdr:cNvPr>
        <xdr:cNvSpPr>
          <a:spLocks noChangeAspect="1" noChangeArrowheads="1"/>
        </xdr:cNvSpPr>
      </xdr:nvSpPr>
      <xdr:spPr bwMode="auto">
        <a:xfrm>
          <a:off x="5629275" y="4229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25</xdr:row>
      <xdr:rowOff>114300</xdr:rowOff>
    </xdr:to>
    <xdr:sp macro="" textlink="">
      <xdr:nvSpPr>
        <xdr:cNvPr id="4098" name="AutoShape 2" descr="Resultado de imagen para escala grafica 1:80000">
          <a:extLst>
            <a:ext uri="{FF2B5EF4-FFF2-40B4-BE49-F238E27FC236}">
              <a16:creationId xmlns:a16="http://schemas.microsoft.com/office/drawing/2014/main" id="{00000000-0008-0000-0200-000002100000}"/>
            </a:ext>
          </a:extLst>
        </xdr:cNvPr>
        <xdr:cNvSpPr>
          <a:spLocks noChangeAspect="1" noChangeArrowheads="1"/>
        </xdr:cNvSpPr>
      </xdr:nvSpPr>
      <xdr:spPr bwMode="auto">
        <a:xfrm>
          <a:off x="5629275" y="4229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328610</xdr:colOff>
      <xdr:row>12</xdr:row>
      <xdr:rowOff>42859</xdr:rowOff>
    </xdr:from>
    <xdr:to>
      <xdr:col>10</xdr:col>
      <xdr:colOff>819149</xdr:colOff>
      <xdr:row>40</xdr:row>
      <xdr:rowOff>161925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180975</xdr:colOff>
      <xdr:row>15</xdr:row>
      <xdr:rowOff>238124</xdr:rowOff>
    </xdr:from>
    <xdr:to>
      <xdr:col>11</xdr:col>
      <xdr:colOff>361950</xdr:colOff>
      <xdr:row>40</xdr:row>
      <xdr:rowOff>142875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ngrid Rocío Buitrago Arévalo" refreshedDate="43520.731585532405" createdVersion="5" refreshedVersion="5" minRefreshableVersion="3" recordCount="9" xr:uid="{00000000-000A-0000-FFFF-FFFF00000000}">
  <cacheSource type="worksheet">
    <worksheetSource ref="A1:Q10" sheet="PREDIOS ESPACIO PÚBLICO 2019"/>
  </cacheSource>
  <cacheFields count="17">
    <cacheField name="ID" numFmtId="0">
      <sharedItems containsSemiMixedTypes="0" containsString="0" containsNumber="1" containsInteger="1" minValue="1" maxValue="9"/>
    </cacheField>
    <cacheField name="RUPI" numFmtId="0">
      <sharedItems/>
    </cacheField>
    <cacheField name="DIRECCIÓN" numFmtId="0">
      <sharedItems/>
    </cacheField>
    <cacheField name="CATEGORIA" numFmtId="0">
      <sharedItems/>
    </cacheField>
    <cacheField name="TIPO_PREDIO" numFmtId="0">
      <sharedItems/>
    </cacheField>
    <cacheField name="USO_NIVEL_1" numFmtId="0">
      <sharedItems/>
    </cacheField>
    <cacheField name="USO_NIVEL 2" numFmtId="0">
      <sharedItems count="2">
        <s v="PARQUE"/>
        <s v="ZONA VERDE"/>
      </sharedItems>
    </cacheField>
    <cacheField name="ESTRATO" numFmtId="0">
      <sharedItems containsSemiMixedTypes="0" containsString="0" containsNumber="1" containsInteger="1" minValue="0" maxValue="0"/>
    </cacheField>
    <cacheField name="BARRIO" numFmtId="0">
      <sharedItems count="2">
        <s v="MIRANDELA"/>
        <s v="NUEVA ZELANDIA"/>
      </sharedItems>
    </cacheField>
    <cacheField name="SECTOR" numFmtId="49">
      <sharedItems/>
    </cacheField>
    <cacheField name="MANZANA" numFmtId="49">
      <sharedItems/>
    </cacheField>
    <cacheField name="IDENTIFICADOR LOTE" numFmtId="49">
      <sharedItems/>
    </cacheField>
    <cacheField name="CHIP" numFmtId="0">
      <sharedItems containsBlank="1"/>
    </cacheField>
    <cacheField name="ÁREA TERRENO" numFmtId="0">
      <sharedItems containsSemiMixedTypes="0" containsString="0" containsNumber="1" minValue="154" maxValue="9248.0499999999993"/>
    </cacheField>
    <cacheField name="VALOR M2" numFmtId="4">
      <sharedItems containsSemiMixedTypes="0" containsString="0" containsNumber="1" containsInteger="1" minValue="586500" maxValue="621000"/>
    </cacheField>
    <cacheField name="AVALUO CATASTRAL 2019" numFmtId="164">
      <sharedItems containsSemiMixedTypes="0" containsString="0" containsNumber="1" containsInteger="1" minValue="95634000" maxValue="5743039000"/>
    </cacheField>
    <cacheField name="OBSERVACION" numFmtId="0">
      <sharedItems containsBlank="1"/>
    </cacheField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">
  <r>
    <n v="1"/>
    <s v="1414-4"/>
    <s v="AC 183 51 54"/>
    <s v="PATRIMONIO"/>
    <s v="PÚBLICO DE CESIÓN"/>
    <s v="ZONAS RECREATIVAS"/>
    <x v="0"/>
    <n v="0"/>
    <x v="0"/>
    <s v="009133"/>
    <s v="009133017"/>
    <s v="009133017021"/>
    <s v="AAA0166PTAW"/>
    <n v="1875"/>
    <n v="621000"/>
    <n v="1164375000"/>
    <s v="AREA Y AVALUO CATASTRAL  CALCULADOS DE ACUERDO AL VALOR DE M2 CONSULTADO"/>
  </r>
  <r>
    <n v="2"/>
    <s v="2126-9"/>
    <s v="CL 187 46 01"/>
    <s v="INVENTARIO"/>
    <s v="PÚBLICO DE CESIÓN"/>
    <s v="ZONAS RECREATIVAS"/>
    <x v="0"/>
    <n v="0"/>
    <x v="0"/>
    <s v="009133"/>
    <s v="009133001"/>
    <s v="009133001009"/>
    <m/>
    <n v="223"/>
    <n v="621000"/>
    <n v="138483000"/>
    <s v="CAMBIO DE IDENTIFICADOR LOTE SE CONSULTO CON LA DIRECCIÓN ANTERIOR_x000a_AREA Y AVALUO CATASTRAL  CALCULADOS DE ACUERDO AL VALOR DE M2 CONSULTADO"/>
  </r>
  <r>
    <n v="3"/>
    <s v="1414-5"/>
    <s v="AC 183 51 54"/>
    <s v="PATRIMONIO"/>
    <s v="PÚBLICO DE CESIÓN"/>
    <s v="ZONAS RECREATIVAS"/>
    <x v="0"/>
    <n v="0"/>
    <x v="0"/>
    <s v="009133"/>
    <s v="009133017"/>
    <s v="009133017021"/>
    <s v="AAA0166PTAW"/>
    <n v="154"/>
    <n v="621000"/>
    <n v="95634000"/>
    <s v="AREA Y AVALUO CATASTRAL  CALCULADOS DE ACUERDO AL VALOR DE M2 CONSULTADO"/>
  </r>
  <r>
    <n v="4"/>
    <s v="2126-8"/>
    <s v="CL 187 46 55"/>
    <s v="INVENTARIO"/>
    <s v="PÚBLICO DE CESIÓN"/>
    <s v="ZONAS RECREATIVAS"/>
    <x v="0"/>
    <n v="0"/>
    <x v="0"/>
    <s v="009133"/>
    <s v="009133001"/>
    <s v="009133001005"/>
    <s v="AAA0206BBWF"/>
    <n v="7130.3"/>
    <n v="621000"/>
    <n v="4427916000"/>
    <m/>
  </r>
  <r>
    <n v="5"/>
    <s v="2139-2"/>
    <s v="CL 185 51 51"/>
    <s v="PATRIMONIO"/>
    <s v="PÚBLICO DE CESIÓN"/>
    <s v="ZONAS RECREATIVAS"/>
    <x v="0"/>
    <n v="0"/>
    <x v="0"/>
    <s v="009133"/>
    <s v="009133017"/>
    <s v="009133017017"/>
    <s v="AAA0166PSWF"/>
    <n v="1152"/>
    <n v="621000"/>
    <n v="715392000"/>
    <m/>
  </r>
  <r>
    <n v="6"/>
    <s v="2126-5"/>
    <s v="CL 185 51 56"/>
    <s v="PATRIMONIO"/>
    <s v="PÚBLICO DE CESIÓN"/>
    <s v="ZONAS RECREATIVAS"/>
    <x v="0"/>
    <n v="0"/>
    <x v="0"/>
    <s v="009133"/>
    <s v="009133002"/>
    <s v="009133002005"/>
    <m/>
    <n v="9248.0499999999993"/>
    <n v="621000"/>
    <n v="5743039000"/>
    <m/>
  </r>
  <r>
    <n v="7"/>
    <s v="2579-13"/>
    <s v="CL 182A 50C 29"/>
    <s v="PATRIMONIO"/>
    <s v="PÚBLICO DE CESIÓN"/>
    <s v="ZONAS RECREATIVAS"/>
    <x v="1"/>
    <n v="0"/>
    <x v="1"/>
    <s v="009120"/>
    <s v="009120042"/>
    <s v="009120042002"/>
    <m/>
    <n v="1161.7"/>
    <n v="586500"/>
    <n v="685880000"/>
    <m/>
  </r>
  <r>
    <n v="8"/>
    <s v="2005-13"/>
    <s v="KR 50A 174B 43"/>
    <s v="PATRIMONIO"/>
    <s v="PÚBLICO DE CESIÓN"/>
    <s v="ZONAS RECREATIVAS"/>
    <x v="1"/>
    <n v="0"/>
    <x v="1"/>
    <s v="009120"/>
    <s v="009120070"/>
    <s v="009120070009"/>
    <m/>
    <n v="6192"/>
    <n v="621000"/>
    <n v="3845232000"/>
    <m/>
  </r>
  <r>
    <n v="9"/>
    <s v="2005-12"/>
    <s v="KR 48 174B 43"/>
    <s v="PATRIMONIO"/>
    <s v="PÚBLICO DE CESIÓN"/>
    <s v="ZONAS RECREATIVAS"/>
    <x v="1"/>
    <n v="0"/>
    <x v="1"/>
    <s v="009120"/>
    <s v="009120039"/>
    <s v="009120039008"/>
    <m/>
    <n v="5405.7"/>
    <n v="621000"/>
    <n v="335694000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la dinámica15" cacheId="0" applyNumberFormats="0" applyBorderFormats="0" applyFontFormats="0" applyPatternFormats="0" applyAlignmentFormats="0" applyWidthHeightFormats="1" dataCaption="Valores" updatedVersion="5" minRefreshableVersion="3" useAutoFormatting="1" rowGrandTotals="0" colGrandTotals="0" itemPrintTitles="1" createdVersion="5" indent="0" compact="0" compactData="0" multipleFieldFilters="0" chartFormat="7">
  <location ref="A1:C3" firstHeaderRow="1" firstDataRow="1" firstDataCol="2"/>
  <pivotFields count="1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6"/>
    <field x="8"/>
  </rowFields>
  <rowItems count="2">
    <i>
      <x/>
      <x/>
    </i>
    <i>
      <x v="1"/>
      <x v="1"/>
    </i>
  </rowItems>
  <colItems count="1">
    <i/>
  </colItems>
  <dataFields count="1">
    <dataField name="Cuenta de USO_NIVEL 2" fld="6" subtotal="count" baseField="0" baseItem="0"/>
  </dataField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0"/>
          </reference>
          <reference field="8" count="1" selected="0">
            <x v="0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"/>
  <sheetViews>
    <sheetView workbookViewId="0">
      <selection activeCell="M17" sqref="M17"/>
    </sheetView>
  </sheetViews>
  <sheetFormatPr baseColWidth="10" defaultRowHeight="15" x14ac:dyDescent="0.25"/>
  <cols>
    <col min="1" max="1" width="14.7109375" bestFit="1" customWidth="1"/>
    <col min="2" max="2" width="16.5703125" customWidth="1"/>
    <col min="3" max="3" width="22.140625" bestFit="1" customWidth="1"/>
    <col min="4" max="4" width="20.28515625" bestFit="1" customWidth="1"/>
  </cols>
  <sheetData>
    <row r="1" spans="1:3" x14ac:dyDescent="0.25">
      <c r="A1" s="49" t="s">
        <v>21</v>
      </c>
      <c r="B1" s="49" t="s">
        <v>56</v>
      </c>
      <c r="C1" t="s">
        <v>88</v>
      </c>
    </row>
    <row r="2" spans="1:3" x14ac:dyDescent="0.25">
      <c r="A2" t="s">
        <v>6</v>
      </c>
      <c r="B2" t="s">
        <v>60</v>
      </c>
      <c r="C2">
        <v>6</v>
      </c>
    </row>
    <row r="3" spans="1:3" x14ac:dyDescent="0.25">
      <c r="A3" t="s">
        <v>14</v>
      </c>
      <c r="B3" t="s">
        <v>61</v>
      </c>
      <c r="C3">
        <v>3</v>
      </c>
    </row>
  </sheetData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45"/>
  <sheetViews>
    <sheetView topLeftCell="A7" workbookViewId="0">
      <selection activeCell="A27" sqref="A27:G27"/>
    </sheetView>
  </sheetViews>
  <sheetFormatPr baseColWidth="10" defaultRowHeight="12.75" x14ac:dyDescent="0.25"/>
  <cols>
    <col min="1" max="2" width="11.42578125" style="7"/>
    <col min="3" max="3" width="13.28515625" style="7" bestFit="1" customWidth="1"/>
    <col min="4" max="4" width="16.85546875" style="7" bestFit="1" customWidth="1"/>
    <col min="5" max="5" width="18.42578125" style="7" bestFit="1" customWidth="1"/>
    <col min="6" max="6" width="19.5703125" style="7" bestFit="1" customWidth="1"/>
    <col min="7" max="7" width="24.7109375" style="7" bestFit="1" customWidth="1"/>
    <col min="8" max="8" width="11.42578125" style="7"/>
    <col min="9" max="9" width="16.85546875" style="7" bestFit="1" customWidth="1"/>
    <col min="10" max="11" width="11.42578125" style="18"/>
    <col min="12" max="12" width="20.28515625" style="18" bestFit="1" customWidth="1"/>
    <col min="13" max="13" width="15.42578125" style="7" hidden="1" customWidth="1"/>
    <col min="14" max="14" width="17" style="7" customWidth="1"/>
    <col min="15" max="15" width="11.42578125" style="7"/>
    <col min="16" max="16" width="24.7109375" style="7" bestFit="1" customWidth="1"/>
    <col min="17" max="17" width="21" style="7" customWidth="1"/>
    <col min="18" max="16384" width="11.42578125" style="7"/>
  </cols>
  <sheetData>
    <row r="1" spans="1:17" x14ac:dyDescent="0.25">
      <c r="A1" s="6" t="s">
        <v>17</v>
      </c>
      <c r="B1" s="35" t="s">
        <v>0</v>
      </c>
      <c r="C1" s="2" t="s">
        <v>18</v>
      </c>
      <c r="D1" s="2" t="s">
        <v>1</v>
      </c>
      <c r="E1" s="2" t="s">
        <v>19</v>
      </c>
      <c r="F1" s="2" t="s">
        <v>20</v>
      </c>
      <c r="G1" s="2" t="s">
        <v>21</v>
      </c>
      <c r="H1" s="1" t="s">
        <v>22</v>
      </c>
      <c r="I1" s="2" t="s">
        <v>56</v>
      </c>
      <c r="J1" s="2" t="s">
        <v>23</v>
      </c>
      <c r="K1" s="2" t="s">
        <v>24</v>
      </c>
      <c r="L1" s="2" t="s">
        <v>25</v>
      </c>
      <c r="M1" s="3" t="s">
        <v>26</v>
      </c>
      <c r="N1" s="3" t="s">
        <v>27</v>
      </c>
      <c r="O1" s="3" t="s">
        <v>28</v>
      </c>
      <c r="P1" s="3" t="s">
        <v>76</v>
      </c>
      <c r="Q1" s="5" t="s">
        <v>29</v>
      </c>
    </row>
    <row r="2" spans="1:17" ht="56.25" x14ac:dyDescent="0.25">
      <c r="A2" s="8">
        <v>1</v>
      </c>
      <c r="B2" s="14" t="s">
        <v>2</v>
      </c>
      <c r="C2" s="9" t="s">
        <v>30</v>
      </c>
      <c r="D2" s="9" t="s">
        <v>3</v>
      </c>
      <c r="E2" s="9" t="s">
        <v>4</v>
      </c>
      <c r="F2" s="9" t="s">
        <v>5</v>
      </c>
      <c r="G2" s="9" t="s">
        <v>6</v>
      </c>
      <c r="H2" s="14">
        <v>0</v>
      </c>
      <c r="I2" s="9" t="s">
        <v>60</v>
      </c>
      <c r="J2" s="16" t="s">
        <v>38</v>
      </c>
      <c r="K2" s="16" t="s">
        <v>43</v>
      </c>
      <c r="L2" s="16" t="s">
        <v>45</v>
      </c>
      <c r="M2" s="14" t="s">
        <v>75</v>
      </c>
      <c r="N2" s="28">
        <v>1875</v>
      </c>
      <c r="O2" s="25">
        <v>621000</v>
      </c>
      <c r="P2" s="29">
        <f>+N2*O2</f>
        <v>1164375000</v>
      </c>
      <c r="Q2" s="30" t="s">
        <v>79</v>
      </c>
    </row>
    <row r="3" spans="1:17" ht="101.25" x14ac:dyDescent="0.25">
      <c r="A3" s="8">
        <v>2</v>
      </c>
      <c r="B3" s="14" t="s">
        <v>7</v>
      </c>
      <c r="C3" s="9" t="s">
        <v>31</v>
      </c>
      <c r="D3" s="9" t="s">
        <v>8</v>
      </c>
      <c r="E3" s="9" t="s">
        <v>4</v>
      </c>
      <c r="F3" s="9" t="s">
        <v>5</v>
      </c>
      <c r="G3" s="9" t="s">
        <v>6</v>
      </c>
      <c r="H3" s="14">
        <v>0</v>
      </c>
      <c r="I3" s="9" t="s">
        <v>60</v>
      </c>
      <c r="J3" s="16" t="s">
        <v>38</v>
      </c>
      <c r="K3" s="16" t="s">
        <v>41</v>
      </c>
      <c r="L3" s="16" t="s">
        <v>86</v>
      </c>
      <c r="M3" s="14"/>
      <c r="N3" s="28">
        <v>223</v>
      </c>
      <c r="O3" s="25">
        <v>621000</v>
      </c>
      <c r="P3" s="29">
        <f>+N3*O3</f>
        <v>138483000</v>
      </c>
      <c r="Q3" s="30" t="s">
        <v>80</v>
      </c>
    </row>
    <row r="4" spans="1:17" ht="56.25" x14ac:dyDescent="0.25">
      <c r="A4" s="8">
        <v>3</v>
      </c>
      <c r="B4" s="14" t="s">
        <v>9</v>
      </c>
      <c r="C4" s="9" t="s">
        <v>30</v>
      </c>
      <c r="D4" s="9" t="s">
        <v>3</v>
      </c>
      <c r="E4" s="9" t="s">
        <v>4</v>
      </c>
      <c r="F4" s="9" t="s">
        <v>5</v>
      </c>
      <c r="G4" s="9" t="s">
        <v>6</v>
      </c>
      <c r="H4" s="14">
        <v>0</v>
      </c>
      <c r="I4" s="9" t="s">
        <v>60</v>
      </c>
      <c r="J4" s="16" t="s">
        <v>38</v>
      </c>
      <c r="K4" s="16" t="s">
        <v>43</v>
      </c>
      <c r="L4" s="16" t="s">
        <v>45</v>
      </c>
      <c r="M4" s="14" t="s">
        <v>75</v>
      </c>
      <c r="N4" s="28">
        <v>154</v>
      </c>
      <c r="O4" s="25">
        <v>621000</v>
      </c>
      <c r="P4" s="29">
        <f t="shared" ref="P4:P9" si="0">N4*O4</f>
        <v>95634000</v>
      </c>
      <c r="Q4" s="30" t="s">
        <v>79</v>
      </c>
    </row>
    <row r="5" spans="1:17" x14ac:dyDescent="0.25">
      <c r="A5" s="8">
        <v>4</v>
      </c>
      <c r="B5" s="14" t="s">
        <v>10</v>
      </c>
      <c r="C5" s="9" t="s">
        <v>32</v>
      </c>
      <c r="D5" s="9" t="s">
        <v>8</v>
      </c>
      <c r="E5" s="9" t="s">
        <v>4</v>
      </c>
      <c r="F5" s="9" t="s">
        <v>5</v>
      </c>
      <c r="G5" s="9" t="s">
        <v>6</v>
      </c>
      <c r="H5" s="14">
        <v>0</v>
      </c>
      <c r="I5" s="9" t="s">
        <v>60</v>
      </c>
      <c r="J5" s="16" t="s">
        <v>38</v>
      </c>
      <c r="K5" s="16" t="s">
        <v>41</v>
      </c>
      <c r="L5" s="16" t="s">
        <v>42</v>
      </c>
      <c r="M5" s="14" t="s">
        <v>77</v>
      </c>
      <c r="N5" s="14">
        <v>7130.3</v>
      </c>
      <c r="O5" s="25">
        <v>621000</v>
      </c>
      <c r="P5" s="26">
        <v>4427916000</v>
      </c>
      <c r="Q5" s="10"/>
    </row>
    <row r="6" spans="1:17" x14ac:dyDescent="0.25">
      <c r="A6" s="8">
        <v>5</v>
      </c>
      <c r="B6" s="14" t="s">
        <v>11</v>
      </c>
      <c r="C6" s="9" t="s">
        <v>33</v>
      </c>
      <c r="D6" s="9" t="s">
        <v>3</v>
      </c>
      <c r="E6" s="9" t="s">
        <v>4</v>
      </c>
      <c r="F6" s="9" t="s">
        <v>5</v>
      </c>
      <c r="G6" s="9" t="s">
        <v>6</v>
      </c>
      <c r="H6" s="14">
        <v>0</v>
      </c>
      <c r="I6" s="9" t="s">
        <v>60</v>
      </c>
      <c r="J6" s="16" t="s">
        <v>38</v>
      </c>
      <c r="K6" s="16" t="s">
        <v>43</v>
      </c>
      <c r="L6" s="16" t="s">
        <v>44</v>
      </c>
      <c r="M6" s="14" t="s">
        <v>78</v>
      </c>
      <c r="N6" s="14">
        <v>1152</v>
      </c>
      <c r="O6" s="25">
        <v>621000</v>
      </c>
      <c r="P6" s="26">
        <f t="shared" si="0"/>
        <v>715392000</v>
      </c>
      <c r="Q6" s="10"/>
    </row>
    <row r="7" spans="1:17" x14ac:dyDescent="0.25">
      <c r="A7" s="8">
        <v>6</v>
      </c>
      <c r="B7" s="14" t="s">
        <v>12</v>
      </c>
      <c r="C7" s="9" t="s">
        <v>34</v>
      </c>
      <c r="D7" s="9" t="s">
        <v>3</v>
      </c>
      <c r="E7" s="9" t="s">
        <v>4</v>
      </c>
      <c r="F7" s="9" t="s">
        <v>5</v>
      </c>
      <c r="G7" s="9" t="s">
        <v>6</v>
      </c>
      <c r="H7" s="14">
        <v>0</v>
      </c>
      <c r="I7" s="9" t="s">
        <v>60</v>
      </c>
      <c r="J7" s="16" t="s">
        <v>38</v>
      </c>
      <c r="K7" s="16" t="s">
        <v>39</v>
      </c>
      <c r="L7" s="16" t="s">
        <v>40</v>
      </c>
      <c r="M7" s="14"/>
      <c r="N7" s="14">
        <v>9248.0499999999993</v>
      </c>
      <c r="O7" s="25">
        <v>621000</v>
      </c>
      <c r="P7" s="26">
        <v>5743039000</v>
      </c>
      <c r="Q7" s="10"/>
    </row>
    <row r="8" spans="1:17" x14ac:dyDescent="0.25">
      <c r="A8" s="8">
        <v>7</v>
      </c>
      <c r="B8" s="14" t="s">
        <v>13</v>
      </c>
      <c r="C8" s="9" t="s">
        <v>35</v>
      </c>
      <c r="D8" s="9" t="s">
        <v>3</v>
      </c>
      <c r="E8" s="9" t="s">
        <v>4</v>
      </c>
      <c r="F8" s="9" t="s">
        <v>5</v>
      </c>
      <c r="G8" s="9" t="s">
        <v>14</v>
      </c>
      <c r="H8" s="14">
        <v>0</v>
      </c>
      <c r="I8" s="9" t="s">
        <v>61</v>
      </c>
      <c r="J8" s="16" t="s">
        <v>46</v>
      </c>
      <c r="K8" s="16" t="s">
        <v>47</v>
      </c>
      <c r="L8" s="16" t="s">
        <v>48</v>
      </c>
      <c r="M8" s="14"/>
      <c r="N8" s="14">
        <v>1161.7</v>
      </c>
      <c r="O8" s="25">
        <v>586500</v>
      </c>
      <c r="P8" s="26">
        <v>685880000</v>
      </c>
      <c r="Q8" s="10"/>
    </row>
    <row r="9" spans="1:17" x14ac:dyDescent="0.25">
      <c r="A9" s="8">
        <v>8</v>
      </c>
      <c r="B9" s="14" t="s">
        <v>15</v>
      </c>
      <c r="C9" s="9" t="s">
        <v>36</v>
      </c>
      <c r="D9" s="9" t="s">
        <v>3</v>
      </c>
      <c r="E9" s="9" t="s">
        <v>4</v>
      </c>
      <c r="F9" s="9" t="s">
        <v>5</v>
      </c>
      <c r="G9" s="9" t="s">
        <v>14</v>
      </c>
      <c r="H9" s="14">
        <v>0</v>
      </c>
      <c r="I9" s="9" t="s">
        <v>61</v>
      </c>
      <c r="J9" s="16" t="s">
        <v>46</v>
      </c>
      <c r="K9" s="16" t="s">
        <v>49</v>
      </c>
      <c r="L9" s="16" t="s">
        <v>50</v>
      </c>
      <c r="M9" s="14"/>
      <c r="N9" s="14">
        <v>6192</v>
      </c>
      <c r="O9" s="25">
        <v>621000</v>
      </c>
      <c r="P9" s="26">
        <f t="shared" si="0"/>
        <v>3845232000</v>
      </c>
      <c r="Q9" s="10"/>
    </row>
    <row r="10" spans="1:17" ht="13.5" thickBot="1" x14ac:dyDescent="0.3">
      <c r="A10" s="11">
        <v>9</v>
      </c>
      <c r="B10" s="15" t="s">
        <v>16</v>
      </c>
      <c r="C10" s="12" t="s">
        <v>37</v>
      </c>
      <c r="D10" s="12" t="s">
        <v>3</v>
      </c>
      <c r="E10" s="12" t="s">
        <v>4</v>
      </c>
      <c r="F10" s="12" t="s">
        <v>5</v>
      </c>
      <c r="G10" s="12" t="s">
        <v>14</v>
      </c>
      <c r="H10" s="15">
        <v>0</v>
      </c>
      <c r="I10" s="12" t="s">
        <v>61</v>
      </c>
      <c r="J10" s="17" t="s">
        <v>46</v>
      </c>
      <c r="K10" s="17" t="s">
        <v>51</v>
      </c>
      <c r="L10" s="17" t="s">
        <v>52</v>
      </c>
      <c r="M10" s="15"/>
      <c r="N10" s="15">
        <v>5405.7</v>
      </c>
      <c r="O10" s="25">
        <v>621000</v>
      </c>
      <c r="P10" s="26">
        <v>3356940000</v>
      </c>
      <c r="Q10" s="13"/>
    </row>
    <row r="12" spans="1:17" ht="15.75" x14ac:dyDescent="0.25">
      <c r="A12" s="75" t="s">
        <v>81</v>
      </c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</row>
    <row r="13" spans="1:17" ht="15" customHeight="1" x14ac:dyDescent="0.25">
      <c r="J13" s="7"/>
      <c r="K13" s="7"/>
      <c r="L13" s="7"/>
    </row>
    <row r="14" spans="1:17" ht="15" customHeight="1" thickBot="1" x14ac:dyDescent="0.3">
      <c r="A14" s="31"/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</row>
    <row r="15" spans="1:17" ht="15" customHeight="1" x14ac:dyDescent="0.25">
      <c r="A15" s="76" t="s">
        <v>85</v>
      </c>
      <c r="B15" s="77"/>
      <c r="C15" s="77"/>
      <c r="D15" s="77"/>
      <c r="E15" s="77"/>
      <c r="F15" s="77"/>
      <c r="G15" s="77"/>
      <c r="H15" s="36"/>
      <c r="I15" s="31"/>
      <c r="J15" s="31"/>
      <c r="K15" s="31"/>
      <c r="L15" s="31"/>
      <c r="M15" s="31"/>
      <c r="N15" s="31"/>
      <c r="O15" s="31"/>
      <c r="P15" s="31"/>
    </row>
    <row r="16" spans="1:17" ht="13.5" thickBot="1" x14ac:dyDescent="0.3">
      <c r="A16" s="37"/>
      <c r="H16" s="38"/>
    </row>
    <row r="17" spans="1:8" x14ac:dyDescent="0.25">
      <c r="A17" s="6" t="s">
        <v>84</v>
      </c>
      <c r="B17" s="35" t="s">
        <v>0</v>
      </c>
      <c r="C17" s="2" t="s">
        <v>18</v>
      </c>
      <c r="D17" s="2" t="s">
        <v>56</v>
      </c>
      <c r="E17" s="3" t="s">
        <v>27</v>
      </c>
      <c r="F17" s="3" t="s">
        <v>28</v>
      </c>
      <c r="G17" s="3" t="s">
        <v>76</v>
      </c>
      <c r="H17" s="38"/>
    </row>
    <row r="18" spans="1:8" x14ac:dyDescent="0.25">
      <c r="A18" s="8">
        <v>1</v>
      </c>
      <c r="B18" s="14" t="s">
        <v>2</v>
      </c>
      <c r="C18" s="9" t="s">
        <v>30</v>
      </c>
      <c r="D18" s="9" t="s">
        <v>60</v>
      </c>
      <c r="E18" s="28">
        <v>1875.35</v>
      </c>
      <c r="F18" s="25">
        <v>621000</v>
      </c>
      <c r="G18" s="43">
        <f>+E18*F18</f>
        <v>1164592350</v>
      </c>
      <c r="H18" s="38"/>
    </row>
    <row r="19" spans="1:8" x14ac:dyDescent="0.25">
      <c r="A19" s="8">
        <v>2</v>
      </c>
      <c r="B19" s="14" t="s">
        <v>7</v>
      </c>
      <c r="C19" s="9" t="s">
        <v>31</v>
      </c>
      <c r="D19" s="9" t="s">
        <v>60</v>
      </c>
      <c r="E19" s="28">
        <v>223.23</v>
      </c>
      <c r="F19" s="25">
        <v>621000</v>
      </c>
      <c r="G19" s="43">
        <f>+E19*F19</f>
        <v>138625830</v>
      </c>
      <c r="H19" s="38"/>
    </row>
    <row r="20" spans="1:8" x14ac:dyDescent="0.25">
      <c r="A20" s="8">
        <v>3</v>
      </c>
      <c r="B20" s="14" t="s">
        <v>9</v>
      </c>
      <c r="C20" s="9" t="s">
        <v>30</v>
      </c>
      <c r="D20" s="9" t="s">
        <v>60</v>
      </c>
      <c r="E20" s="28">
        <v>154</v>
      </c>
      <c r="F20" s="25">
        <v>621000</v>
      </c>
      <c r="G20" s="43">
        <f t="shared" ref="G20" si="1">E20*F20</f>
        <v>95634000</v>
      </c>
      <c r="H20" s="38"/>
    </row>
    <row r="21" spans="1:8" x14ac:dyDescent="0.25">
      <c r="A21" s="8">
        <v>4</v>
      </c>
      <c r="B21" s="14" t="s">
        <v>10</v>
      </c>
      <c r="C21" s="9" t="s">
        <v>32</v>
      </c>
      <c r="D21" s="9" t="s">
        <v>60</v>
      </c>
      <c r="E21" s="14">
        <v>7130.3</v>
      </c>
      <c r="F21" s="25">
        <v>621000</v>
      </c>
      <c r="G21" s="44">
        <v>4427916000</v>
      </c>
      <c r="H21" s="38"/>
    </row>
    <row r="22" spans="1:8" x14ac:dyDescent="0.25">
      <c r="A22" s="8">
        <v>5</v>
      </c>
      <c r="B22" s="14" t="s">
        <v>11</v>
      </c>
      <c r="C22" s="9" t="s">
        <v>33</v>
      </c>
      <c r="D22" s="9" t="s">
        <v>60</v>
      </c>
      <c r="E22" s="14">
        <v>1152</v>
      </c>
      <c r="F22" s="25">
        <v>621000</v>
      </c>
      <c r="G22" s="44">
        <f t="shared" ref="G22" si="2">E22*F22</f>
        <v>715392000</v>
      </c>
      <c r="H22" s="38"/>
    </row>
    <row r="23" spans="1:8" x14ac:dyDescent="0.25">
      <c r="A23" s="8">
        <v>6</v>
      </c>
      <c r="B23" s="14" t="s">
        <v>12</v>
      </c>
      <c r="C23" s="9" t="s">
        <v>34</v>
      </c>
      <c r="D23" s="9" t="s">
        <v>60</v>
      </c>
      <c r="E23" s="14">
        <v>9248.0499999999993</v>
      </c>
      <c r="F23" s="25">
        <v>621000</v>
      </c>
      <c r="G23" s="44">
        <v>5743039000</v>
      </c>
      <c r="H23" s="38"/>
    </row>
    <row r="24" spans="1:8" x14ac:dyDescent="0.25">
      <c r="A24" s="8">
        <v>7</v>
      </c>
      <c r="B24" s="14" t="s">
        <v>13</v>
      </c>
      <c r="C24" s="9" t="s">
        <v>35</v>
      </c>
      <c r="D24" s="9" t="s">
        <v>61</v>
      </c>
      <c r="E24" s="14">
        <v>1161.7</v>
      </c>
      <c r="F24" s="25">
        <v>586500</v>
      </c>
      <c r="G24" s="44">
        <v>685880000</v>
      </c>
      <c r="H24" s="38"/>
    </row>
    <row r="25" spans="1:8" x14ac:dyDescent="0.25">
      <c r="A25" s="8">
        <v>8</v>
      </c>
      <c r="B25" s="14" t="s">
        <v>15</v>
      </c>
      <c r="C25" s="9" t="s">
        <v>36</v>
      </c>
      <c r="D25" s="9" t="s">
        <v>61</v>
      </c>
      <c r="E25" s="14">
        <v>6192</v>
      </c>
      <c r="F25" s="25">
        <v>621000</v>
      </c>
      <c r="G25" s="44">
        <f t="shared" ref="G25" si="3">E25*F25</f>
        <v>3845232000</v>
      </c>
      <c r="H25" s="38"/>
    </row>
    <row r="26" spans="1:8" ht="13.5" thickBot="1" x14ac:dyDescent="0.3">
      <c r="A26" s="11">
        <v>9</v>
      </c>
      <c r="B26" s="15" t="s">
        <v>16</v>
      </c>
      <c r="C26" s="12" t="s">
        <v>37</v>
      </c>
      <c r="D26" s="12" t="s">
        <v>61</v>
      </c>
      <c r="E26" s="15">
        <v>5405.7</v>
      </c>
      <c r="F26" s="25">
        <v>621000</v>
      </c>
      <c r="G26" s="44">
        <v>3356940000</v>
      </c>
      <c r="H26" s="38"/>
    </row>
    <row r="27" spans="1:8" x14ac:dyDescent="0.25">
      <c r="A27" s="78" t="s">
        <v>83</v>
      </c>
      <c r="B27" s="79"/>
      <c r="C27" s="79"/>
      <c r="D27" s="79"/>
      <c r="E27" s="79"/>
      <c r="F27" s="79"/>
      <c r="G27" s="79"/>
      <c r="H27" s="38"/>
    </row>
    <row r="28" spans="1:8" ht="13.5" thickBot="1" x14ac:dyDescent="0.3">
      <c r="A28" s="39"/>
      <c r="B28" s="40"/>
      <c r="C28" s="40"/>
      <c r="D28" s="40"/>
      <c r="E28" s="40"/>
      <c r="F28" s="40"/>
      <c r="G28" s="40"/>
      <c r="H28" s="41"/>
    </row>
    <row r="30" spans="1:8" x14ac:dyDescent="0.25">
      <c r="A30" s="42"/>
      <c r="B30" s="42"/>
      <c r="C30" s="42"/>
      <c r="D30" s="42"/>
      <c r="E30" s="42"/>
      <c r="F30" s="42"/>
      <c r="G30" s="42"/>
      <c r="H30" s="42"/>
    </row>
    <row r="31" spans="1:8" ht="13.5" thickBot="1" x14ac:dyDescent="0.3"/>
    <row r="32" spans="1:8" ht="15.75" x14ac:dyDescent="0.25">
      <c r="A32" s="76" t="s">
        <v>87</v>
      </c>
      <c r="B32" s="77"/>
      <c r="C32" s="77"/>
      <c r="D32" s="77"/>
      <c r="E32" s="77"/>
      <c r="F32" s="77"/>
      <c r="G32" s="77"/>
      <c r="H32" s="48"/>
    </row>
    <row r="33" spans="1:8" ht="13.5" thickBot="1" x14ac:dyDescent="0.3">
      <c r="A33" s="37"/>
      <c r="H33" s="38"/>
    </row>
    <row r="34" spans="1:8" x14ac:dyDescent="0.25">
      <c r="A34" s="6" t="s">
        <v>84</v>
      </c>
      <c r="B34" s="35" t="s">
        <v>0</v>
      </c>
      <c r="C34" s="2" t="s">
        <v>18</v>
      </c>
      <c r="D34" s="2" t="s">
        <v>56</v>
      </c>
      <c r="E34" s="3" t="s">
        <v>27</v>
      </c>
      <c r="F34" s="32" t="s">
        <v>28</v>
      </c>
      <c r="G34" s="45" t="s">
        <v>76</v>
      </c>
      <c r="H34" s="38"/>
    </row>
    <row r="35" spans="1:8" x14ac:dyDescent="0.25">
      <c r="A35" s="8">
        <v>1</v>
      </c>
      <c r="B35" s="14" t="s">
        <v>2</v>
      </c>
      <c r="C35" s="9" t="s">
        <v>30</v>
      </c>
      <c r="D35" s="9" t="s">
        <v>60</v>
      </c>
      <c r="E35" s="28">
        <v>1875.35</v>
      </c>
      <c r="F35" s="33">
        <v>1932000</v>
      </c>
      <c r="G35" s="46">
        <f>E35*F35</f>
        <v>3623176200</v>
      </c>
      <c r="H35" s="38"/>
    </row>
    <row r="36" spans="1:8" x14ac:dyDescent="0.25">
      <c r="A36" s="8">
        <v>2</v>
      </c>
      <c r="B36" s="14" t="s">
        <v>7</v>
      </c>
      <c r="C36" s="9" t="s">
        <v>31</v>
      </c>
      <c r="D36" s="9" t="s">
        <v>60</v>
      </c>
      <c r="E36" s="28">
        <v>223.23</v>
      </c>
      <c r="F36" s="33">
        <v>1384320</v>
      </c>
      <c r="G36" s="46">
        <f t="shared" ref="G36:G43" si="4">E36*F36</f>
        <v>309021753.59999996</v>
      </c>
      <c r="H36" s="38"/>
    </row>
    <row r="37" spans="1:8" x14ac:dyDescent="0.25">
      <c r="A37" s="8">
        <v>3</v>
      </c>
      <c r="B37" s="14" t="s">
        <v>9</v>
      </c>
      <c r="C37" s="9" t="s">
        <v>30</v>
      </c>
      <c r="D37" s="9" t="s">
        <v>60</v>
      </c>
      <c r="E37" s="28">
        <v>154</v>
      </c>
      <c r="F37" s="33">
        <v>803040</v>
      </c>
      <c r="G37" s="46">
        <f t="shared" si="4"/>
        <v>123668160</v>
      </c>
      <c r="H37" s="38"/>
    </row>
    <row r="38" spans="1:8" x14ac:dyDescent="0.25">
      <c r="A38" s="8">
        <v>4</v>
      </c>
      <c r="B38" s="14" t="s">
        <v>10</v>
      </c>
      <c r="C38" s="9" t="s">
        <v>32</v>
      </c>
      <c r="D38" s="9" t="s">
        <v>60</v>
      </c>
      <c r="E38" s="14">
        <v>7130.3</v>
      </c>
      <c r="F38" s="33">
        <v>1932000</v>
      </c>
      <c r="G38" s="46">
        <f t="shared" si="4"/>
        <v>13775739600</v>
      </c>
      <c r="H38" s="38"/>
    </row>
    <row r="39" spans="1:8" x14ac:dyDescent="0.25">
      <c r="A39" s="8">
        <v>5</v>
      </c>
      <c r="B39" s="14" t="s">
        <v>11</v>
      </c>
      <c r="C39" s="9" t="s">
        <v>33</v>
      </c>
      <c r="D39" s="9" t="s">
        <v>60</v>
      </c>
      <c r="E39" s="14">
        <v>1152</v>
      </c>
      <c r="F39" s="33">
        <v>1932000</v>
      </c>
      <c r="G39" s="46">
        <f t="shared" si="4"/>
        <v>2225664000</v>
      </c>
      <c r="H39" s="38"/>
    </row>
    <row r="40" spans="1:8" x14ac:dyDescent="0.25">
      <c r="A40" s="8">
        <v>6</v>
      </c>
      <c r="B40" s="14" t="s">
        <v>12</v>
      </c>
      <c r="C40" s="9" t="s">
        <v>34</v>
      </c>
      <c r="D40" s="9" t="s">
        <v>60</v>
      </c>
      <c r="E40" s="14">
        <v>9248.0499999999993</v>
      </c>
      <c r="F40" s="33">
        <v>1393560</v>
      </c>
      <c r="G40" s="46">
        <f t="shared" si="4"/>
        <v>12887712557.999998</v>
      </c>
      <c r="H40" s="38"/>
    </row>
    <row r="41" spans="1:8" x14ac:dyDescent="0.25">
      <c r="A41" s="8">
        <v>7</v>
      </c>
      <c r="B41" s="14" t="s">
        <v>13</v>
      </c>
      <c r="C41" s="9" t="s">
        <v>35</v>
      </c>
      <c r="D41" s="9" t="s">
        <v>61</v>
      </c>
      <c r="E41" s="14">
        <v>1161.7</v>
      </c>
      <c r="F41" s="33">
        <v>1932000</v>
      </c>
      <c r="G41" s="46">
        <f t="shared" si="4"/>
        <v>2244404400</v>
      </c>
      <c r="H41" s="38"/>
    </row>
    <row r="42" spans="1:8" x14ac:dyDescent="0.25">
      <c r="A42" s="8">
        <v>8</v>
      </c>
      <c r="B42" s="14" t="s">
        <v>15</v>
      </c>
      <c r="C42" s="9" t="s">
        <v>36</v>
      </c>
      <c r="D42" s="9" t="s">
        <v>61</v>
      </c>
      <c r="E42" s="14">
        <v>6192</v>
      </c>
      <c r="F42" s="33">
        <v>1932000</v>
      </c>
      <c r="G42" s="46">
        <f t="shared" si="4"/>
        <v>11962944000</v>
      </c>
      <c r="H42" s="38"/>
    </row>
    <row r="43" spans="1:8" ht="13.5" thickBot="1" x14ac:dyDescent="0.3">
      <c r="A43" s="11">
        <v>9</v>
      </c>
      <c r="B43" s="15" t="s">
        <v>16</v>
      </c>
      <c r="C43" s="12" t="s">
        <v>37</v>
      </c>
      <c r="D43" s="12" t="s">
        <v>61</v>
      </c>
      <c r="E43" s="15">
        <v>5405.7</v>
      </c>
      <c r="F43" s="34">
        <v>418320</v>
      </c>
      <c r="G43" s="47">
        <f t="shared" si="4"/>
        <v>2261312424</v>
      </c>
      <c r="H43" s="38"/>
    </row>
    <row r="44" spans="1:8" x14ac:dyDescent="0.25">
      <c r="A44" s="37"/>
      <c r="H44" s="38"/>
    </row>
    <row r="45" spans="1:8" ht="13.5" thickBot="1" x14ac:dyDescent="0.3">
      <c r="A45" s="39"/>
      <c r="B45" s="40"/>
      <c r="C45" s="40"/>
      <c r="D45" s="40"/>
      <c r="E45" s="40"/>
      <c r="F45" s="40"/>
      <c r="G45" s="40"/>
      <c r="H45" s="41"/>
    </row>
  </sheetData>
  <mergeCells count="4">
    <mergeCell ref="A12:P12"/>
    <mergeCell ref="A15:G15"/>
    <mergeCell ref="A27:G27"/>
    <mergeCell ref="A32:G32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25"/>
  <sheetViews>
    <sheetView workbookViewId="0">
      <selection activeCell="G25" sqref="G25"/>
    </sheetView>
  </sheetViews>
  <sheetFormatPr baseColWidth="10" defaultRowHeight="12.75" x14ac:dyDescent="0.25"/>
  <cols>
    <col min="1" max="1" width="11.42578125" style="19"/>
    <col min="2" max="2" width="12.42578125" style="19" customWidth="1"/>
    <col min="3" max="3" width="20.5703125" style="19" bestFit="1" customWidth="1"/>
    <col min="4" max="4" width="16.5703125" style="19" bestFit="1" customWidth="1"/>
    <col min="5" max="5" width="11.42578125" style="19"/>
    <col min="6" max="6" width="12" style="19" customWidth="1"/>
    <col min="7" max="9" width="11.42578125" style="19"/>
    <col min="10" max="10" width="20.28515625" style="19" bestFit="1" customWidth="1"/>
    <col min="11" max="11" width="0" style="19" hidden="1" customWidth="1"/>
    <col min="12" max="12" width="14.7109375" style="19" bestFit="1" customWidth="1"/>
    <col min="13" max="13" width="11.42578125" style="19"/>
    <col min="14" max="14" width="24.7109375" style="19" bestFit="1" customWidth="1"/>
    <col min="15" max="15" width="14.28515625" style="19" bestFit="1" customWidth="1"/>
    <col min="16" max="16384" width="11.42578125" style="19"/>
  </cols>
  <sheetData>
    <row r="1" spans="1:15" ht="13.5" thickBot="1" x14ac:dyDescent="0.3">
      <c r="A1" s="80" t="s">
        <v>53</v>
      </c>
      <c r="B1" s="81"/>
      <c r="C1" s="82" t="s">
        <v>54</v>
      </c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4"/>
    </row>
    <row r="2" spans="1:15" s="20" customFormat="1" ht="38.25" x14ac:dyDescent="0.25">
      <c r="A2" s="21" t="s">
        <v>17</v>
      </c>
      <c r="B2" s="5" t="s">
        <v>0</v>
      </c>
      <c r="C2" s="21" t="s">
        <v>55</v>
      </c>
      <c r="D2" s="22" t="s">
        <v>56</v>
      </c>
      <c r="E2" s="23" t="s">
        <v>57</v>
      </c>
      <c r="F2" s="22" t="s">
        <v>58</v>
      </c>
      <c r="G2" s="1" t="s">
        <v>22</v>
      </c>
      <c r="H2" s="2" t="s">
        <v>23</v>
      </c>
      <c r="I2" s="2" t="s">
        <v>24</v>
      </c>
      <c r="J2" s="2" t="s">
        <v>25</v>
      </c>
      <c r="K2" s="3" t="s">
        <v>26</v>
      </c>
      <c r="L2" s="3" t="s">
        <v>27</v>
      </c>
      <c r="M2" s="32" t="s">
        <v>28</v>
      </c>
      <c r="N2" s="4" t="s">
        <v>76</v>
      </c>
      <c r="O2" s="5" t="s">
        <v>29</v>
      </c>
    </row>
    <row r="3" spans="1:15" x14ac:dyDescent="0.25">
      <c r="A3" s="8">
        <v>1</v>
      </c>
      <c r="B3" s="24" t="s">
        <v>2</v>
      </c>
      <c r="C3" s="8" t="s">
        <v>59</v>
      </c>
      <c r="D3" s="9" t="s">
        <v>60</v>
      </c>
      <c r="E3" s="9" t="s">
        <v>62</v>
      </c>
      <c r="F3" s="9" t="s">
        <v>63</v>
      </c>
      <c r="G3" s="14">
        <v>4</v>
      </c>
      <c r="H3" s="16" t="s">
        <v>38</v>
      </c>
      <c r="I3" s="16" t="s">
        <v>43</v>
      </c>
      <c r="J3" s="16" t="s">
        <v>66</v>
      </c>
      <c r="K3" s="14"/>
      <c r="L3" s="14">
        <v>66.2</v>
      </c>
      <c r="M3" s="33">
        <v>1932000</v>
      </c>
      <c r="N3" s="26">
        <v>299322000</v>
      </c>
      <c r="O3" s="10"/>
    </row>
    <row r="4" spans="1:15" x14ac:dyDescent="0.25">
      <c r="A4" s="8">
        <v>2</v>
      </c>
      <c r="B4" s="10" t="s">
        <v>7</v>
      </c>
      <c r="C4" s="8" t="s">
        <v>59</v>
      </c>
      <c r="D4" s="9" t="s">
        <v>60</v>
      </c>
      <c r="E4" s="9" t="s">
        <v>62</v>
      </c>
      <c r="F4" s="9" t="s">
        <v>63</v>
      </c>
      <c r="G4" s="14">
        <v>4</v>
      </c>
      <c r="H4" s="16" t="s">
        <v>38</v>
      </c>
      <c r="I4" s="16" t="s">
        <v>41</v>
      </c>
      <c r="J4" s="16" t="s">
        <v>68</v>
      </c>
      <c r="K4" s="14"/>
      <c r="L4" s="14">
        <v>83.9</v>
      </c>
      <c r="M4" s="33">
        <v>1384320</v>
      </c>
      <c r="N4" s="26">
        <v>220427000</v>
      </c>
      <c r="O4" s="10"/>
    </row>
    <row r="5" spans="1:15" x14ac:dyDescent="0.25">
      <c r="A5" s="8">
        <v>3</v>
      </c>
      <c r="B5" s="24" t="s">
        <v>9</v>
      </c>
      <c r="C5" s="8" t="s">
        <v>59</v>
      </c>
      <c r="D5" s="9" t="s">
        <v>60</v>
      </c>
      <c r="E5" s="9" t="s">
        <v>62</v>
      </c>
      <c r="F5" s="9" t="s">
        <v>63</v>
      </c>
      <c r="G5" s="14">
        <v>4</v>
      </c>
      <c r="H5" s="16" t="s">
        <v>38</v>
      </c>
      <c r="I5" s="16" t="s">
        <v>43</v>
      </c>
      <c r="J5" s="16" t="s">
        <v>70</v>
      </c>
      <c r="K5" s="14"/>
      <c r="L5" s="14">
        <v>78.430000000000007</v>
      </c>
      <c r="M5" s="33">
        <v>803040</v>
      </c>
      <c r="N5" s="26">
        <v>275288000</v>
      </c>
      <c r="O5" s="10"/>
    </row>
    <row r="6" spans="1:15" x14ac:dyDescent="0.25">
      <c r="A6" s="8">
        <v>4</v>
      </c>
      <c r="B6" s="10" t="s">
        <v>10</v>
      </c>
      <c r="C6" s="8" t="s">
        <v>59</v>
      </c>
      <c r="D6" s="9" t="s">
        <v>60</v>
      </c>
      <c r="E6" s="9" t="s">
        <v>62</v>
      </c>
      <c r="F6" s="9" t="s">
        <v>63</v>
      </c>
      <c r="G6" s="14">
        <v>4</v>
      </c>
      <c r="H6" s="16" t="s">
        <v>38</v>
      </c>
      <c r="I6" s="16" t="s">
        <v>41</v>
      </c>
      <c r="J6" s="16" t="s">
        <v>65</v>
      </c>
      <c r="K6" s="14"/>
      <c r="L6" s="14">
        <v>87.11</v>
      </c>
      <c r="M6" s="33">
        <v>1932000</v>
      </c>
      <c r="N6" s="26">
        <v>266008000</v>
      </c>
      <c r="O6" s="10"/>
    </row>
    <row r="7" spans="1:15" x14ac:dyDescent="0.25">
      <c r="A7" s="8">
        <v>5</v>
      </c>
      <c r="B7" s="10" t="s">
        <v>11</v>
      </c>
      <c r="C7" s="8" t="s">
        <v>59</v>
      </c>
      <c r="D7" s="9" t="s">
        <v>60</v>
      </c>
      <c r="E7" s="9" t="s">
        <v>62</v>
      </c>
      <c r="F7" s="9" t="s">
        <v>63</v>
      </c>
      <c r="G7" s="14">
        <v>4</v>
      </c>
      <c r="H7" s="16" t="s">
        <v>38</v>
      </c>
      <c r="I7" s="16" t="s">
        <v>43</v>
      </c>
      <c r="J7" s="16" t="s">
        <v>69</v>
      </c>
      <c r="K7" s="14"/>
      <c r="L7" s="14">
        <v>103.66</v>
      </c>
      <c r="M7" s="33">
        <v>1932000</v>
      </c>
      <c r="N7" s="26">
        <v>274645000</v>
      </c>
      <c r="O7" s="10"/>
    </row>
    <row r="8" spans="1:15" x14ac:dyDescent="0.25">
      <c r="A8" s="8">
        <v>6</v>
      </c>
      <c r="B8" s="10" t="s">
        <v>12</v>
      </c>
      <c r="C8" s="8" t="s">
        <v>59</v>
      </c>
      <c r="D8" s="9" t="s">
        <v>60</v>
      </c>
      <c r="E8" s="9" t="s">
        <v>62</v>
      </c>
      <c r="F8" s="9" t="s">
        <v>63</v>
      </c>
      <c r="G8" s="14">
        <v>4</v>
      </c>
      <c r="H8" s="16" t="s">
        <v>38</v>
      </c>
      <c r="I8" s="16" t="s">
        <v>39</v>
      </c>
      <c r="J8" s="16" t="s">
        <v>64</v>
      </c>
      <c r="K8" s="14"/>
      <c r="L8" s="14">
        <v>83.26</v>
      </c>
      <c r="M8" s="33">
        <v>1393560</v>
      </c>
      <c r="N8" s="26">
        <v>255082000</v>
      </c>
      <c r="O8" s="10"/>
    </row>
    <row r="9" spans="1:15" x14ac:dyDescent="0.25">
      <c r="A9" s="8">
        <v>7</v>
      </c>
      <c r="B9" s="10" t="s">
        <v>13</v>
      </c>
      <c r="C9" s="8" t="s">
        <v>59</v>
      </c>
      <c r="D9" s="9" t="s">
        <v>61</v>
      </c>
      <c r="E9" s="9" t="s">
        <v>71</v>
      </c>
      <c r="F9" s="9" t="s">
        <v>63</v>
      </c>
      <c r="G9" s="14">
        <v>4</v>
      </c>
      <c r="H9" s="16" t="s">
        <v>46</v>
      </c>
      <c r="I9" s="16" t="s">
        <v>73</v>
      </c>
      <c r="J9" s="16" t="s">
        <v>72</v>
      </c>
      <c r="K9" s="14"/>
      <c r="L9" s="14">
        <v>32.6</v>
      </c>
      <c r="M9" s="33">
        <v>1932000</v>
      </c>
      <c r="N9" s="26">
        <v>101937000</v>
      </c>
      <c r="O9" s="10"/>
    </row>
    <row r="10" spans="1:15" x14ac:dyDescent="0.25">
      <c r="A10" s="8">
        <v>8</v>
      </c>
      <c r="B10" s="10" t="s">
        <v>15</v>
      </c>
      <c r="C10" s="8" t="s">
        <v>59</v>
      </c>
      <c r="D10" s="9" t="s">
        <v>61</v>
      </c>
      <c r="E10" s="9" t="s">
        <v>62</v>
      </c>
      <c r="F10" s="9" t="s">
        <v>63</v>
      </c>
      <c r="G10" s="14">
        <v>4</v>
      </c>
      <c r="H10" s="16" t="s">
        <v>46</v>
      </c>
      <c r="I10" s="16" t="s">
        <v>49</v>
      </c>
      <c r="J10" s="16" t="s">
        <v>74</v>
      </c>
      <c r="K10" s="14"/>
      <c r="L10" s="14">
        <v>19.41</v>
      </c>
      <c r="M10" s="33">
        <v>1932000</v>
      </c>
      <c r="N10" s="26">
        <v>248027000</v>
      </c>
      <c r="O10" s="10"/>
    </row>
    <row r="11" spans="1:15" ht="13.5" thickBot="1" x14ac:dyDescent="0.3">
      <c r="A11" s="11">
        <v>9</v>
      </c>
      <c r="B11" s="13" t="s">
        <v>16</v>
      </c>
      <c r="C11" s="11" t="s">
        <v>59</v>
      </c>
      <c r="D11" s="12" t="s">
        <v>61</v>
      </c>
      <c r="E11" s="12" t="s">
        <v>62</v>
      </c>
      <c r="F11" s="12" t="s">
        <v>63</v>
      </c>
      <c r="G11" s="15">
        <v>4</v>
      </c>
      <c r="H11" s="17" t="s">
        <v>46</v>
      </c>
      <c r="I11" s="17" t="s">
        <v>51</v>
      </c>
      <c r="J11" s="17" t="s">
        <v>67</v>
      </c>
      <c r="K11" s="15"/>
      <c r="L11" s="15">
        <v>22.43</v>
      </c>
      <c r="M11" s="34">
        <v>418320</v>
      </c>
      <c r="N11" s="27">
        <v>113638000</v>
      </c>
      <c r="O11" s="13"/>
    </row>
    <row r="14" spans="1:15" x14ac:dyDescent="0.25">
      <c r="A14" s="85" t="s">
        <v>82</v>
      </c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5"/>
      <c r="M14" s="85"/>
      <c r="N14" s="85"/>
      <c r="O14" s="85"/>
    </row>
    <row r="25" spans="7:7" ht="15" x14ac:dyDescent="0.25">
      <c r="G25"/>
    </row>
  </sheetData>
  <mergeCells count="3">
    <mergeCell ref="A1:B1"/>
    <mergeCell ref="C1:O1"/>
    <mergeCell ref="A14:O1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24"/>
  <sheetViews>
    <sheetView tabSelected="1" workbookViewId="0">
      <selection activeCell="G12" sqref="G12"/>
    </sheetView>
  </sheetViews>
  <sheetFormatPr baseColWidth="10" defaultRowHeight="15" x14ac:dyDescent="0.25"/>
  <cols>
    <col min="2" max="2" width="14.85546875" customWidth="1"/>
    <col min="3" max="4" width="14.7109375" customWidth="1"/>
    <col min="6" max="6" width="24.7109375" bestFit="1" customWidth="1"/>
    <col min="7" max="8" width="17.42578125" customWidth="1"/>
    <col min="10" max="10" width="19" customWidth="1"/>
    <col min="11" max="11" width="20" customWidth="1"/>
  </cols>
  <sheetData>
    <row r="1" spans="1:11" ht="15.75" customHeight="1" x14ac:dyDescent="0.25">
      <c r="A1" s="89" t="s">
        <v>0</v>
      </c>
      <c r="B1" s="96" t="s">
        <v>18</v>
      </c>
      <c r="C1" s="92" t="s">
        <v>27</v>
      </c>
      <c r="D1" s="94" t="s">
        <v>91</v>
      </c>
      <c r="E1" s="91" t="s">
        <v>89</v>
      </c>
      <c r="F1" s="91"/>
      <c r="G1" s="91"/>
      <c r="H1" s="86" t="s">
        <v>93</v>
      </c>
      <c r="I1" s="87"/>
      <c r="J1" s="87"/>
      <c r="K1" s="88"/>
    </row>
    <row r="2" spans="1:11" ht="31.5" x14ac:dyDescent="0.25">
      <c r="A2" s="90"/>
      <c r="B2" s="97"/>
      <c r="C2" s="93"/>
      <c r="D2" s="95"/>
      <c r="E2" s="50" t="s">
        <v>92</v>
      </c>
      <c r="F2" s="61" t="s">
        <v>76</v>
      </c>
      <c r="G2" s="50" t="s">
        <v>90</v>
      </c>
      <c r="H2" s="51" t="s">
        <v>91</v>
      </c>
      <c r="I2" s="51" t="s">
        <v>92</v>
      </c>
      <c r="J2" s="51" t="s">
        <v>76</v>
      </c>
      <c r="K2" s="58" t="s">
        <v>90</v>
      </c>
    </row>
    <row r="3" spans="1:11" x14ac:dyDescent="0.25">
      <c r="A3" s="59" t="s">
        <v>2</v>
      </c>
      <c r="B3" s="52" t="s">
        <v>30</v>
      </c>
      <c r="C3" s="52">
        <v>1875.35</v>
      </c>
      <c r="D3" s="52">
        <v>10.3</v>
      </c>
      <c r="E3" s="56">
        <v>621000</v>
      </c>
      <c r="F3" s="57">
        <f>+C3*E3</f>
        <v>1164592350</v>
      </c>
      <c r="G3" s="57">
        <f t="shared" ref="G3:G11" si="0">((F3*D3)/1000)</f>
        <v>11995301.205</v>
      </c>
      <c r="H3" s="52">
        <v>11.3</v>
      </c>
      <c r="I3" s="56">
        <v>1932000</v>
      </c>
      <c r="J3" s="57">
        <f t="shared" ref="J3:J11" si="1">C3*I3</f>
        <v>3623176200</v>
      </c>
      <c r="K3" s="57">
        <f>ROUND(((J3*H3)/1000),0)</f>
        <v>40941891</v>
      </c>
    </row>
    <row r="4" spans="1:11" x14ac:dyDescent="0.25">
      <c r="A4" s="59" t="s">
        <v>7</v>
      </c>
      <c r="B4" s="52" t="s">
        <v>31</v>
      </c>
      <c r="C4" s="52">
        <v>223.23</v>
      </c>
      <c r="D4" s="52">
        <v>5.8</v>
      </c>
      <c r="E4" s="56">
        <v>621000</v>
      </c>
      <c r="F4" s="57">
        <f>+C4*E4</f>
        <v>138625830</v>
      </c>
      <c r="G4" s="57">
        <f t="shared" si="0"/>
        <v>804029.81400000001</v>
      </c>
      <c r="H4" s="52">
        <v>6.5</v>
      </c>
      <c r="I4" s="56">
        <v>1384320</v>
      </c>
      <c r="J4" s="57">
        <f t="shared" si="1"/>
        <v>309021753.59999996</v>
      </c>
      <c r="K4" s="57">
        <f t="shared" ref="K4:K11" si="2">ROUND(((J4*H4)/1000),0)</f>
        <v>2008641</v>
      </c>
    </row>
    <row r="5" spans="1:11" x14ac:dyDescent="0.25">
      <c r="A5" s="59" t="s">
        <v>9</v>
      </c>
      <c r="B5" s="52" t="s">
        <v>30</v>
      </c>
      <c r="C5" s="52">
        <v>154</v>
      </c>
      <c r="D5" s="52">
        <v>5.5</v>
      </c>
      <c r="E5" s="56">
        <v>621000</v>
      </c>
      <c r="F5" s="57">
        <f>+C5*E5</f>
        <v>95634000</v>
      </c>
      <c r="G5" s="57">
        <f t="shared" si="0"/>
        <v>525987</v>
      </c>
      <c r="H5" s="52">
        <v>5.7</v>
      </c>
      <c r="I5" s="56">
        <v>803040</v>
      </c>
      <c r="J5" s="57">
        <f t="shared" si="1"/>
        <v>123668160</v>
      </c>
      <c r="K5" s="57">
        <f t="shared" si="2"/>
        <v>704909</v>
      </c>
    </row>
    <row r="6" spans="1:11" x14ac:dyDescent="0.25">
      <c r="A6" s="8" t="s">
        <v>10</v>
      </c>
      <c r="B6" s="9" t="s">
        <v>32</v>
      </c>
      <c r="C6" s="9">
        <v>7130.3</v>
      </c>
      <c r="D6" s="9">
        <v>11.3</v>
      </c>
      <c r="E6" s="53">
        <v>621000</v>
      </c>
      <c r="F6" s="54">
        <v>4427916000</v>
      </c>
      <c r="G6" s="54">
        <f t="shared" si="0"/>
        <v>50035450.799999997</v>
      </c>
      <c r="H6" s="9">
        <v>11.3</v>
      </c>
      <c r="I6" s="53">
        <v>1932000</v>
      </c>
      <c r="J6" s="54">
        <f t="shared" si="1"/>
        <v>13775739600</v>
      </c>
      <c r="K6" s="54">
        <f t="shared" si="2"/>
        <v>155665857</v>
      </c>
    </row>
    <row r="7" spans="1:11" x14ac:dyDescent="0.25">
      <c r="A7" s="8" t="s">
        <v>11</v>
      </c>
      <c r="B7" s="9" t="s">
        <v>33</v>
      </c>
      <c r="C7" s="9">
        <v>1152</v>
      </c>
      <c r="D7" s="9">
        <v>8.8000000000000007</v>
      </c>
      <c r="E7" s="53">
        <v>621000</v>
      </c>
      <c r="F7" s="54">
        <f>C7*E7</f>
        <v>715392000</v>
      </c>
      <c r="G7" s="54">
        <f t="shared" si="0"/>
        <v>6295449.6000000006</v>
      </c>
      <c r="H7" s="9">
        <v>11.3</v>
      </c>
      <c r="I7" s="53">
        <v>1932000</v>
      </c>
      <c r="J7" s="54">
        <f t="shared" si="1"/>
        <v>2225664000</v>
      </c>
      <c r="K7" s="54">
        <f t="shared" si="2"/>
        <v>25150003</v>
      </c>
    </row>
    <row r="8" spans="1:11" x14ac:dyDescent="0.25">
      <c r="A8" s="8" t="s">
        <v>12</v>
      </c>
      <c r="B8" s="9" t="s">
        <v>34</v>
      </c>
      <c r="C8" s="9">
        <v>9248.0499999999993</v>
      </c>
      <c r="D8" s="9">
        <v>11.3</v>
      </c>
      <c r="E8" s="53">
        <v>621000</v>
      </c>
      <c r="F8" s="54">
        <v>5743039000</v>
      </c>
      <c r="G8" s="54">
        <f t="shared" si="0"/>
        <v>64896340.70000001</v>
      </c>
      <c r="H8" s="9">
        <v>11.3</v>
      </c>
      <c r="I8" s="53">
        <v>1393560</v>
      </c>
      <c r="J8" s="54">
        <f t="shared" si="1"/>
        <v>12887712557.999998</v>
      </c>
      <c r="K8" s="54">
        <f t="shared" si="2"/>
        <v>145631152</v>
      </c>
    </row>
    <row r="9" spans="1:11" x14ac:dyDescent="0.25">
      <c r="A9" s="8" t="s">
        <v>13</v>
      </c>
      <c r="B9" s="9" t="s">
        <v>35</v>
      </c>
      <c r="C9" s="9">
        <v>1161.7</v>
      </c>
      <c r="D9" s="9">
        <v>8.6</v>
      </c>
      <c r="E9" s="53">
        <v>586500</v>
      </c>
      <c r="F9" s="54">
        <v>685880000</v>
      </c>
      <c r="G9" s="54">
        <f t="shared" si="0"/>
        <v>5898568</v>
      </c>
      <c r="H9" s="9">
        <v>11.3</v>
      </c>
      <c r="I9" s="53">
        <v>1932000</v>
      </c>
      <c r="J9" s="54">
        <f t="shared" si="1"/>
        <v>2244404400</v>
      </c>
      <c r="K9" s="54">
        <f t="shared" si="2"/>
        <v>25361770</v>
      </c>
    </row>
    <row r="10" spans="1:11" x14ac:dyDescent="0.25">
      <c r="A10" s="8" t="s">
        <v>15</v>
      </c>
      <c r="B10" s="9" t="s">
        <v>36</v>
      </c>
      <c r="C10" s="9">
        <v>6192</v>
      </c>
      <c r="D10" s="9">
        <v>11.3</v>
      </c>
      <c r="E10" s="53">
        <v>621000</v>
      </c>
      <c r="F10" s="54">
        <f>C10*E10</f>
        <v>3845232000</v>
      </c>
      <c r="G10" s="54">
        <f t="shared" si="0"/>
        <v>43451121.600000001</v>
      </c>
      <c r="H10" s="9">
        <v>11.3</v>
      </c>
      <c r="I10" s="53">
        <v>1932000</v>
      </c>
      <c r="J10" s="54">
        <f t="shared" si="1"/>
        <v>11962944000</v>
      </c>
      <c r="K10" s="54">
        <f t="shared" si="2"/>
        <v>135181267</v>
      </c>
    </row>
    <row r="11" spans="1:11" ht="15.75" thickBot="1" x14ac:dyDescent="0.3">
      <c r="A11" s="11" t="s">
        <v>16</v>
      </c>
      <c r="B11" s="12" t="s">
        <v>37</v>
      </c>
      <c r="C11" s="12">
        <v>5405.7</v>
      </c>
      <c r="D11" s="12">
        <v>11.3</v>
      </c>
      <c r="E11" s="55">
        <v>621000</v>
      </c>
      <c r="F11" s="60">
        <v>3356940000</v>
      </c>
      <c r="G11" s="60">
        <f t="shared" si="0"/>
        <v>37933422</v>
      </c>
      <c r="H11" s="9">
        <v>11.3</v>
      </c>
      <c r="I11" s="55">
        <v>418320</v>
      </c>
      <c r="J11" s="60">
        <f t="shared" si="1"/>
        <v>2261312424</v>
      </c>
      <c r="K11" s="54">
        <f t="shared" si="2"/>
        <v>25552830</v>
      </c>
    </row>
    <row r="12" spans="1:11" x14ac:dyDescent="0.25">
      <c r="G12" s="108">
        <f>SUM(G3:G11)</f>
        <v>221835670.71900001</v>
      </c>
      <c r="J12" s="108">
        <f>SUM(J3:J11)</f>
        <v>49413643095.599998</v>
      </c>
      <c r="K12" s="108">
        <f>SUM(K3:K11)</f>
        <v>556198320</v>
      </c>
    </row>
    <row r="14" spans="1:11" ht="15.75" thickBot="1" x14ac:dyDescent="0.3"/>
    <row r="15" spans="1:11" ht="21" x14ac:dyDescent="0.25">
      <c r="A15" s="62" t="s">
        <v>0</v>
      </c>
      <c r="B15" s="50" t="s">
        <v>89</v>
      </c>
      <c r="C15" s="58" t="s">
        <v>93</v>
      </c>
    </row>
    <row r="16" spans="1:11" x14ac:dyDescent="0.25">
      <c r="A16" s="59" t="s">
        <v>2</v>
      </c>
      <c r="B16" s="63">
        <v>11995301.205</v>
      </c>
      <c r="C16" s="63">
        <v>40941891</v>
      </c>
    </row>
    <row r="17" spans="1:3" x14ac:dyDescent="0.25">
      <c r="A17" s="59" t="s">
        <v>7</v>
      </c>
      <c r="B17" s="63">
        <v>804029.81400000001</v>
      </c>
      <c r="C17" s="63">
        <v>2008641</v>
      </c>
    </row>
    <row r="18" spans="1:3" x14ac:dyDescent="0.25">
      <c r="A18" s="59" t="s">
        <v>9</v>
      </c>
      <c r="B18" s="63">
        <v>525987</v>
      </c>
      <c r="C18" s="63">
        <v>704909</v>
      </c>
    </row>
    <row r="19" spans="1:3" x14ac:dyDescent="0.25">
      <c r="A19" s="8" t="s">
        <v>10</v>
      </c>
      <c r="B19" s="63">
        <v>50035450.799999997</v>
      </c>
      <c r="C19" s="63">
        <v>155665857</v>
      </c>
    </row>
    <row r="20" spans="1:3" x14ac:dyDescent="0.25">
      <c r="A20" s="8" t="s">
        <v>11</v>
      </c>
      <c r="B20" s="63">
        <v>6295449.6000000006</v>
      </c>
      <c r="C20" s="63">
        <v>25150003</v>
      </c>
    </row>
    <row r="21" spans="1:3" x14ac:dyDescent="0.25">
      <c r="A21" s="8" t="s">
        <v>12</v>
      </c>
      <c r="B21" s="63">
        <v>64896340.70000001</v>
      </c>
      <c r="C21" s="63">
        <v>145631152</v>
      </c>
    </row>
    <row r="22" spans="1:3" x14ac:dyDescent="0.25">
      <c r="A22" s="8" t="s">
        <v>13</v>
      </c>
      <c r="B22" s="63">
        <v>5898568</v>
      </c>
      <c r="C22" s="63">
        <v>25361770</v>
      </c>
    </row>
    <row r="23" spans="1:3" x14ac:dyDescent="0.25">
      <c r="A23" s="8" t="s">
        <v>15</v>
      </c>
      <c r="B23" s="63">
        <v>43451121.600000001</v>
      </c>
      <c r="C23" s="63">
        <v>135181267</v>
      </c>
    </row>
    <row r="24" spans="1:3" ht="15.75" thickBot="1" x14ac:dyDescent="0.3">
      <c r="A24" s="11" t="s">
        <v>16</v>
      </c>
      <c r="B24" s="63">
        <v>37933422</v>
      </c>
      <c r="C24" s="63">
        <v>25552830</v>
      </c>
    </row>
  </sheetData>
  <mergeCells count="6">
    <mergeCell ref="H1:K1"/>
    <mergeCell ref="A1:A2"/>
    <mergeCell ref="E1:G1"/>
    <mergeCell ref="C1:C2"/>
    <mergeCell ref="D1:D2"/>
    <mergeCell ref="B1:B2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31"/>
  <sheetViews>
    <sheetView topLeftCell="F10" workbookViewId="0">
      <selection activeCell="N16" sqref="N16"/>
    </sheetView>
  </sheetViews>
  <sheetFormatPr baseColWidth="10" defaultRowHeight="12.75" x14ac:dyDescent="0.25"/>
  <cols>
    <col min="1" max="2" width="11.42578125" style="7"/>
    <col min="3" max="3" width="13.28515625" style="7" bestFit="1" customWidth="1"/>
    <col min="4" max="4" width="16.85546875" style="7" bestFit="1" customWidth="1"/>
    <col min="5" max="5" width="18.42578125" style="7" bestFit="1" customWidth="1"/>
    <col min="6" max="6" width="19.5703125" style="7" bestFit="1" customWidth="1"/>
    <col min="7" max="7" width="24.7109375" style="7" bestFit="1" customWidth="1"/>
    <col min="8" max="8" width="11.42578125" style="7"/>
    <col min="9" max="9" width="16.85546875" style="7" bestFit="1" customWidth="1"/>
    <col min="10" max="11" width="11.42578125" style="18"/>
    <col min="12" max="12" width="20.28515625" style="18" bestFit="1" customWidth="1"/>
    <col min="13" max="13" width="17" style="7" customWidth="1"/>
    <col min="14" max="14" width="11.42578125" style="7"/>
    <col min="15" max="15" width="24.7109375" style="7" bestFit="1" customWidth="1"/>
    <col min="16" max="16" width="21" style="7" customWidth="1"/>
    <col min="17" max="17" width="23.7109375" style="7" customWidth="1"/>
    <col min="18" max="16384" width="11.42578125" style="7"/>
  </cols>
  <sheetData>
    <row r="1" spans="1:17" x14ac:dyDescent="0.25">
      <c r="A1" s="6" t="s">
        <v>17</v>
      </c>
      <c r="B1" s="35" t="s">
        <v>0</v>
      </c>
      <c r="C1" s="2" t="s">
        <v>18</v>
      </c>
      <c r="D1" s="2" t="s">
        <v>1</v>
      </c>
      <c r="E1" s="2" t="s">
        <v>19</v>
      </c>
      <c r="F1" s="2" t="s">
        <v>20</v>
      </c>
      <c r="G1" s="2" t="s">
        <v>21</v>
      </c>
      <c r="H1" s="1" t="s">
        <v>22</v>
      </c>
      <c r="I1" s="2" t="s">
        <v>56</v>
      </c>
      <c r="J1" s="2" t="s">
        <v>23</v>
      </c>
      <c r="K1" s="2" t="s">
        <v>24</v>
      </c>
      <c r="L1" s="2" t="s">
        <v>25</v>
      </c>
      <c r="M1" s="3" t="s">
        <v>27</v>
      </c>
      <c r="N1" s="3" t="s">
        <v>28</v>
      </c>
      <c r="O1" s="3" t="s">
        <v>96</v>
      </c>
      <c r="P1" s="5" t="s">
        <v>29</v>
      </c>
    </row>
    <row r="2" spans="1:17" ht="56.25" x14ac:dyDescent="0.25">
      <c r="A2" s="8">
        <v>1</v>
      </c>
      <c r="B2" s="14" t="s">
        <v>2</v>
      </c>
      <c r="C2" s="9" t="s">
        <v>30</v>
      </c>
      <c r="D2" s="9" t="s">
        <v>3</v>
      </c>
      <c r="E2" s="9" t="s">
        <v>4</v>
      </c>
      <c r="F2" s="9" t="s">
        <v>5</v>
      </c>
      <c r="G2" s="9" t="s">
        <v>6</v>
      </c>
      <c r="H2" s="14">
        <v>0</v>
      </c>
      <c r="I2" s="9" t="s">
        <v>60</v>
      </c>
      <c r="J2" s="16" t="s">
        <v>38</v>
      </c>
      <c r="K2" s="16" t="s">
        <v>43</v>
      </c>
      <c r="L2" s="16" t="s">
        <v>45</v>
      </c>
      <c r="M2" s="28">
        <v>1875</v>
      </c>
      <c r="N2" s="25">
        <v>567000</v>
      </c>
      <c r="O2" s="29">
        <f>M2*N2</f>
        <v>1063125000</v>
      </c>
      <c r="P2" s="30" t="s">
        <v>79</v>
      </c>
      <c r="Q2" s="64" t="s">
        <v>95</v>
      </c>
    </row>
    <row r="3" spans="1:17" ht="101.25" x14ac:dyDescent="0.25">
      <c r="A3" s="8">
        <v>2</v>
      </c>
      <c r="B3" s="14" t="s">
        <v>7</v>
      </c>
      <c r="C3" s="9" t="s">
        <v>31</v>
      </c>
      <c r="D3" s="9" t="s">
        <v>8</v>
      </c>
      <c r="E3" s="9" t="s">
        <v>4</v>
      </c>
      <c r="F3" s="9" t="s">
        <v>5</v>
      </c>
      <c r="G3" s="9" t="s">
        <v>6</v>
      </c>
      <c r="H3" s="14">
        <v>0</v>
      </c>
      <c r="I3" s="9" t="s">
        <v>60</v>
      </c>
      <c r="J3" s="16" t="s">
        <v>38</v>
      </c>
      <c r="K3" s="16" t="s">
        <v>41</v>
      </c>
      <c r="L3" s="16" t="s">
        <v>86</v>
      </c>
      <c r="M3" s="28">
        <v>223</v>
      </c>
      <c r="N3" s="25">
        <v>567000</v>
      </c>
      <c r="O3" s="29">
        <f t="shared" ref="O3:O4" si="0">M3*N3</f>
        <v>126441000</v>
      </c>
      <c r="P3" s="30" t="s">
        <v>80</v>
      </c>
      <c r="Q3" s="64" t="s">
        <v>94</v>
      </c>
    </row>
    <row r="4" spans="1:17" ht="56.25" x14ac:dyDescent="0.25">
      <c r="A4" s="8">
        <v>3</v>
      </c>
      <c r="B4" s="14" t="s">
        <v>9</v>
      </c>
      <c r="C4" s="9" t="s">
        <v>30</v>
      </c>
      <c r="D4" s="9" t="s">
        <v>3</v>
      </c>
      <c r="E4" s="9" t="s">
        <v>4</v>
      </c>
      <c r="F4" s="9" t="s">
        <v>5</v>
      </c>
      <c r="G4" s="9" t="s">
        <v>6</v>
      </c>
      <c r="H4" s="14">
        <v>0</v>
      </c>
      <c r="I4" s="9" t="s">
        <v>60</v>
      </c>
      <c r="J4" s="16" t="s">
        <v>38</v>
      </c>
      <c r="K4" s="16" t="s">
        <v>43</v>
      </c>
      <c r="L4" s="16" t="s">
        <v>45</v>
      </c>
      <c r="M4" s="28">
        <v>154</v>
      </c>
      <c r="N4" s="25">
        <v>567000</v>
      </c>
      <c r="O4" s="29">
        <f t="shared" si="0"/>
        <v>87318000</v>
      </c>
      <c r="P4" s="30" t="s">
        <v>79</v>
      </c>
      <c r="Q4" s="64" t="s">
        <v>95</v>
      </c>
    </row>
    <row r="5" spans="1:17" x14ac:dyDescent="0.25">
      <c r="A5" s="8">
        <v>4</v>
      </c>
      <c r="B5" s="14" t="s">
        <v>10</v>
      </c>
      <c r="C5" s="9" t="s">
        <v>32</v>
      </c>
      <c r="D5" s="9" t="s">
        <v>8</v>
      </c>
      <c r="E5" s="9" t="s">
        <v>4</v>
      </c>
      <c r="F5" s="9" t="s">
        <v>5</v>
      </c>
      <c r="G5" s="9" t="s">
        <v>6</v>
      </c>
      <c r="H5" s="14">
        <v>0</v>
      </c>
      <c r="I5" s="9" t="s">
        <v>60</v>
      </c>
      <c r="J5" s="16" t="s">
        <v>38</v>
      </c>
      <c r="K5" s="16" t="s">
        <v>41</v>
      </c>
      <c r="L5" s="16" t="s">
        <v>42</v>
      </c>
      <c r="M5" s="14">
        <v>7130.3</v>
      </c>
      <c r="N5" s="25">
        <f t="shared" ref="N5:N10" si="1">ROUND((O5/M5),0)</f>
        <v>567000</v>
      </c>
      <c r="O5" s="26">
        <v>4042880000</v>
      </c>
      <c r="P5" s="10"/>
    </row>
    <row r="6" spans="1:17" x14ac:dyDescent="0.25">
      <c r="A6" s="8">
        <v>5</v>
      </c>
      <c r="B6" s="14" t="s">
        <v>11</v>
      </c>
      <c r="C6" s="9" t="s">
        <v>33</v>
      </c>
      <c r="D6" s="9" t="s">
        <v>3</v>
      </c>
      <c r="E6" s="9" t="s">
        <v>4</v>
      </c>
      <c r="F6" s="9" t="s">
        <v>5</v>
      </c>
      <c r="G6" s="9" t="s">
        <v>6</v>
      </c>
      <c r="H6" s="14">
        <v>0</v>
      </c>
      <c r="I6" s="9" t="s">
        <v>60</v>
      </c>
      <c r="J6" s="16" t="s">
        <v>38</v>
      </c>
      <c r="K6" s="16" t="s">
        <v>43</v>
      </c>
      <c r="L6" s="16" t="s">
        <v>44</v>
      </c>
      <c r="M6" s="14">
        <v>1152</v>
      </c>
      <c r="N6" s="25">
        <f t="shared" si="1"/>
        <v>567000</v>
      </c>
      <c r="O6" s="26">
        <v>653184000</v>
      </c>
      <c r="P6" s="10"/>
    </row>
    <row r="7" spans="1:17" x14ac:dyDescent="0.25">
      <c r="A7" s="8">
        <v>6</v>
      </c>
      <c r="B7" s="14" t="s">
        <v>12</v>
      </c>
      <c r="C7" s="9" t="s">
        <v>34</v>
      </c>
      <c r="D7" s="9" t="s">
        <v>3</v>
      </c>
      <c r="E7" s="9" t="s">
        <v>4</v>
      </c>
      <c r="F7" s="9" t="s">
        <v>5</v>
      </c>
      <c r="G7" s="9" t="s">
        <v>6</v>
      </c>
      <c r="H7" s="14">
        <v>0</v>
      </c>
      <c r="I7" s="9" t="s">
        <v>60</v>
      </c>
      <c r="J7" s="16" t="s">
        <v>38</v>
      </c>
      <c r="K7" s="16" t="s">
        <v>39</v>
      </c>
      <c r="L7" s="16" t="s">
        <v>40</v>
      </c>
      <c r="M7" s="14">
        <v>9248.0499999999993</v>
      </c>
      <c r="N7" s="25">
        <f t="shared" si="1"/>
        <v>567000</v>
      </c>
      <c r="O7" s="26">
        <v>5243644000</v>
      </c>
      <c r="P7" s="10"/>
    </row>
    <row r="8" spans="1:17" x14ac:dyDescent="0.25">
      <c r="A8" s="8">
        <v>7</v>
      </c>
      <c r="B8" s="14" t="s">
        <v>13</v>
      </c>
      <c r="C8" s="9" t="s">
        <v>35</v>
      </c>
      <c r="D8" s="9" t="s">
        <v>3</v>
      </c>
      <c r="E8" s="9" t="s">
        <v>4</v>
      </c>
      <c r="F8" s="9" t="s">
        <v>5</v>
      </c>
      <c r="G8" s="9" t="s">
        <v>14</v>
      </c>
      <c r="H8" s="14">
        <v>0</v>
      </c>
      <c r="I8" s="9" t="s">
        <v>61</v>
      </c>
      <c r="J8" s="16" t="s">
        <v>46</v>
      </c>
      <c r="K8" s="16" t="s">
        <v>47</v>
      </c>
      <c r="L8" s="16" t="s">
        <v>48</v>
      </c>
      <c r="M8" s="14">
        <v>1161.7</v>
      </c>
      <c r="N8" s="25">
        <f t="shared" si="1"/>
        <v>564649</v>
      </c>
      <c r="O8" s="26">
        <v>655953000</v>
      </c>
      <c r="P8" s="10"/>
    </row>
    <row r="9" spans="1:17" x14ac:dyDescent="0.25">
      <c r="A9" s="8">
        <v>8</v>
      </c>
      <c r="B9" s="14" t="s">
        <v>15</v>
      </c>
      <c r="C9" s="9" t="s">
        <v>36</v>
      </c>
      <c r="D9" s="9" t="s">
        <v>3</v>
      </c>
      <c r="E9" s="9" t="s">
        <v>4</v>
      </c>
      <c r="F9" s="9" t="s">
        <v>5</v>
      </c>
      <c r="G9" s="9" t="s">
        <v>14</v>
      </c>
      <c r="H9" s="14">
        <v>0</v>
      </c>
      <c r="I9" s="9" t="s">
        <v>61</v>
      </c>
      <c r="J9" s="16" t="s">
        <v>46</v>
      </c>
      <c r="K9" s="16" t="s">
        <v>49</v>
      </c>
      <c r="L9" s="16" t="s">
        <v>50</v>
      </c>
      <c r="M9" s="14">
        <v>6192</v>
      </c>
      <c r="N9" s="25">
        <f t="shared" si="1"/>
        <v>594000</v>
      </c>
      <c r="O9" s="26">
        <v>3678048000</v>
      </c>
      <c r="P9" s="10"/>
    </row>
    <row r="10" spans="1:17" ht="13.5" thickBot="1" x14ac:dyDescent="0.3">
      <c r="A10" s="11">
        <v>9</v>
      </c>
      <c r="B10" s="15" t="s">
        <v>16</v>
      </c>
      <c r="C10" s="12" t="s">
        <v>37</v>
      </c>
      <c r="D10" s="12" t="s">
        <v>3</v>
      </c>
      <c r="E10" s="12" t="s">
        <v>4</v>
      </c>
      <c r="F10" s="12" t="s">
        <v>5</v>
      </c>
      <c r="G10" s="12" t="s">
        <v>14</v>
      </c>
      <c r="H10" s="15">
        <v>0</v>
      </c>
      <c r="I10" s="12" t="s">
        <v>61</v>
      </c>
      <c r="J10" s="17" t="s">
        <v>46</v>
      </c>
      <c r="K10" s="17" t="s">
        <v>51</v>
      </c>
      <c r="L10" s="17" t="s">
        <v>52</v>
      </c>
      <c r="M10" s="15">
        <v>5405.7</v>
      </c>
      <c r="N10" s="25">
        <f t="shared" si="1"/>
        <v>594000</v>
      </c>
      <c r="O10" s="26">
        <v>3210986000</v>
      </c>
      <c r="P10" s="13"/>
    </row>
    <row r="12" spans="1:17" ht="15.75" x14ac:dyDescent="0.25">
      <c r="A12" s="75" t="s">
        <v>81</v>
      </c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</row>
    <row r="13" spans="1:17" ht="15" customHeight="1" x14ac:dyDescent="0.25">
      <c r="J13" s="7"/>
      <c r="K13" s="7"/>
      <c r="L13" s="7"/>
    </row>
    <row r="14" spans="1:17" ht="15" customHeight="1" thickBot="1" x14ac:dyDescent="0.3">
      <c r="A14" s="31"/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</row>
    <row r="15" spans="1:17" ht="15" customHeight="1" x14ac:dyDescent="0.25">
      <c r="A15" s="76" t="s">
        <v>85</v>
      </c>
      <c r="B15" s="77"/>
      <c r="C15" s="77"/>
      <c r="D15" s="77"/>
      <c r="E15" s="77"/>
      <c r="F15" s="77"/>
      <c r="G15" s="77"/>
      <c r="H15" s="36"/>
      <c r="I15" s="31"/>
      <c r="J15" s="31"/>
      <c r="K15" s="31"/>
      <c r="L15" s="31"/>
      <c r="M15" s="31"/>
      <c r="N15" s="31"/>
      <c r="O15" s="31"/>
    </row>
    <row r="16" spans="1:17" ht="13.5" thickBot="1" x14ac:dyDescent="0.3">
      <c r="A16" s="37"/>
      <c r="H16" s="38"/>
    </row>
    <row r="17" spans="1:8" x14ac:dyDescent="0.25">
      <c r="A17" s="6" t="s">
        <v>84</v>
      </c>
      <c r="B17" s="35" t="s">
        <v>0</v>
      </c>
      <c r="C17" s="2" t="s">
        <v>18</v>
      </c>
      <c r="D17" s="2" t="s">
        <v>56</v>
      </c>
      <c r="E17" s="3" t="s">
        <v>27</v>
      </c>
      <c r="F17" s="3" t="s">
        <v>28</v>
      </c>
      <c r="G17" s="3" t="s">
        <v>96</v>
      </c>
      <c r="H17" s="38"/>
    </row>
    <row r="18" spans="1:8" x14ac:dyDescent="0.25">
      <c r="A18" s="8">
        <v>1</v>
      </c>
      <c r="B18" s="14" t="s">
        <v>2</v>
      </c>
      <c r="C18" s="9" t="s">
        <v>30</v>
      </c>
      <c r="D18" s="9" t="s">
        <v>60</v>
      </c>
      <c r="E18" s="28">
        <v>1875.35</v>
      </c>
      <c r="F18" s="25">
        <v>567000</v>
      </c>
      <c r="G18" s="43">
        <v>1063125000</v>
      </c>
      <c r="H18" s="38"/>
    </row>
    <row r="19" spans="1:8" x14ac:dyDescent="0.25">
      <c r="A19" s="8">
        <v>2</v>
      </c>
      <c r="B19" s="14" t="s">
        <v>7</v>
      </c>
      <c r="C19" s="9" t="s">
        <v>31</v>
      </c>
      <c r="D19" s="9" t="s">
        <v>60</v>
      </c>
      <c r="E19" s="28">
        <v>223.23</v>
      </c>
      <c r="F19" s="25">
        <v>567000</v>
      </c>
      <c r="G19" s="43">
        <v>126441000</v>
      </c>
      <c r="H19" s="38"/>
    </row>
    <row r="20" spans="1:8" x14ac:dyDescent="0.25">
      <c r="A20" s="8">
        <v>3</v>
      </c>
      <c r="B20" s="14" t="s">
        <v>9</v>
      </c>
      <c r="C20" s="9" t="s">
        <v>30</v>
      </c>
      <c r="D20" s="9" t="s">
        <v>60</v>
      </c>
      <c r="E20" s="28">
        <v>154</v>
      </c>
      <c r="F20" s="25">
        <v>567000</v>
      </c>
      <c r="G20" s="43">
        <v>87318000</v>
      </c>
      <c r="H20" s="38"/>
    </row>
    <row r="21" spans="1:8" x14ac:dyDescent="0.25">
      <c r="A21" s="8">
        <v>4</v>
      </c>
      <c r="B21" s="14" t="s">
        <v>10</v>
      </c>
      <c r="C21" s="9" t="s">
        <v>32</v>
      </c>
      <c r="D21" s="9" t="s">
        <v>60</v>
      </c>
      <c r="E21" s="14">
        <v>7130.3</v>
      </c>
      <c r="F21" s="25">
        <v>567000</v>
      </c>
      <c r="G21" s="44">
        <v>4042880000</v>
      </c>
      <c r="H21" s="38"/>
    </row>
    <row r="22" spans="1:8" x14ac:dyDescent="0.25">
      <c r="A22" s="8">
        <v>5</v>
      </c>
      <c r="B22" s="14" t="s">
        <v>11</v>
      </c>
      <c r="C22" s="9" t="s">
        <v>33</v>
      </c>
      <c r="D22" s="9" t="s">
        <v>60</v>
      </c>
      <c r="E22" s="14">
        <v>1152</v>
      </c>
      <c r="F22" s="25">
        <v>567000</v>
      </c>
      <c r="G22" s="44">
        <v>653184000</v>
      </c>
      <c r="H22" s="38"/>
    </row>
    <row r="23" spans="1:8" x14ac:dyDescent="0.25">
      <c r="A23" s="8">
        <v>6</v>
      </c>
      <c r="B23" s="14" t="s">
        <v>12</v>
      </c>
      <c r="C23" s="9" t="s">
        <v>34</v>
      </c>
      <c r="D23" s="9" t="s">
        <v>60</v>
      </c>
      <c r="E23" s="14">
        <v>9248.0499999999993</v>
      </c>
      <c r="F23" s="25">
        <v>567000</v>
      </c>
      <c r="G23" s="44">
        <v>5243644000</v>
      </c>
      <c r="H23" s="38"/>
    </row>
    <row r="24" spans="1:8" x14ac:dyDescent="0.25">
      <c r="A24" s="8">
        <v>7</v>
      </c>
      <c r="B24" s="14" t="s">
        <v>13</v>
      </c>
      <c r="C24" s="9" t="s">
        <v>35</v>
      </c>
      <c r="D24" s="9" t="s">
        <v>61</v>
      </c>
      <c r="E24" s="14">
        <v>1161.7</v>
      </c>
      <c r="F24" s="25">
        <v>564649</v>
      </c>
      <c r="G24" s="44">
        <v>655953000</v>
      </c>
      <c r="H24" s="38"/>
    </row>
    <row r="25" spans="1:8" x14ac:dyDescent="0.25">
      <c r="A25" s="8">
        <v>8</v>
      </c>
      <c r="B25" s="14" t="s">
        <v>15</v>
      </c>
      <c r="C25" s="9" t="s">
        <v>36</v>
      </c>
      <c r="D25" s="9" t="s">
        <v>61</v>
      </c>
      <c r="E25" s="14">
        <v>6192</v>
      </c>
      <c r="F25" s="25">
        <v>594000</v>
      </c>
      <c r="G25" s="44">
        <v>3678048000</v>
      </c>
      <c r="H25" s="38"/>
    </row>
    <row r="26" spans="1:8" ht="13.5" thickBot="1" x14ac:dyDescent="0.3">
      <c r="A26" s="11">
        <v>9</v>
      </c>
      <c r="B26" s="15" t="s">
        <v>16</v>
      </c>
      <c r="C26" s="12" t="s">
        <v>37</v>
      </c>
      <c r="D26" s="12" t="s">
        <v>61</v>
      </c>
      <c r="E26" s="15">
        <v>5405.7</v>
      </c>
      <c r="F26" s="25">
        <v>594000</v>
      </c>
      <c r="G26" s="44">
        <v>3210986000</v>
      </c>
      <c r="H26" s="38"/>
    </row>
    <row r="27" spans="1:8" x14ac:dyDescent="0.25">
      <c r="A27" s="78" t="s">
        <v>83</v>
      </c>
      <c r="B27" s="79"/>
      <c r="C27" s="79"/>
      <c r="D27" s="79"/>
      <c r="E27" s="79"/>
      <c r="F27" s="79"/>
      <c r="G27" s="79"/>
      <c r="H27" s="38"/>
    </row>
    <row r="28" spans="1:8" ht="13.5" thickBot="1" x14ac:dyDescent="0.3">
      <c r="A28" s="39"/>
      <c r="B28" s="40"/>
      <c r="C28" s="40"/>
      <c r="D28" s="40"/>
      <c r="E28" s="40"/>
      <c r="F28" s="40"/>
      <c r="G28" s="40"/>
      <c r="H28" s="41"/>
    </row>
    <row r="30" spans="1:8" x14ac:dyDescent="0.25">
      <c r="A30" s="42"/>
      <c r="B30" s="42"/>
      <c r="C30" s="42"/>
      <c r="D30" s="42"/>
      <c r="E30" s="42"/>
      <c r="F30" s="42"/>
      <c r="G30" s="42"/>
      <c r="H30" s="42"/>
    </row>
    <row r="31" spans="1:8" ht="28.5" customHeight="1" x14ac:dyDescent="0.25"/>
  </sheetData>
  <mergeCells count="3">
    <mergeCell ref="A12:O12"/>
    <mergeCell ref="A15:G15"/>
    <mergeCell ref="A27:G2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26"/>
  <sheetViews>
    <sheetView workbookViewId="0">
      <selection activeCell="D40" sqref="D40"/>
    </sheetView>
  </sheetViews>
  <sheetFormatPr baseColWidth="10" defaultRowHeight="15" x14ac:dyDescent="0.25"/>
  <cols>
    <col min="2" max="2" width="17.7109375" customWidth="1"/>
    <col min="3" max="3" width="19.42578125" customWidth="1"/>
    <col min="6" max="6" width="22.140625" bestFit="1" customWidth="1"/>
    <col min="7" max="7" width="16.85546875" customWidth="1"/>
  </cols>
  <sheetData>
    <row r="1" spans="1:9" ht="15" customHeight="1" x14ac:dyDescent="0.25">
      <c r="A1" s="89" t="s">
        <v>0</v>
      </c>
      <c r="B1" s="96" t="s">
        <v>18</v>
      </c>
      <c r="C1" s="92" t="s">
        <v>27</v>
      </c>
      <c r="D1" s="105" t="s">
        <v>89</v>
      </c>
      <c r="E1" s="106"/>
      <c r="F1" s="106"/>
      <c r="G1" s="107"/>
    </row>
    <row r="2" spans="1:9" ht="32.25" thickBot="1" x14ac:dyDescent="0.3">
      <c r="A2" s="102"/>
      <c r="B2" s="103"/>
      <c r="C2" s="104"/>
      <c r="D2" s="66" t="s">
        <v>91</v>
      </c>
      <c r="E2" s="66" t="s">
        <v>92</v>
      </c>
      <c r="F2" s="67" t="s">
        <v>96</v>
      </c>
      <c r="G2" s="68" t="s">
        <v>97</v>
      </c>
    </row>
    <row r="3" spans="1:9" x14ac:dyDescent="0.25">
      <c r="A3" s="69" t="s">
        <v>2</v>
      </c>
      <c r="B3" s="70" t="s">
        <v>30</v>
      </c>
      <c r="C3" s="70">
        <v>1875.35</v>
      </c>
      <c r="D3" s="70">
        <v>9.9</v>
      </c>
      <c r="E3" s="71">
        <v>567000</v>
      </c>
      <c r="F3" s="72">
        <v>1063125000</v>
      </c>
      <c r="G3" s="73">
        <f>((F3*D3)/1000)</f>
        <v>10524937.5</v>
      </c>
      <c r="I3" s="19"/>
    </row>
    <row r="4" spans="1:9" x14ac:dyDescent="0.25">
      <c r="A4" s="59" t="s">
        <v>7</v>
      </c>
      <c r="B4" s="52" t="s">
        <v>31</v>
      </c>
      <c r="C4" s="52">
        <v>223.23</v>
      </c>
      <c r="D4" s="52">
        <v>5.6</v>
      </c>
      <c r="E4" s="56">
        <v>567000</v>
      </c>
      <c r="F4" s="57">
        <v>126441000</v>
      </c>
      <c r="G4" s="65">
        <f t="shared" ref="G4:G11" si="0">((F4*D4)/1000)</f>
        <v>708069.6</v>
      </c>
      <c r="I4" s="19"/>
    </row>
    <row r="5" spans="1:9" x14ac:dyDescent="0.25">
      <c r="A5" s="59" t="s">
        <v>9</v>
      </c>
      <c r="B5" s="52" t="s">
        <v>30</v>
      </c>
      <c r="C5" s="52">
        <v>154</v>
      </c>
      <c r="D5" s="52">
        <v>5.5</v>
      </c>
      <c r="E5" s="56">
        <v>567000</v>
      </c>
      <c r="F5" s="57">
        <v>87318000</v>
      </c>
      <c r="G5" s="65">
        <f t="shared" si="0"/>
        <v>480249</v>
      </c>
      <c r="I5" s="19"/>
    </row>
    <row r="6" spans="1:9" x14ac:dyDescent="0.25">
      <c r="A6" s="8" t="s">
        <v>10</v>
      </c>
      <c r="B6" s="9" t="s">
        <v>32</v>
      </c>
      <c r="C6" s="9">
        <v>7130.3</v>
      </c>
      <c r="D6" s="9">
        <v>11.3</v>
      </c>
      <c r="E6" s="53">
        <v>567000</v>
      </c>
      <c r="F6" s="54">
        <v>4042880000</v>
      </c>
      <c r="G6" s="46">
        <f t="shared" si="0"/>
        <v>45684544</v>
      </c>
      <c r="I6" s="19"/>
    </row>
    <row r="7" spans="1:9" x14ac:dyDescent="0.25">
      <c r="A7" s="8" t="s">
        <v>11</v>
      </c>
      <c r="B7" s="9" t="s">
        <v>33</v>
      </c>
      <c r="C7" s="9">
        <v>1152</v>
      </c>
      <c r="D7" s="9">
        <v>8.4</v>
      </c>
      <c r="E7" s="53">
        <v>567000</v>
      </c>
      <c r="F7" s="54">
        <v>653184000</v>
      </c>
      <c r="G7" s="46">
        <f t="shared" si="0"/>
        <v>5486745.5999999996</v>
      </c>
      <c r="I7" s="19"/>
    </row>
    <row r="8" spans="1:9" x14ac:dyDescent="0.25">
      <c r="A8" s="8" t="s">
        <v>12</v>
      </c>
      <c r="B8" s="9" t="s">
        <v>34</v>
      </c>
      <c r="C8" s="9">
        <v>9248.0499999999993</v>
      </c>
      <c r="D8" s="9">
        <v>11.3</v>
      </c>
      <c r="E8" s="53">
        <v>567000</v>
      </c>
      <c r="F8" s="54">
        <v>5243644000</v>
      </c>
      <c r="G8" s="46">
        <f t="shared" si="0"/>
        <v>59253177.200000003</v>
      </c>
      <c r="I8" s="19"/>
    </row>
    <row r="9" spans="1:9" x14ac:dyDescent="0.25">
      <c r="A9" s="8" t="s">
        <v>13</v>
      </c>
      <c r="B9" s="9" t="s">
        <v>35</v>
      </c>
      <c r="C9" s="9">
        <v>1161.7</v>
      </c>
      <c r="D9" s="9">
        <v>8.4</v>
      </c>
      <c r="E9" s="53">
        <v>564649</v>
      </c>
      <c r="F9" s="54">
        <v>655953000</v>
      </c>
      <c r="G9" s="46">
        <f t="shared" si="0"/>
        <v>5510005.2000000002</v>
      </c>
      <c r="I9" s="19"/>
    </row>
    <row r="10" spans="1:9" x14ac:dyDescent="0.25">
      <c r="A10" s="8" t="s">
        <v>15</v>
      </c>
      <c r="B10" s="9" t="s">
        <v>36</v>
      </c>
      <c r="C10" s="9">
        <v>6192</v>
      </c>
      <c r="D10" s="9">
        <v>11.3</v>
      </c>
      <c r="E10" s="53">
        <v>594000</v>
      </c>
      <c r="F10" s="54">
        <v>3678048000</v>
      </c>
      <c r="G10" s="46">
        <f t="shared" si="0"/>
        <v>41561942.399999999</v>
      </c>
      <c r="I10" s="19"/>
    </row>
    <row r="11" spans="1:9" ht="15.75" thickBot="1" x14ac:dyDescent="0.3">
      <c r="A11" s="11" t="s">
        <v>16</v>
      </c>
      <c r="B11" s="12" t="s">
        <v>37</v>
      </c>
      <c r="C11" s="12">
        <v>5405.7</v>
      </c>
      <c r="D11" s="12">
        <v>11.3</v>
      </c>
      <c r="E11" s="55">
        <v>594000</v>
      </c>
      <c r="F11" s="60">
        <v>3210986000</v>
      </c>
      <c r="G11" s="47">
        <f t="shared" si="0"/>
        <v>36284141.799999997</v>
      </c>
      <c r="I11" s="19"/>
    </row>
    <row r="15" spans="1:9" ht="15.75" thickBot="1" x14ac:dyDescent="0.3"/>
    <row r="16" spans="1:9" ht="52.5" customHeight="1" x14ac:dyDescent="0.25">
      <c r="A16" s="89" t="s">
        <v>0</v>
      </c>
      <c r="B16" s="98" t="s">
        <v>97</v>
      </c>
      <c r="C16" s="100" t="s">
        <v>90</v>
      </c>
    </row>
    <row r="17" spans="1:3" x14ac:dyDescent="0.25">
      <c r="A17" s="90"/>
      <c r="B17" s="99"/>
      <c r="C17" s="101"/>
    </row>
    <row r="18" spans="1:3" x14ac:dyDescent="0.25">
      <c r="A18" s="74" t="s">
        <v>2</v>
      </c>
      <c r="B18" s="57">
        <v>10524937.5</v>
      </c>
      <c r="C18" s="65">
        <v>40941891</v>
      </c>
    </row>
    <row r="19" spans="1:3" x14ac:dyDescent="0.25">
      <c r="A19" s="59" t="s">
        <v>7</v>
      </c>
      <c r="B19" s="57">
        <v>708069.6</v>
      </c>
      <c r="C19" s="65">
        <v>2008641</v>
      </c>
    </row>
    <row r="20" spans="1:3" x14ac:dyDescent="0.25">
      <c r="A20" s="59" t="s">
        <v>9</v>
      </c>
      <c r="B20" s="57">
        <v>480249</v>
      </c>
      <c r="C20" s="65">
        <v>704909</v>
      </c>
    </row>
    <row r="21" spans="1:3" x14ac:dyDescent="0.25">
      <c r="A21" s="8" t="s">
        <v>10</v>
      </c>
      <c r="B21" s="54">
        <v>45684544</v>
      </c>
      <c r="C21" s="46">
        <v>155665857</v>
      </c>
    </row>
    <row r="22" spans="1:3" x14ac:dyDescent="0.25">
      <c r="A22" s="8" t="s">
        <v>11</v>
      </c>
      <c r="B22" s="54">
        <v>5486745.5999999996</v>
      </c>
      <c r="C22" s="46">
        <v>25150003</v>
      </c>
    </row>
    <row r="23" spans="1:3" x14ac:dyDescent="0.25">
      <c r="A23" s="8" t="s">
        <v>12</v>
      </c>
      <c r="B23" s="54">
        <v>59253177.200000003</v>
      </c>
      <c r="C23" s="46">
        <v>145631152</v>
      </c>
    </row>
    <row r="24" spans="1:3" x14ac:dyDescent="0.25">
      <c r="A24" s="8" t="s">
        <v>13</v>
      </c>
      <c r="B24" s="54">
        <v>5510005.2000000002</v>
      </c>
      <c r="C24" s="46">
        <v>25361770</v>
      </c>
    </row>
    <row r="25" spans="1:3" x14ac:dyDescent="0.25">
      <c r="A25" s="8" t="s">
        <v>15</v>
      </c>
      <c r="B25" s="54">
        <v>41561942.399999999</v>
      </c>
      <c r="C25" s="46">
        <v>135181267</v>
      </c>
    </row>
    <row r="26" spans="1:3" ht="15.75" thickBot="1" x14ac:dyDescent="0.3">
      <c r="A26" s="11" t="s">
        <v>16</v>
      </c>
      <c r="B26" s="60">
        <v>36284141.799999997</v>
      </c>
      <c r="C26" s="47">
        <v>25552830</v>
      </c>
    </row>
  </sheetData>
  <mergeCells count="7">
    <mergeCell ref="D1:G1"/>
    <mergeCell ref="A16:A17"/>
    <mergeCell ref="B16:B17"/>
    <mergeCell ref="C16:C17"/>
    <mergeCell ref="A1:A2"/>
    <mergeCell ref="B1:B2"/>
    <mergeCell ref="C1:C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Hoja2</vt:lpstr>
      <vt:lpstr>PREDIOS ESPACIO PÚBLICO 2019</vt:lpstr>
      <vt:lpstr>PRED VECINOS RESIDENCIALES 2019</vt:lpstr>
      <vt:lpstr>IMPUESTO PREDIAL SAN JOSE 2019</vt:lpstr>
      <vt:lpstr>PREDIOS ESPACIO PUBLICO 2018</vt:lpstr>
      <vt:lpstr>IMPUESTO PREDIAL SAN JOSE 2018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Ingrid Rocío Buitrago Arévalo</dc:creator>
  <cp:lastModifiedBy>Steven Segura</cp:lastModifiedBy>
  <dcterms:created xsi:type="dcterms:W3CDTF">2019-02-18T05:06:51Z</dcterms:created>
  <dcterms:modified xsi:type="dcterms:W3CDTF">2019-03-01T16:07:46Z</dcterms:modified>
</cp:coreProperties>
</file>