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los\Desktop\Nueva carpeta\01 mayo - copia\LA SOLEDAD\"/>
    </mc:Choice>
  </mc:AlternateContent>
  <bookViews>
    <workbookView xWindow="0" yWindow="0" windowWidth="20490" windowHeight="7155" firstSheet="1" activeTab="5"/>
  </bookViews>
  <sheets>
    <sheet name="Administrativo" sheetId="1" r:id="rId1"/>
    <sheet name="Cocina" sheetId="2" r:id="rId2"/>
    <sheet name="Secretaria - Atencion al Public" sheetId="3" r:id="rId3"/>
    <sheet name="Conductor" sheetId="4" r:id="rId4"/>
    <sheet name="Docente" sheetId="5" r:id="rId5"/>
    <sheet name="Servicios Generales" sheetId="6" r:id="rId6"/>
  </sheets>
  <externalReferences>
    <externalReference r:id="rId7"/>
  </externalReferences>
  <definedNames>
    <definedName name="NC">'[1]FACTOR DE RIESGO'!$E$23:$E$26</definedName>
    <definedName name="ND">'[1]FACTOR DE RIESGO'!$E$2:$E$5</definedName>
    <definedName name="NE">'[1]FACTOR DE RIESGO'!$E$9:$E$12</definedName>
    <definedName name="RIESGOS1">'[1]FACTOR DE RIESGO'!$A$2:$A$105</definedName>
    <definedName name="SINO">'[1]FACTOR DE RIESGO'!$D$42:$D$43</definedName>
  </definedNames>
  <calcPr calcId="152511"/>
</workbook>
</file>

<file path=xl/calcChain.xml><?xml version="1.0" encoding="utf-8"?>
<calcChain xmlns="http://schemas.openxmlformats.org/spreadsheetml/2006/main">
  <c r="M11" i="2" l="1"/>
  <c r="P11" i="2" s="1"/>
  <c r="R11" i="2" l="1"/>
  <c r="Q11" i="2"/>
  <c r="N11" i="2"/>
  <c r="R4" i="6"/>
  <c r="Q4" i="6"/>
  <c r="P4" i="6"/>
  <c r="M5" i="6"/>
  <c r="P5" i="6" s="1"/>
  <c r="M6" i="6"/>
  <c r="N6" i="6" s="1"/>
  <c r="M7" i="6"/>
  <c r="N7" i="6" s="1"/>
  <c r="M8" i="6"/>
  <c r="P8" i="6" s="1"/>
  <c r="M4" i="6"/>
  <c r="N4" i="6" s="1"/>
  <c r="R8" i="6" l="1"/>
  <c r="Q8" i="6"/>
  <c r="N8" i="6"/>
  <c r="P7" i="6"/>
  <c r="P6" i="6"/>
  <c r="R5" i="6"/>
  <c r="Q5" i="6"/>
  <c r="N5" i="6"/>
  <c r="M7" i="5"/>
  <c r="P7" i="5" s="1"/>
  <c r="R7" i="6" l="1"/>
  <c r="Q7" i="6"/>
  <c r="R6" i="6"/>
  <c r="Q6" i="6"/>
  <c r="N7" i="5"/>
  <c r="R7" i="5"/>
  <c r="Q7" i="5"/>
  <c r="M6" i="5" l="1"/>
  <c r="P6" i="5" s="1"/>
  <c r="M5" i="5"/>
  <c r="N5" i="5" s="1"/>
  <c r="M4" i="5"/>
  <c r="P4" i="5" s="1"/>
  <c r="M4" i="4"/>
  <c r="N4" i="4" s="1"/>
  <c r="M5" i="4"/>
  <c r="N5" i="4" s="1"/>
  <c r="M6" i="4"/>
  <c r="N6" i="4" s="1"/>
  <c r="M7" i="4"/>
  <c r="N7" i="4" s="1"/>
  <c r="M8" i="4"/>
  <c r="N8" i="4" s="1"/>
  <c r="P8" i="4" l="1"/>
  <c r="P7" i="4"/>
  <c r="P6" i="4"/>
  <c r="P5" i="4"/>
  <c r="P4" i="4"/>
  <c r="N4" i="5"/>
  <c r="N6" i="5"/>
  <c r="R6" i="5"/>
  <c r="Q6" i="5"/>
  <c r="R4" i="5"/>
  <c r="Q4" i="5"/>
  <c r="P5" i="5"/>
  <c r="M7" i="1"/>
  <c r="P7" i="1" s="1"/>
  <c r="M9" i="1"/>
  <c r="P9" i="1" s="1"/>
  <c r="M8" i="3"/>
  <c r="N8" i="3" s="1"/>
  <c r="M7" i="2"/>
  <c r="P7" i="2" s="1"/>
  <c r="R7" i="2" s="1"/>
  <c r="Q7" i="4" l="1"/>
  <c r="R7" i="4"/>
  <c r="Q5" i="4"/>
  <c r="R5" i="4"/>
  <c r="Q6" i="4"/>
  <c r="R6" i="4"/>
  <c r="Q4" i="4"/>
  <c r="R4" i="4"/>
  <c r="Q8" i="4"/>
  <c r="R8" i="4"/>
  <c r="Q5" i="5"/>
  <c r="R5" i="5"/>
  <c r="N7" i="2"/>
  <c r="R7" i="1"/>
  <c r="Q7" i="1"/>
  <c r="N7" i="1"/>
  <c r="R9" i="1"/>
  <c r="Q9" i="1"/>
  <c r="N9" i="1"/>
  <c r="P8" i="3"/>
  <c r="Q7" i="2"/>
  <c r="M6" i="3"/>
  <c r="N6" i="3" s="1"/>
  <c r="M9" i="3"/>
  <c r="P9" i="3" s="1"/>
  <c r="M5" i="3"/>
  <c r="P5" i="3" s="1"/>
  <c r="M7" i="3"/>
  <c r="N7" i="3" s="1"/>
  <c r="M4" i="3"/>
  <c r="P4" i="3" s="1"/>
  <c r="M9" i="2"/>
  <c r="P9" i="2" s="1"/>
  <c r="M10" i="2"/>
  <c r="P10" i="2" s="1"/>
  <c r="M6" i="2"/>
  <c r="P6" i="2" s="1"/>
  <c r="M8" i="2"/>
  <c r="P8" i="2" s="1"/>
  <c r="M5" i="2"/>
  <c r="N5" i="2" s="1"/>
  <c r="M4" i="2"/>
  <c r="P4" i="2" s="1"/>
  <c r="R8" i="3" l="1"/>
  <c r="Q8" i="3"/>
  <c r="N4" i="3"/>
  <c r="N9" i="3"/>
  <c r="N5" i="3"/>
  <c r="N8" i="2"/>
  <c r="N10" i="2"/>
  <c r="N4" i="2"/>
  <c r="R4" i="3"/>
  <c r="Q4" i="3"/>
  <c r="R9" i="3"/>
  <c r="Q9" i="3"/>
  <c r="R5" i="3"/>
  <c r="Q5" i="3"/>
  <c r="P7" i="3"/>
  <c r="P6" i="3"/>
  <c r="Q8" i="2"/>
  <c r="R8" i="2"/>
  <c r="R6" i="2"/>
  <c r="Q6" i="2"/>
  <c r="Q10" i="2"/>
  <c r="R10" i="2"/>
  <c r="R9" i="2"/>
  <c r="Q9" i="2"/>
  <c r="R4" i="2"/>
  <c r="Q4" i="2"/>
  <c r="P5" i="2"/>
  <c r="N6" i="2"/>
  <c r="N9" i="2"/>
  <c r="M8" i="1"/>
  <c r="N8" i="1" s="1"/>
  <c r="Q6" i="3" l="1"/>
  <c r="R6" i="3"/>
  <c r="Q7" i="3"/>
  <c r="R7" i="3"/>
  <c r="Q5" i="2"/>
  <c r="R5" i="2"/>
  <c r="P8" i="1"/>
  <c r="M10" i="1"/>
  <c r="N10" i="1" s="1"/>
  <c r="M5" i="1"/>
  <c r="P5" i="1" s="1"/>
  <c r="M6" i="1"/>
  <c r="P6" i="1" s="1"/>
  <c r="M4" i="1"/>
  <c r="N4" i="1" s="1"/>
  <c r="M11" i="1"/>
  <c r="N11" i="1" s="1"/>
  <c r="R8" i="1" l="1"/>
  <c r="Q8" i="1"/>
  <c r="P10" i="1"/>
  <c r="R10" i="1" s="1"/>
  <c r="R5" i="1"/>
  <c r="Q5" i="1"/>
  <c r="N5" i="1"/>
  <c r="P4" i="1"/>
  <c r="R4" i="1" s="1"/>
  <c r="R6" i="1"/>
  <c r="Q6" i="1"/>
  <c r="N6" i="1"/>
  <c r="P11" i="1"/>
  <c r="R11" i="1" s="1"/>
  <c r="Q4" i="1" l="1"/>
  <c r="Q10" i="1"/>
  <c r="Q11" i="1"/>
</calcChain>
</file>

<file path=xl/sharedStrings.xml><?xml version="1.0" encoding="utf-8"?>
<sst xmlns="http://schemas.openxmlformats.org/spreadsheetml/2006/main" count="673" uniqueCount="239">
  <si>
    <t>TAREA</t>
  </si>
  <si>
    <t>PELIGRO</t>
  </si>
  <si>
    <t>EFECTOS POSIBLES</t>
  </si>
  <si>
    <t>CONTROLES EXISTENTES</t>
  </si>
  <si>
    <t>CRITERIOS PARA ESTABLECER CONTROLES</t>
  </si>
  <si>
    <t>MEDIDAS DE INTERVENCIÓN</t>
  </si>
  <si>
    <t>DESCRIPCIÓN</t>
  </si>
  <si>
    <t>CLASIFICACIÓN</t>
  </si>
  <si>
    <t>NIVEL DE 
EXPOSICIÓN (NE)</t>
  </si>
  <si>
    <t xml:space="preserve"> NIVEL DE PROBABILIDAD
 (ND X NE)</t>
  </si>
  <si>
    <t>INTERPRETACIÓN
NIVEL DE PROBABILIDAD</t>
  </si>
  <si>
    <t>NIVEL DE CONSECUENCIAS (NC)</t>
  </si>
  <si>
    <t>NIVEL DE RIESGO E INTERVENCIÓN</t>
  </si>
  <si>
    <t>ACEPTABILIDAD DEL RIESGO</t>
  </si>
  <si>
    <t>No. EXPUESTOS</t>
  </si>
  <si>
    <t>PEOR CONSECUENCIA</t>
  </si>
  <si>
    <t>ACTIVIDAD</t>
  </si>
  <si>
    <t xml:space="preserve">RUTINARIA/ NO RUTINARIA 
</t>
  </si>
  <si>
    <t>RUTINARIA</t>
  </si>
  <si>
    <t>Muerte</t>
  </si>
  <si>
    <t>Lesiones personales por armas de todo tipo</t>
  </si>
  <si>
    <t>Red de Apoyo
Seguridad Pública</t>
  </si>
  <si>
    <t>BIOMECÁNICO</t>
  </si>
  <si>
    <t>FISICO</t>
  </si>
  <si>
    <t>Esguinces, caídas, golpes</t>
  </si>
  <si>
    <t>ADMINISTRATIVA</t>
  </si>
  <si>
    <t>TRANSITO POR LAS INSTALACIONES</t>
  </si>
  <si>
    <t>Incendio</t>
  </si>
  <si>
    <t>Quemaduras</t>
  </si>
  <si>
    <t>NO RUTINARIA</t>
  </si>
  <si>
    <t>Manipulación de cargas</t>
  </si>
  <si>
    <t>Lumbalgias, Hernias</t>
  </si>
  <si>
    <t>ARCHIVO</t>
  </si>
  <si>
    <t>PSICOLABORAL</t>
  </si>
  <si>
    <t>Estrés ocupacional</t>
  </si>
  <si>
    <t>Enfermedad Profesional por riesgo psicosocial</t>
  </si>
  <si>
    <t>TODAS LA LABORES</t>
  </si>
  <si>
    <t>Movimientos repetitivos</t>
  </si>
  <si>
    <t>Lesiones musculares severas</t>
  </si>
  <si>
    <t xml:space="preserve">TODAS LA S LABORES </t>
  </si>
  <si>
    <t>Robos, atracos, asaltos, atentados, de orden público, etc.</t>
  </si>
  <si>
    <t>Mantener las ventanas abiertas de la zona de trabajo</t>
  </si>
  <si>
    <t>Divulgación del riesgo y sus controles
Programa de calistenia y pausas activas</t>
  </si>
  <si>
    <t>Guantes que soporten altas temperaturas, tapabocas de uso personal.</t>
  </si>
  <si>
    <t>NINGUNO</t>
  </si>
  <si>
    <t>Pausas activas, calistenia</t>
  </si>
  <si>
    <t>Capacitación manejo de fuegos incipientes, conformación  brigadas de emergencia</t>
  </si>
  <si>
    <t>Sillas ergonómicas con apoya brazos</t>
  </si>
  <si>
    <t>Establecimiento de horarios de movilización</t>
  </si>
  <si>
    <t>EVALUACIÓN DEL RIESGO</t>
  </si>
  <si>
    <t>NIVEL DE DEFICIENCIA 
 (ND)</t>
  </si>
  <si>
    <t>INTERPRETACIÓN DEL NIVEL DEL RIESGO NR</t>
  </si>
  <si>
    <t>SUBLIMACIÓN</t>
  </si>
  <si>
    <t>DIGITACIÓN</t>
  </si>
  <si>
    <t>PÚBLICO</t>
  </si>
  <si>
    <t>VALORACIÓN DEL RIESGO</t>
  </si>
  <si>
    <t>FUENTE</t>
  </si>
  <si>
    <t>MEDIO</t>
  </si>
  <si>
    <t>RECEPTOR</t>
  </si>
  <si>
    <t>ELIMINACIÓN</t>
  </si>
  <si>
    <t>SUSTITUCIÓN</t>
  </si>
  <si>
    <t>CONTROLES DE INGENIERÍA</t>
  </si>
  <si>
    <t>CONTROLES ADMINISTRATIVOS</t>
  </si>
  <si>
    <t>EQUIPOS / EPP</t>
  </si>
  <si>
    <t>Temperaturas altas (calor)</t>
  </si>
  <si>
    <t>OPERATIVO</t>
  </si>
  <si>
    <t>CONDICIONES DE SEGURIDAD / TECNOLÓGICO</t>
  </si>
  <si>
    <t>Quemadura de tercer grado</t>
  </si>
  <si>
    <t>Uso de EPP Guantes que soporten altas temperaturas</t>
  </si>
  <si>
    <t xml:space="preserve">Superficies de trabajo (irregulares, deslizantes, con diferencia de nivel) </t>
  </si>
  <si>
    <t>CONDICIONES DE SEGURIDAD/ LOCATIVO</t>
  </si>
  <si>
    <t>Antideslizantes en escalones</t>
  </si>
  <si>
    <t>El psicólogo de la asociación  prestara asesoramiento en caso de presentarse estrés ocupacional o acoso laboral.</t>
  </si>
  <si>
    <t>Postura sedente prolongada</t>
  </si>
  <si>
    <t>Lumbalgias, cervicalgias, dolores musculares</t>
  </si>
  <si>
    <t>Sillas ergonómicas ajustables con apoya brazos</t>
  </si>
  <si>
    <t>Divulgación del riesgo y sus controles
Pausas activas</t>
  </si>
  <si>
    <t xml:space="preserve">Escalera pequeña firme para alcanzar archivos mas altos, guantes </t>
  </si>
  <si>
    <t xml:space="preserve">Divulgación del riesgo y sus controles </t>
  </si>
  <si>
    <t>.</t>
  </si>
  <si>
    <t>Lumbalgia aguda con incapacidad parcial</t>
  </si>
  <si>
    <t>Tendinitis, Teno sinovitis, síndrome del túnel del carpo</t>
  </si>
  <si>
    <t>Esguince, caída, golpe</t>
  </si>
  <si>
    <t>Capacitación levantamiento de cargas</t>
  </si>
  <si>
    <t>Actividades de integración y reflexión de la asociación</t>
  </si>
  <si>
    <t>CARGO</t>
  </si>
  <si>
    <t xml:space="preserve">MATRIZ IDENTIFICACIÓN DE PELIGROS Y VALORACIÓN DE RIESGOS ABC PRODEIN </t>
  </si>
  <si>
    <t>MANIPULACIÓN DE ALIMENTOS</t>
  </si>
  <si>
    <t>COCCION ALIMENTOS</t>
  </si>
  <si>
    <t>Capacitacion buenas practicas en la cocina</t>
  </si>
  <si>
    <t>Guantes de caucho, tapabocas de uso personal, cofia, botas de caucho, delantal</t>
  </si>
  <si>
    <t xml:space="preserve">
Revision tecnica reglamentaria gas natural </t>
  </si>
  <si>
    <t>Extintores en el área</t>
  </si>
  <si>
    <t>Uso de EPP Guantes, cofia, delantal, botas de caucho, tapabocas</t>
  </si>
  <si>
    <t>CORTE DE ALIMENTOS</t>
  </si>
  <si>
    <t>MECANICO</t>
  </si>
  <si>
    <t>Cortaduras</t>
  </si>
  <si>
    <t>Postura  prolongada</t>
  </si>
  <si>
    <t>COCCION Y CORTE DE ALIMENTOS</t>
  </si>
  <si>
    <t xml:space="preserve">Gestión organizacional
</t>
  </si>
  <si>
    <t xml:space="preserve">Características del grupo social de trabajo.
</t>
  </si>
  <si>
    <t>Gestión organizacional</t>
  </si>
  <si>
    <t xml:space="preserve">
EPP: Guantes que soporten altas temperaturas
</t>
  </si>
  <si>
    <t>Capacitacion uso adecuado de EPP</t>
  </si>
  <si>
    <t>Conexion puesta a tierra.</t>
  </si>
  <si>
    <t>Ejercicios de estiramiento extremidades superiores, pausas activas</t>
  </si>
  <si>
    <t>Acondicionamiento de pasos peatonales</t>
  </si>
  <si>
    <t xml:space="preserve">Antideslizantes en todos los escalones de las instalaciones incluyendo clausuras.  </t>
  </si>
  <si>
    <t>El psicólogo de la asociación presta asesoramiento en caso de presentarse estrés ocupacional o acoso laboral.</t>
  </si>
  <si>
    <t>PAGO DE FACTURAS</t>
  </si>
  <si>
    <t xml:space="preserve">Solicitud de acompañamiento a la policia nacional para la movilizacion de altas cantidades de dinero </t>
  </si>
  <si>
    <t xml:space="preserve">
EPP: Guantes , cofia, delantal, botas de caucho, tapabocas
</t>
  </si>
  <si>
    <t>Quemadura de tercer y segundo grado</t>
  </si>
  <si>
    <t>Manipulacion de herramientas cortopunzantes</t>
  </si>
  <si>
    <t>Lesiones musculares, cortaduras, amputación dedos</t>
  </si>
  <si>
    <t>Capacitacion buenas practicas en la cocina, Primeros auxilios (Cortaduras)</t>
  </si>
  <si>
    <t>Ejercicios de estiramiento extremidades superiores, pausas activas, rotación de personal</t>
  </si>
  <si>
    <t>Lesiones musculares</t>
  </si>
  <si>
    <t>Pausas activas, ejericios de estiramiento extreminandes inferiores</t>
  </si>
  <si>
    <t>Sillas ergonómicas para descanso</t>
  </si>
  <si>
    <t>EPP Guantes,, casco y botas dieléctricas</t>
  </si>
  <si>
    <t>Des energización del área</t>
  </si>
  <si>
    <t>Quemaduras de tercer grado
Muerte</t>
  </si>
  <si>
    <t>Personal competente
Uso de EPP (casco, botas dieléctricas,  guantes)</t>
  </si>
  <si>
    <t xml:space="preserve"> Des energizar equipos
Revisión del manual del equipo</t>
  </si>
  <si>
    <t>Electrocución, quemaduras, choque eléctrico</t>
  </si>
  <si>
    <t>ELÉCTRICO</t>
  </si>
  <si>
    <t>Presencia de electricidad</t>
  </si>
  <si>
    <t>INSPECCIÓN</t>
  </si>
  <si>
    <t>MANTENIMIENTO PREVENTIVO Y CORRECTIVO DE MAQUINAS Y EQUIPOS</t>
  </si>
  <si>
    <t xml:space="preserve"> luxaciones, fracturas cortaduras, lesiones.</t>
  </si>
  <si>
    <t>Se debe disponer de un sitio para el almacenamiento de herramientas y evitar el desorden en sitio</t>
  </si>
  <si>
    <t xml:space="preserve"> Heridas, laceraciones, lesiones varias</t>
  </si>
  <si>
    <t>MECÁNICO</t>
  </si>
  <si>
    <t>Elementos o partes de máquinas, herramientas</t>
  </si>
  <si>
    <t>CAMBIO DE NEUMÁTICO</t>
  </si>
  <si>
    <t>CONDUCCIÓN DE VEHÍCULOS</t>
  </si>
  <si>
    <t>Pausas activas</t>
  </si>
  <si>
    <t>Divulgación del riesgo y sus controles
Pausas Activas</t>
  </si>
  <si>
    <t>Programa de mantenimiento de vehículo</t>
  </si>
  <si>
    <t>Lumbalgias, dolores musculares</t>
  </si>
  <si>
    <t>Posturas (prolongada mantenida)</t>
  </si>
  <si>
    <t>CONDUCIR</t>
  </si>
  <si>
    <t xml:space="preserve">Divulgación del riesgo y sus controles
Definición de horarios de desplazamiento
</t>
  </si>
  <si>
    <t>RECORRIDO VEHICULAR</t>
  </si>
  <si>
    <t xml:space="preserve">Pausas activas </t>
  </si>
  <si>
    <t xml:space="preserve">
Examen medico de aptitud para conductor
Certificado del SIMIT sin pendientes
Pase de conducción según categoría</t>
  </si>
  <si>
    <t>Programa de mantenimiento
de vehículos
Inspección pre operacional de vehículos
Documentación reglamentaria al día</t>
  </si>
  <si>
    <t xml:space="preserve"> ACCIDENTE DE TRANSITO</t>
  </si>
  <si>
    <t>Riesgos propios de la conducción</t>
  </si>
  <si>
    <t>MOVILIZACIÓN DE EQUIPOS Y VEHÍCULOS</t>
  </si>
  <si>
    <t>MATRIZ VALORACIÓN DE RIESGOS ABC PRODEIN SEDE LA SOLEDAD</t>
  </si>
  <si>
    <t>Docencia</t>
  </si>
  <si>
    <t>Dictar clase</t>
  </si>
  <si>
    <t>SI</t>
  </si>
  <si>
    <t>Estrés negativo</t>
  </si>
  <si>
    <t>NA</t>
  </si>
  <si>
    <t>Pausas Activas</t>
  </si>
  <si>
    <t>Secretarias/Atencion al Publico</t>
  </si>
  <si>
    <t>Administrativo</t>
  </si>
  <si>
    <t>Auxiliar de Cocina</t>
  </si>
  <si>
    <t>Conductor</t>
  </si>
  <si>
    <t>Docente</t>
  </si>
  <si>
    <t>Servicios Generales</t>
  </si>
  <si>
    <t>Ninguno</t>
  </si>
  <si>
    <t xml:space="preserve">
Pausas Activas</t>
  </si>
  <si>
    <t>Alteraciones periféricas en miembros inferiores</t>
  </si>
  <si>
    <t>Insuficiencia venosa crónica</t>
  </si>
  <si>
    <t xml:space="preserve">Fortaleces participación en pausas activas y fortalecimiento físico. </t>
  </si>
  <si>
    <t>Estrés negativo, alteración de procesos psicosociales</t>
  </si>
  <si>
    <t>Uso prolongado de la voz</t>
  </si>
  <si>
    <t>BIOMECÁNICO
(Esfuerzon prolongado)</t>
  </si>
  <si>
    <t>Procesos de alteracion de la voz (Disfonia, afonia)</t>
  </si>
  <si>
    <t>Patologia cronica en voz</t>
  </si>
  <si>
    <t xml:space="preserve">Fortaleces participación en pausas activas y fortalecimiento fisico relacionado con el aparato fonador. </t>
  </si>
  <si>
    <t>Sobre carga mental, Trastornos del animo</t>
  </si>
  <si>
    <t>Ataques cardiacos</t>
  </si>
  <si>
    <t xml:space="preserve">Fortalcemiento de programa de pausas activas.
Fortalecer apoyo psicosocial a los docentes.
Fortalecimento de procesos comunicativos adecuados.
Capacitacion
</t>
  </si>
  <si>
    <t>PSICOSOCIAL:
Responsabilidad alta</t>
  </si>
  <si>
    <t>PSICOSOCIAL::
Relaciones interpersonales</t>
  </si>
  <si>
    <t>Guantes de nilon con refuerzo en nitrilo ajustado a la talla del trabajador</t>
  </si>
  <si>
    <t xml:space="preserve">Aseo General </t>
  </si>
  <si>
    <t xml:space="preserve">Manejo de residuos </t>
  </si>
  <si>
    <t>Atención al Publico</t>
  </si>
  <si>
    <t>NO</t>
  </si>
  <si>
    <t>UTILIZACIÓN DE MÁQUINAS A MOTOR.</t>
  </si>
  <si>
    <t>MANIPULACIÓN DE MATERIAL DE RIESGO BIOLÓGICO, MANIPULACIÓN RESIDUOS BIOSANITARIOS Y CONTOPUNZANTES</t>
  </si>
  <si>
    <t>MANIPULACIÓN DE QUÍMICOS.</t>
  </si>
  <si>
    <t>ACTIVIDADES RELACIONADAS CON EL ASEO (BARRER, TRAPEAR, LIMPIAR, ENTRE OTRAS)</t>
  </si>
  <si>
    <t>ESTRÉS NEGATIVO.</t>
  </si>
  <si>
    <t>HIPOACUSIA (SORDERA), ALTERACIÓN VESTIBULAR Y DEL CENTRO DE EQUILIBRIO.</t>
  </si>
  <si>
    <t xml:space="preserve">ENFERMEDADES INFECTOCONTAGIOSAS (VIH, HEPATITIS, TÉTANOS, OTROS), </t>
  </si>
  <si>
    <t>ENFERMEDADES DEL TRACTO RESPIRATORIO SUPERIOR, PROCESOS ALERGÉNICOS Y RINÍTICOS A NIVEL RESPIRATORIO Y CUTÁNEO.</t>
  </si>
  <si>
    <t xml:space="preserve">ENFERMEDADES DE ORIGEN OSTEOMUSCULAR, </t>
  </si>
  <si>
    <t>ESTRÉS NEGATIVO, PROCESOS PSICOSOCIALES COMPLICADOS.</t>
  </si>
  <si>
    <t>Físico</t>
  </si>
  <si>
    <t xml:space="preserve"> Contacto y/o salpicadura de químicos</t>
  </si>
  <si>
    <t>Carga dinámica por movimientos repetitivos.</t>
  </si>
  <si>
    <t>Relaciones interpersonales</t>
  </si>
  <si>
    <t>PROCESOS DE USO DE MÁQUINAS A MOTOR</t>
  </si>
  <si>
    <t>CONTENEDORES Y CONTAINERS ROTULADOS, CANECAS CON BOLSAS DE COLOR ROJO Y EL PGIRH</t>
  </si>
  <si>
    <t>EDUCACIÓN A LOS GENERADORES (ESTUDIANTES, DOCENTES Y CLIENTES EXTERNOS)</t>
  </si>
  <si>
    <t>PROCESOS DE CLASIFICACIÓN EN LA FUENTE Y MANEJO</t>
  </si>
  <si>
    <t>PROCESOS PARA MANIPULACIÓN DE QUÍMICOS, TARJETAS DE EMERGENCIA Y FICHAS DE SEGURIDAD.</t>
  </si>
  <si>
    <t>EDUCACIÓN</t>
  </si>
  <si>
    <t>PROCESOS ERGONÓMICOS</t>
  </si>
  <si>
    <t>PAUSAS ACTIVAS, ESPACIOS DEPORTIVOS</t>
  </si>
  <si>
    <t>USO DE EPPS, EDUCACIÓN Y SEGUIMIENTO DE PERSONAL</t>
  </si>
  <si>
    <t>ENFERMEDADES INFECTOCONTAGIOSAS</t>
  </si>
  <si>
    <t>ENFERMEDAD PULMONAR OBSTRUCTIVA CRÓNICA (EPOC)</t>
  </si>
  <si>
    <t xml:space="preserve">LESIONES CRÓNICAS OSTEOMUSCULARES </t>
  </si>
  <si>
    <t xml:space="preserve">EVENTO CORONARIO NO ESPECIFICADO </t>
  </si>
  <si>
    <t xml:space="preserve">FORTALECER EL PROGRAMA DE  PAUSAS ACTIVAS  
PROCESOS DE ORDEN Y ASEO EN EL ÁREA DONDE REALIZAN LA ACTIVIDAD.
</t>
  </si>
  <si>
    <t xml:space="preserve">FORTALECER EL PGRH
 PROCESOS DE ORDEN Y ASEO EN EL ÁREA DONDE REALIZAN LA ACTIVIDAD.
</t>
  </si>
  <si>
    <t xml:space="preserve">PROCESOS DE ORDEN Y ASEO EN EL ÁREA DONDE REALIZAN LA ACTIVIDAD.
</t>
  </si>
  <si>
    <t xml:space="preserve">FORTALECER EL PROGRAMA DE  PAUSAS ACTIVAS 
PROCESOS DE ORDEN Y ASEO EN EL ÁREA DONDE REALIZAN LA ACTIVIDAD.
</t>
  </si>
  <si>
    <t>FORTALECER EL PROGRAMA DE  PAUSAS ACTIVAS Y ACONDICIONAMIENTO FÍSICO. 
FORTALECER APOYO PSICOLÓGICO AL PERSONAL.</t>
  </si>
  <si>
    <t>USO DE LOS EPPS (PROTECTORES AUDITIVOS)</t>
  </si>
  <si>
    <t>USO DE LOS EPPS (PROTECTORES RESPIRATORIOS, GUANTES DE SEGURIDAD Y MONOGAFAS).</t>
  </si>
  <si>
    <t>USO DE LOS EPPS (PROTECTORES RESPIRATORIOS, GUANTES DE SEGURIDAD Y MONOGAFAS)</t>
  </si>
  <si>
    <t xml:space="preserve"> USO DE LOS EPPS RELACIONADOS CON LA TAREA </t>
  </si>
  <si>
    <t>Microrganismos</t>
  </si>
  <si>
    <t>Biológico</t>
  </si>
  <si>
    <t>Químico</t>
  </si>
  <si>
    <t xml:space="preserve"> Carga Física</t>
  </si>
  <si>
    <t>Psicosocial</t>
  </si>
  <si>
    <t>Pago electronico de facturas</t>
  </si>
  <si>
    <t>Golpes y heridas</t>
  </si>
  <si>
    <t xml:space="preserve">Quemaduras de segundo grado </t>
  </si>
  <si>
    <t>Quemaduras de primer y segundo.</t>
  </si>
  <si>
    <t>BIOLOGICO</t>
  </si>
  <si>
    <t>Enfermedades infectocontagiosas</t>
  </si>
  <si>
    <t>Carnet de vacunación</t>
  </si>
  <si>
    <t>Adquirir enfermedad infectocontagiosa</t>
  </si>
  <si>
    <t>Solicitud carnet de vacunacion al dia (Tetano)</t>
  </si>
  <si>
    <t>Contusiones, fracturas.</t>
  </si>
  <si>
    <t>Lesiones, heridas</t>
  </si>
  <si>
    <t>Ruido</t>
  </si>
  <si>
    <t xml:space="preserve">HIPOACUSIA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</si>
</sst>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0"/>
      <name val="Gill Sans MT"/>
      <family val="2"/>
    </font>
    <font>
      <sz val="10"/>
      <name val="Gill Sans MT"/>
      <family val="2"/>
    </font>
    <font>
      <sz val="10"/>
      <name val="Arial"/>
      <family val="2"/>
    </font>
    <font>
      <sz val="10"/>
      <color indexed="8"/>
      <name val="Gill Sans MT"/>
      <family val="2"/>
    </font>
    <font>
      <sz val="28"/>
      <color theme="1"/>
      <name val="Calibri"/>
      <family val="2"/>
      <scheme val="minor"/>
    </font>
    <font>
      <sz val="28"/>
      <color theme="4" tint="-0.249977111117893"/>
      <name val="Gill Sans MT"/>
      <family val="2"/>
    </font>
    <font>
      <sz val="32"/>
      <color theme="4" tint="-0.249977111117893"/>
      <name val="Gill Sans MT"/>
      <family val="2"/>
    </font>
    <font>
      <sz val="14"/>
      <color theme="1"/>
      <name val="Calibri"/>
      <family val="2"/>
      <scheme val="minor"/>
    </font>
    <font>
      <sz val="18"/>
      <color theme="4" tint="-0.249977111117893"/>
      <name val="Gill Sans MT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70">
    <xf numFmtId="0" fontId="0" fillId="0" borderId="0" xfId="0"/>
    <xf numFmtId="0" fontId="2" fillId="3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ont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textRotation="90" wrapText="1"/>
    </xf>
    <xf numFmtId="0" fontId="2" fillId="2" borderId="1" xfId="0" applyFont="1" applyFill="1" applyBorder="1" applyAlignment="1" applyProtection="1">
      <alignment vertical="center" textRotation="90" wrapText="1"/>
    </xf>
    <xf numFmtId="0" fontId="4" fillId="2" borderId="1" xfId="0" applyFont="1" applyFill="1" applyBorder="1" applyAlignment="1" applyProtection="1">
      <alignment horizontal="center" vertical="center" textRotation="90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top" wrapText="1"/>
    </xf>
    <xf numFmtId="0" fontId="0" fillId="0" borderId="1" xfId="0" applyBorder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textRotation="91" wrapText="1"/>
    </xf>
    <xf numFmtId="0" fontId="8" fillId="0" borderId="9" xfId="0" applyFont="1" applyBorder="1" applyAlignment="1">
      <alignment horizontal="center" vertical="center" textRotation="91" wrapText="1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</cellXfs>
  <cellStyles count="2">
    <cellStyle name="Normal" xfId="0" builtinId="0"/>
    <cellStyle name="Normal 2 10" xfId="1"/>
  </cellStyles>
  <dxfs count="198"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auto="1"/>
      </font>
      <fill>
        <patternFill>
          <bgColor indexed="34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11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1166814</xdr:colOff>
      <xdr:row>0</xdr:row>
      <xdr:rowOff>0</xdr:rowOff>
    </xdr:from>
    <xdr:to>
      <xdr:col>3</xdr:col>
      <xdr:colOff>66675</xdr:colOff>
      <xdr:row>1</xdr:row>
      <xdr:rowOff>0</xdr:rowOff>
    </xdr:to>
    <xdr:pic>
      <xdr:nvPicPr>
        <xdr:cNvPr id="2" name="1 Imagen" descr="C:\Users\Admin\Downloads\INICIO.jp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60" t="12915" r="16932" b="12987"/>
        <a:stretch/>
      </xdr:blipFill>
      <xdr:spPr bwMode="auto">
        <a:xfrm>
          <a:off x="1166814" y="0"/>
          <a:ext cx="4400549" cy="1524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909638</xdr:colOff>
      <xdr:row>0</xdr:row>
      <xdr:rowOff>85724</xdr:rowOff>
    </xdr:from>
    <xdr:to>
      <xdr:col>3</xdr:col>
      <xdr:colOff>342900</xdr:colOff>
      <xdr:row>0</xdr:row>
      <xdr:rowOff>1447799</xdr:rowOff>
    </xdr:to>
    <xdr:pic>
      <xdr:nvPicPr>
        <xdr:cNvPr id="4" name="3 Imagen" descr="C:\Users\Admin\Downloads\INICIO.jp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60" t="12915" r="16932" b="12987"/>
        <a:stretch/>
      </xdr:blipFill>
      <xdr:spPr bwMode="auto">
        <a:xfrm>
          <a:off x="909638" y="85724"/>
          <a:ext cx="3605212" cy="13620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852487</xdr:colOff>
      <xdr:row>0</xdr:row>
      <xdr:rowOff>101598</xdr:rowOff>
    </xdr:from>
    <xdr:to>
      <xdr:col>4</xdr:col>
      <xdr:colOff>95250</xdr:colOff>
      <xdr:row>0</xdr:row>
      <xdr:rowOff>1333500</xdr:rowOff>
    </xdr:to>
    <xdr:pic>
      <xdr:nvPicPr>
        <xdr:cNvPr id="2" name="1 Imagen" descr="C:\Users\Admin\Downloads\INICIO.jp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60" t="12915" r="16932" b="12987"/>
        <a:stretch/>
      </xdr:blipFill>
      <xdr:spPr bwMode="auto">
        <a:xfrm>
          <a:off x="852487" y="101598"/>
          <a:ext cx="4545013" cy="12319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</xdr:colOff>
      <xdr:row>0</xdr:row>
      <xdr:rowOff>0</xdr:rowOff>
    </xdr:from>
    <xdr:ext cx="4400549" cy="1524000"/>
    <xdr:pic>
      <xdr:nvPicPr>
        <xdr:cNvPr id="2" name="1 Imagen" descr="C:\Users\Admin\Downloads\INICIO.jp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60" t="12915" r="16932" b="12987"/>
        <a:stretch/>
      </xdr:blipFill>
      <xdr:spPr bwMode="auto">
        <a:xfrm>
          <a:off x="762001" y="0"/>
          <a:ext cx="4400549" cy="1524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0</xdr:rowOff>
    </xdr:from>
    <xdr:to>
      <xdr:col>5</xdr:col>
      <xdr:colOff>19050</xdr:colOff>
      <xdr:row>1</xdr:row>
      <xdr:rowOff>0</xdr:rowOff>
    </xdr:to>
    <xdr:pic>
      <xdr:nvPicPr>
        <xdr:cNvPr id="2" name="1 Imagen" descr="C:\Users\Admin\Downloads\INICIO.jp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60" t="12915" r="16932" b="12987"/>
        <a:stretch/>
      </xdr:blipFill>
      <xdr:spPr bwMode="auto">
        <a:xfrm>
          <a:off x="762001" y="0"/>
          <a:ext cx="4391024" cy="1524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0</xdr:rowOff>
    </xdr:from>
    <xdr:to>
      <xdr:col>5</xdr:col>
      <xdr:colOff>19050</xdr:colOff>
      <xdr:row>1</xdr:row>
      <xdr:rowOff>0</xdr:rowOff>
    </xdr:to>
    <xdr:pic>
      <xdr:nvPicPr>
        <xdr:cNvPr id="2" name="1 Imagen" descr="C:\Users\Admin\Downloads\INICIO.jp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60" t="12915" r="16932" b="12987"/>
        <a:stretch/>
      </xdr:blipFill>
      <xdr:spPr bwMode="auto">
        <a:xfrm>
          <a:off x="762001" y="0"/>
          <a:ext cx="4391024" cy="1524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rabajo%20de%20grado%20Esp%20UD\vustabmanga29422012014050617435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 PFR"/>
      <sheetName val="FACTOR DE RIESGO"/>
      <sheetName val="Hoja3"/>
    </sheetNames>
    <sheetDataSet>
      <sheetData sheetId="0"/>
      <sheetData sheetId="1">
        <row r="2">
          <cell r="A2" t="str">
            <v>Físico: Iluminación deficiente</v>
          </cell>
          <cell r="E2">
            <v>10</v>
          </cell>
        </row>
        <row r="3">
          <cell r="A3" t="str">
            <v>Físico: Iluminación en exceso</v>
          </cell>
          <cell r="E3">
            <v>6</v>
          </cell>
        </row>
        <row r="4">
          <cell r="A4" t="str">
            <v>Físico: Radiaciones ionizantes</v>
          </cell>
          <cell r="E4">
            <v>2</v>
          </cell>
        </row>
        <row r="5">
          <cell r="A5" t="str">
            <v>Físico: Radiaciones no ionizantes</v>
          </cell>
          <cell r="E5">
            <v>0</v>
          </cell>
        </row>
        <row r="6">
          <cell r="A6" t="str">
            <v>Físico: Ruido</v>
          </cell>
        </row>
        <row r="7">
          <cell r="A7" t="str">
            <v>Físico: Temperaturas altas</v>
          </cell>
        </row>
        <row r="8">
          <cell r="A8" t="str">
            <v>Físico: Temperaturas bajas</v>
          </cell>
        </row>
        <row r="9">
          <cell r="A9" t="str">
            <v>Físico: Vibraciones</v>
          </cell>
          <cell r="E9">
            <v>4</v>
          </cell>
        </row>
        <row r="10">
          <cell r="A10" t="str">
            <v>Físico: Presiones barométricas altas</v>
          </cell>
          <cell r="E10">
            <v>3</v>
          </cell>
        </row>
        <row r="11">
          <cell r="A11" t="str">
            <v>Físico: Presiones barométricas bajas</v>
          </cell>
          <cell r="E11">
            <v>2</v>
          </cell>
        </row>
        <row r="12">
          <cell r="A12" t="str">
            <v>Biológico: Derivados de origen animal</v>
          </cell>
          <cell r="E12">
            <v>1</v>
          </cell>
        </row>
        <row r="13">
          <cell r="A13" t="str">
            <v>Biológico: Derivados de origen vegetal</v>
          </cell>
        </row>
        <row r="14">
          <cell r="A14" t="str">
            <v>Biológico: Microorganismos tipo Bacterias</v>
          </cell>
        </row>
        <row r="15">
          <cell r="A15" t="str">
            <v>Biológico: Microorganismos tipo Hongos</v>
          </cell>
        </row>
        <row r="16">
          <cell r="A16" t="str">
            <v>Biológico: Microorganismos tipo Virus</v>
          </cell>
        </row>
        <row r="17">
          <cell r="A17" t="str">
            <v>Biológico: Macroorganismos</v>
          </cell>
        </row>
        <row r="18">
          <cell r="A18" t="str">
            <v>Biológico: Parásitos</v>
          </cell>
        </row>
        <row r="19">
          <cell r="A19" t="str">
            <v>Químico: Aerosoles líquidos nieblas</v>
          </cell>
        </row>
        <row r="20">
          <cell r="A20" t="str">
            <v>Químico: Aerosoles líquidos rocíos</v>
          </cell>
        </row>
        <row r="21">
          <cell r="A21" t="str">
            <v>Químico: Aerosoles sólidos polvos orgánicos</v>
          </cell>
        </row>
        <row r="22">
          <cell r="A22" t="str">
            <v>Químico: Aerosoles sólidos polvos inorgánicos</v>
          </cell>
        </row>
        <row r="23">
          <cell r="A23" t="str">
            <v>Químico: Aerosoles sólidos polvos metálicos</v>
          </cell>
          <cell r="E23">
            <v>100</v>
          </cell>
        </row>
        <row r="24">
          <cell r="A24" t="str">
            <v>Químico: Aerosoles sólidos polvos no metálicos</v>
          </cell>
          <cell r="E24">
            <v>60</v>
          </cell>
        </row>
        <row r="25">
          <cell r="A25" t="str">
            <v>Químico: Aerosoles sólidos humos metálicos</v>
          </cell>
          <cell r="E25">
            <v>25</v>
          </cell>
        </row>
        <row r="26">
          <cell r="A26" t="str">
            <v>Químico: Aerosoles sólidos humos no metálicos</v>
          </cell>
          <cell r="E26">
            <v>10</v>
          </cell>
        </row>
        <row r="27">
          <cell r="A27" t="str">
            <v>Químico: Gases y vapores</v>
          </cell>
        </row>
        <row r="28">
          <cell r="A28" t="str">
            <v>Químico: Contacto y/o salpicadura de químicos</v>
          </cell>
        </row>
        <row r="29">
          <cell r="A29" t="str">
            <v>Carga Física: Carga dinámica por esfuerzos</v>
          </cell>
        </row>
        <row r="30">
          <cell r="A30" t="str">
            <v xml:space="preserve"> Carga Física: Carga dinámica por movimientos repetitivos.</v>
          </cell>
        </row>
        <row r="31">
          <cell r="A31" t="str">
            <v xml:space="preserve"> Carga Física: Carga dinámica por sobreesfuerzos de la voz.</v>
          </cell>
        </row>
        <row r="32">
          <cell r="A32" t="str">
            <v xml:space="preserve">Carga Física: Carga estática sentado </v>
          </cell>
        </row>
        <row r="33">
          <cell r="A33" t="str">
            <v xml:space="preserve">Carga Física: Carga estática de pie </v>
          </cell>
        </row>
        <row r="34">
          <cell r="A34" t="str">
            <v>Carga Física: Carga estática por posiciones forzadas</v>
          </cell>
        </row>
        <row r="35">
          <cell r="A35" t="str">
            <v>Carga Física: Posturas inadecuadas</v>
          </cell>
        </row>
        <row r="36">
          <cell r="A36" t="str">
            <v>Mecánico: Sistemas de transmisión de fuerza</v>
          </cell>
        </row>
        <row r="37">
          <cell r="A37" t="str">
            <v>Mecánico: Cargas suspendidas</v>
          </cell>
        </row>
        <row r="38">
          <cell r="A38" t="str">
            <v>Mecánico: Caída de objetos</v>
          </cell>
        </row>
        <row r="39">
          <cell r="A39" t="str">
            <v>Mecánico: Superficies o elementos calientes</v>
          </cell>
        </row>
        <row r="40">
          <cell r="A40" t="str">
            <v>Mecánico: Elementos o herramientas cortantes, punzantes, contundentes.</v>
          </cell>
        </row>
        <row r="41">
          <cell r="A41" t="str">
            <v xml:space="preserve">Mecánico: Manipulación de herramientas manuales </v>
          </cell>
        </row>
        <row r="42">
          <cell r="A42" t="str">
            <v>Mecánico: Contacto o golpes con objetos, elementos, equipos o estructuras</v>
          </cell>
          <cell r="D42" t="str">
            <v>SI</v>
          </cell>
        </row>
        <row r="43">
          <cell r="A43" t="str">
            <v>Mecánico: Partes en movimiento</v>
          </cell>
          <cell r="D43" t="str">
            <v>NO</v>
          </cell>
        </row>
        <row r="44">
          <cell r="A44" t="str">
            <v>Mecánico: Proyección de partículas</v>
          </cell>
        </row>
        <row r="45">
          <cell r="A45" t="str">
            <v>Mecánico: Superficies y elementos ásperos</v>
          </cell>
        </row>
        <row r="46">
          <cell r="A46" t="str">
            <v>Mecánico: Trabajos en depósitos de líquidos (incluye reservorios, ríos,  etc.)</v>
          </cell>
        </row>
        <row r="47">
          <cell r="A47" t="str">
            <v xml:space="preserve">Eléctrico: Energía Eléctrica Extra Alta (Superior a 230 KV ) </v>
          </cell>
        </row>
        <row r="48">
          <cell r="A48" t="str">
            <v xml:space="preserve">Eléctrico: Energía Eléctrica Alta (57.5 kV y menos de 230 KV ) </v>
          </cell>
        </row>
        <row r="49">
          <cell r="A49" t="str">
            <v>Eléctrico: Energía Eléctrica Media( de 1000 V y menor de 57,5 KV)</v>
          </cell>
        </row>
        <row r="50">
          <cell r="A50" t="str">
            <v>Eléctrico: Energía Eléctrica Baja ( de 25 V a 1000 V )</v>
          </cell>
        </row>
        <row r="51">
          <cell r="A51" t="str">
            <v>Eléctrico: Electricidad estática</v>
          </cell>
        </row>
        <row r="52">
          <cell r="A52" t="str">
            <v>Locativo: Defectos o condiciones del piso (lisos, irregulares, húmedos, obstruido con elementos, etc.)</v>
          </cell>
        </row>
        <row r="53">
          <cell r="A53" t="str">
            <v>Locativo:  Escaleras manuales en mal estado o mal diseñadas</v>
          </cell>
        </row>
        <row r="54">
          <cell r="A54" t="str">
            <v>Locativo: Escaleras inadecuadas</v>
          </cell>
        </row>
        <row r="55">
          <cell r="A55" t="str">
            <v>Locativo: Escaleras sin barandas o pasamanos</v>
          </cell>
        </row>
        <row r="56">
          <cell r="A56" t="str">
            <v>Locativo: Ausencia de puntos de anclaje y líneas de vida</v>
          </cell>
        </row>
        <row r="57">
          <cell r="A57" t="str">
            <v>Locativo: Ausencia de barandas o protecciones perimetrales</v>
          </cell>
        </row>
        <row r="58">
          <cell r="A58" t="str">
            <v>Locativo:  Estructuras falsas mal aseguradas o inestables</v>
          </cell>
        </row>
        <row r="59">
          <cell r="A59" t="str">
            <v>Locativo: Plataformas inadecuadas o en mal estado</v>
          </cell>
        </row>
        <row r="60">
          <cell r="A60" t="str">
            <v>Locativo: Almacenamiento inadecuados</v>
          </cell>
        </row>
        <row r="61">
          <cell r="A61" t="str">
            <v>Locativo:  Arrumes inestables y/o con alturas inadecuadas</v>
          </cell>
        </row>
        <row r="62">
          <cell r="A62" t="str">
            <v>Locativo:  Estanterías sin asegurar</v>
          </cell>
        </row>
        <row r="63">
          <cell r="A63" t="str">
            <v>Locativo: Estanterías en mal estado</v>
          </cell>
        </row>
        <row r="64">
          <cell r="A64" t="str">
            <v>Locativo: Carencia de lugares adecuados y definidos para el almacenamiento</v>
          </cell>
        </row>
        <row r="65">
          <cell r="A65" t="str">
            <v>Locativo: Condiciones inadecuadas de orden y aseo</v>
          </cell>
        </row>
        <row r="66">
          <cell r="A66" t="str">
            <v>Locativo:  Señalización y demarcación deficiente, inexistente o inadecuada</v>
          </cell>
        </row>
        <row r="67">
          <cell r="A67" t="str">
            <v>Locativo: Espacios de trabajo reducidos</v>
          </cell>
        </row>
        <row r="68">
          <cell r="A68" t="str">
            <v>Locativo: Techos en mal estado</v>
          </cell>
        </row>
        <row r="69">
          <cell r="A69" t="str">
            <v>Locativo: Ventanas defectuosas o en mal estado</v>
          </cell>
        </row>
        <row r="70">
          <cell r="A70" t="str">
            <v>Locativo:  Puertas defectuosas o en mal estado</v>
          </cell>
        </row>
        <row r="71">
          <cell r="A71" t="str">
            <v>Locativo:  Muros en mal estado</v>
          </cell>
        </row>
        <row r="72">
          <cell r="A72" t="str">
            <v>Locativo: Instalaciones locativas en mal estado</v>
          </cell>
        </row>
        <row r="73">
          <cell r="A73" t="str">
            <v>Físico Químico: Materiales combustibles</v>
          </cell>
        </row>
        <row r="74">
          <cell r="A74" t="str">
            <v>Físico Químico: Sustancias inflamables</v>
          </cell>
        </row>
        <row r="75">
          <cell r="A75" t="str">
            <v>Tareas de Alto Riesgo: Trabajos en altura superior a 1.5 mts sin sistemas de protección intrínseca</v>
          </cell>
        </row>
        <row r="76">
          <cell r="A76" t="str">
            <v>Tareas de Alto Riesgo: Trabajos en espacios confinados</v>
          </cell>
        </row>
        <row r="77">
          <cell r="A77" t="str">
            <v>Tareas de Alto Riesgo: Trabajos en caliente, corte y soldadura</v>
          </cell>
        </row>
        <row r="78">
          <cell r="A78" t="str">
            <v>Tareas de Alto Riesgo: Sistemas químicos peligrosos</v>
          </cell>
        </row>
        <row r="79">
          <cell r="A79" t="str">
            <v>Tareas de Alto Riesgo: Excavaciones profundas</v>
          </cell>
        </row>
        <row r="80">
          <cell r="A80" t="str">
            <v>Psicosocial : Organizacional - Estilos de mando, supervisión técnica, definición de funciones, reconocimiento, capacitación, estabilidad laboral, relación de autoridad, niveles de participación, canales de comunicación</v>
          </cell>
        </row>
        <row r="81">
          <cell r="A81" t="str">
            <v>Psicosocial: Derivados del Ambiente de trabajo ( disconfort térmico, espacio, iluminación).</v>
          </cell>
        </row>
        <row r="82">
          <cell r="A82" t="str">
            <v>Psicosocial: Trabajo Monótono</v>
          </cell>
        </row>
        <row r="83">
          <cell r="A83" t="str">
            <v>Psicosocial: Trabajo repetitivo</v>
          </cell>
        </row>
        <row r="84">
          <cell r="A84" t="str">
            <v>Psicosocial: Alta responsabilidad</v>
          </cell>
        </row>
        <row r="85">
          <cell r="A85" t="str">
            <v>Psicosocial: Alta complejidad</v>
          </cell>
        </row>
        <row r="86">
          <cell r="A86" t="str">
            <v>Psicosocial: Trabajo con apremio del tiempo</v>
          </cell>
        </row>
        <row r="87">
          <cell r="A87" t="str">
            <v>Psicosocial: Alto ritmo de trabajo</v>
          </cell>
        </row>
        <row r="88">
          <cell r="A88" t="str">
            <v>Psicosocial: Turnos y sobre tiempos</v>
          </cell>
        </row>
        <row r="89">
          <cell r="A89" t="str">
            <v>Psicosocial: Relaciones interpersonales</v>
          </cell>
        </row>
        <row r="90">
          <cell r="A90" t="str">
            <v>Transito: Medios de transporte ( Carro, moto, aéreo, taxi, masivo, bus publico y de empresa, masivo, bicicleta, fluvial )</v>
          </cell>
        </row>
        <row r="91">
          <cell r="A91" t="str">
            <v>Transito:  Peatón</v>
          </cell>
        </row>
        <row r="92">
          <cell r="A92" t="str">
            <v>Transito:  Montacargas</v>
          </cell>
        </row>
        <row r="93">
          <cell r="A93" t="str">
            <v>Transito: Peatón</v>
          </cell>
        </row>
        <row r="94">
          <cell r="A94" t="str">
            <v>Transito:  Transporte de insumo y de materias primas</v>
          </cell>
        </row>
        <row r="95">
          <cell r="A95" t="str">
            <v>Transito:  Transporte de producto terminado</v>
          </cell>
        </row>
        <row r="96">
          <cell r="A96" t="str">
            <v>Transito:  Transporte de materiales</v>
          </cell>
        </row>
        <row r="97">
          <cell r="A97" t="str">
            <v>Riesgo Público:  Situación de atraco o robo</v>
          </cell>
        </row>
        <row r="98">
          <cell r="A98" t="str">
            <v>Riesgo Publico:  Situación de asonada</v>
          </cell>
        </row>
        <row r="99">
          <cell r="A99" t="str">
            <v>Riesgo Publico:  Situación de manifestaciones y/o desordenes públicos</v>
          </cell>
        </row>
        <row r="100">
          <cell r="A100" t="str">
            <v>Riesgo Publico: Terrorismo</v>
          </cell>
        </row>
        <row r="101">
          <cell r="A101" t="str">
            <v>Riesgo Natural: Sismo</v>
          </cell>
        </row>
        <row r="102">
          <cell r="A102" t="str">
            <v>Riesgo Natural: Inundación</v>
          </cell>
        </row>
        <row r="103">
          <cell r="A103" t="str">
            <v>Riesgo Natural: Tormentas eléctricas</v>
          </cell>
        </row>
        <row r="104">
          <cell r="A104" t="str">
            <v>Riesgo Natural: Deslizamientos de tierra</v>
          </cell>
        </row>
        <row r="105">
          <cell r="A105" t="str">
            <v>Riesgo Natural: Fuertes vientos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"/>
  <sheetViews>
    <sheetView topLeftCell="D8" zoomScale="50" zoomScaleNormal="50" workbookViewId="0">
      <selection activeCell="Y11" sqref="Y11"/>
    </sheetView>
  </sheetViews>
  <sheetFormatPr baseColWidth="10" defaultRowHeight="15" x14ac:dyDescent="0.25"/>
  <cols>
    <col min="1" max="1" width="45.42578125" customWidth="1"/>
    <col min="2" max="2" width="19.7109375" customWidth="1"/>
    <col min="3" max="3" width="17.42578125" customWidth="1"/>
    <col min="4" max="4" width="13.85546875" customWidth="1"/>
    <col min="5" max="5" width="20.5703125" customWidth="1"/>
    <col min="6" max="6" width="16.7109375" customWidth="1"/>
    <col min="7" max="7" width="15" customWidth="1"/>
    <col min="8" max="8" width="16.85546875" customWidth="1"/>
    <col min="9" max="9" width="15.7109375" customWidth="1"/>
    <col min="10" max="10" width="16" customWidth="1"/>
    <col min="18" max="18" width="15.7109375" customWidth="1"/>
    <col min="19" max="19" width="13.5703125" customWidth="1"/>
    <col min="21" max="21" width="6.85546875" customWidth="1"/>
    <col min="22" max="22" width="19" customWidth="1"/>
    <col min="23" max="23" width="14.140625" bestFit="1" customWidth="1"/>
    <col min="24" max="24" width="17.7109375" customWidth="1"/>
    <col min="25" max="25" width="21.7109375" customWidth="1"/>
    <col min="26" max="26" width="19" customWidth="1"/>
  </cols>
  <sheetData>
    <row r="1" spans="1:29" ht="120" customHeight="1" x14ac:dyDescent="0.25">
      <c r="A1" s="52"/>
      <c r="B1" s="52"/>
      <c r="C1" s="52"/>
      <c r="D1" s="52"/>
      <c r="E1" s="53"/>
      <c r="F1" s="48" t="s">
        <v>86</v>
      </c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9" ht="30" x14ac:dyDescent="0.25">
      <c r="A2" s="51" t="s">
        <v>85</v>
      </c>
      <c r="B2" s="47" t="s">
        <v>16</v>
      </c>
      <c r="C2" s="47" t="s">
        <v>0</v>
      </c>
      <c r="D2" s="47" t="s">
        <v>17</v>
      </c>
      <c r="E2" s="47" t="s">
        <v>1</v>
      </c>
      <c r="F2" s="47"/>
      <c r="G2" s="47" t="s">
        <v>2</v>
      </c>
      <c r="H2" s="47" t="s">
        <v>3</v>
      </c>
      <c r="I2" s="47"/>
      <c r="J2" s="47"/>
      <c r="K2" s="54" t="s">
        <v>49</v>
      </c>
      <c r="L2" s="54"/>
      <c r="M2" s="54"/>
      <c r="N2" s="54"/>
      <c r="O2" s="54"/>
      <c r="P2" s="54"/>
      <c r="Q2" s="54"/>
      <c r="R2" s="15" t="s">
        <v>55</v>
      </c>
      <c r="S2" s="47" t="s">
        <v>4</v>
      </c>
      <c r="T2" s="47"/>
      <c r="U2" s="47"/>
      <c r="V2" s="47" t="s">
        <v>5</v>
      </c>
      <c r="W2" s="47"/>
      <c r="X2" s="47"/>
      <c r="Y2" s="47"/>
      <c r="Z2" s="47"/>
      <c r="AA2" s="13"/>
      <c r="AB2" s="13"/>
      <c r="AC2" s="13"/>
    </row>
    <row r="3" spans="1:29" ht="118.5" customHeight="1" x14ac:dyDescent="0.25">
      <c r="A3" s="51"/>
      <c r="B3" s="47"/>
      <c r="C3" s="47"/>
      <c r="D3" s="47"/>
      <c r="E3" s="15" t="s">
        <v>6</v>
      </c>
      <c r="F3" s="15" t="s">
        <v>7</v>
      </c>
      <c r="G3" s="47"/>
      <c r="H3" s="14" t="s">
        <v>56</v>
      </c>
      <c r="I3" s="14" t="s">
        <v>57</v>
      </c>
      <c r="J3" s="14" t="s">
        <v>58</v>
      </c>
      <c r="K3" s="16" t="s">
        <v>50</v>
      </c>
      <c r="L3" s="16" t="s">
        <v>8</v>
      </c>
      <c r="M3" s="16" t="s">
        <v>9</v>
      </c>
      <c r="N3" s="16" t="s">
        <v>10</v>
      </c>
      <c r="O3" s="17" t="s">
        <v>11</v>
      </c>
      <c r="P3" s="16" t="s">
        <v>12</v>
      </c>
      <c r="Q3" s="18" t="s">
        <v>51</v>
      </c>
      <c r="R3" s="19" t="s">
        <v>13</v>
      </c>
      <c r="S3" s="19" t="s">
        <v>14</v>
      </c>
      <c r="T3" s="49" t="s">
        <v>15</v>
      </c>
      <c r="U3" s="50"/>
      <c r="V3" s="14" t="s">
        <v>59</v>
      </c>
      <c r="W3" s="14" t="s">
        <v>60</v>
      </c>
      <c r="X3" s="14" t="s">
        <v>61</v>
      </c>
      <c r="Y3" s="14" t="s">
        <v>62</v>
      </c>
      <c r="Z3" s="14" t="s">
        <v>63</v>
      </c>
      <c r="AA3" s="13"/>
      <c r="AB3" s="13"/>
      <c r="AC3" s="13"/>
    </row>
    <row r="4" spans="1:29" ht="126.75" customHeight="1" x14ac:dyDescent="0.25">
      <c r="A4" s="45" t="s">
        <v>159</v>
      </c>
      <c r="B4" s="1" t="s">
        <v>65</v>
      </c>
      <c r="C4" s="1" t="s">
        <v>52</v>
      </c>
      <c r="D4" s="1" t="s">
        <v>29</v>
      </c>
      <c r="E4" s="29" t="s">
        <v>64</v>
      </c>
      <c r="F4" s="2" t="s">
        <v>23</v>
      </c>
      <c r="G4" s="10" t="s">
        <v>28</v>
      </c>
      <c r="H4" s="3" t="s">
        <v>44</v>
      </c>
      <c r="I4" s="3" t="s">
        <v>44</v>
      </c>
      <c r="J4" s="22" t="s">
        <v>102</v>
      </c>
      <c r="K4" s="10">
        <v>2</v>
      </c>
      <c r="L4" s="10">
        <v>1</v>
      </c>
      <c r="M4" s="20">
        <f t="shared" ref="M4:M11" si="0">+K4*L4</f>
        <v>2</v>
      </c>
      <c r="N4" s="4" t="str">
        <f t="shared" ref="N4:N11" si="1">IF(AND(M4&gt;=24,M4&lt;=40),"Muy Alto",IF(AND(20&gt;=M4,10&lt;=M4),"Alto",IF(AND(8&gt;=M4,6&lt;=M4),"Medio",IF(M4&lt;=4,"Bajo","-"))))</f>
        <v>Bajo</v>
      </c>
      <c r="O4" s="10">
        <v>60</v>
      </c>
      <c r="P4" s="21">
        <f t="shared" ref="P4:P11" si="2">M4*O4</f>
        <v>120</v>
      </c>
      <c r="Q4" s="5" t="str">
        <f t="shared" ref="Q4:Q11" si="3">IF(AND(P4&gt;=600,P4&lt;=4000),"I",IF(AND(500&gt;=P4,150&lt;=P4),"II",IF(AND(120&gt;=P4,40&lt;=P4),"III",IF(P4&lt;=20,"IV","-"))))</f>
        <v>III</v>
      </c>
      <c r="R4" s="5" t="str">
        <f t="shared" ref="R4:R11" si="4">IF(P4&gt;=360,"No Aceptable","Aceptable")</f>
        <v>Aceptable</v>
      </c>
      <c r="S4" s="6">
        <v>4</v>
      </c>
      <c r="T4" s="43" t="s">
        <v>228</v>
      </c>
      <c r="U4" s="44"/>
      <c r="V4" s="7"/>
      <c r="W4" s="7"/>
      <c r="X4" s="8"/>
      <c r="Y4" s="8" t="s">
        <v>103</v>
      </c>
      <c r="Z4" s="8" t="s">
        <v>43</v>
      </c>
    </row>
    <row r="5" spans="1:29" ht="124.5" customHeight="1" x14ac:dyDescent="0.25">
      <c r="A5" s="46"/>
      <c r="B5" s="1" t="s">
        <v>65</v>
      </c>
      <c r="C5" s="1" t="s">
        <v>52</v>
      </c>
      <c r="D5" s="1" t="s">
        <v>29</v>
      </c>
      <c r="E5" s="29" t="s">
        <v>27</v>
      </c>
      <c r="F5" s="2" t="s">
        <v>66</v>
      </c>
      <c r="G5" s="10" t="s">
        <v>28</v>
      </c>
      <c r="H5" s="3" t="s">
        <v>44</v>
      </c>
      <c r="I5" s="3" t="s">
        <v>92</v>
      </c>
      <c r="J5" s="3" t="s">
        <v>68</v>
      </c>
      <c r="K5" s="10">
        <v>2</v>
      </c>
      <c r="L5" s="10">
        <v>1</v>
      </c>
      <c r="M5" s="20">
        <f t="shared" si="0"/>
        <v>2</v>
      </c>
      <c r="N5" s="4" t="str">
        <f t="shared" si="1"/>
        <v>Bajo</v>
      </c>
      <c r="O5" s="10">
        <v>60</v>
      </c>
      <c r="P5" s="21">
        <f t="shared" si="2"/>
        <v>120</v>
      </c>
      <c r="Q5" s="5" t="str">
        <f t="shared" si="3"/>
        <v>III</v>
      </c>
      <c r="R5" s="5" t="str">
        <f t="shared" si="4"/>
        <v>Aceptable</v>
      </c>
      <c r="S5" s="6">
        <v>4</v>
      </c>
      <c r="T5" s="43" t="s">
        <v>67</v>
      </c>
      <c r="U5" s="44"/>
      <c r="V5" s="8"/>
      <c r="W5" s="8"/>
      <c r="X5" s="8" t="s">
        <v>104</v>
      </c>
      <c r="Y5" s="8" t="s">
        <v>46</v>
      </c>
      <c r="Z5" s="8" t="s">
        <v>43</v>
      </c>
    </row>
    <row r="6" spans="1:29" ht="137.25" customHeight="1" x14ac:dyDescent="0.25">
      <c r="A6" s="46"/>
      <c r="B6" s="1" t="s">
        <v>25</v>
      </c>
      <c r="C6" s="1" t="s">
        <v>26</v>
      </c>
      <c r="D6" s="1" t="s">
        <v>18</v>
      </c>
      <c r="E6" s="29" t="s">
        <v>69</v>
      </c>
      <c r="F6" s="2" t="s">
        <v>70</v>
      </c>
      <c r="G6" s="10" t="s">
        <v>24</v>
      </c>
      <c r="H6" s="3" t="s">
        <v>71</v>
      </c>
      <c r="I6" s="3" t="s">
        <v>44</v>
      </c>
      <c r="J6" s="3" t="s">
        <v>44</v>
      </c>
      <c r="K6" s="10">
        <v>2</v>
      </c>
      <c r="L6" s="10">
        <v>4</v>
      </c>
      <c r="M6" s="20">
        <f t="shared" si="0"/>
        <v>8</v>
      </c>
      <c r="N6" s="4" t="str">
        <f t="shared" si="1"/>
        <v>Medio</v>
      </c>
      <c r="O6" s="10">
        <v>10</v>
      </c>
      <c r="P6" s="21">
        <f t="shared" si="2"/>
        <v>80</v>
      </c>
      <c r="Q6" s="5" t="str">
        <f t="shared" si="3"/>
        <v>III</v>
      </c>
      <c r="R6" s="5" t="str">
        <f t="shared" si="4"/>
        <v>Aceptable</v>
      </c>
      <c r="S6" s="6">
        <v>12</v>
      </c>
      <c r="T6" s="43" t="s">
        <v>82</v>
      </c>
      <c r="U6" s="44"/>
      <c r="V6" s="8" t="s">
        <v>106</v>
      </c>
      <c r="W6" s="7"/>
      <c r="X6" s="8" t="s">
        <v>79</v>
      </c>
      <c r="Y6" s="8" t="s">
        <v>107</v>
      </c>
      <c r="Z6" s="8"/>
    </row>
    <row r="7" spans="1:29" ht="137.25" customHeight="1" x14ac:dyDescent="0.25">
      <c r="A7" s="46"/>
      <c r="B7" s="1" t="s">
        <v>25</v>
      </c>
      <c r="C7" s="1" t="s">
        <v>53</v>
      </c>
      <c r="D7" s="1" t="s">
        <v>18</v>
      </c>
      <c r="E7" s="29" t="s">
        <v>37</v>
      </c>
      <c r="F7" s="2" t="s">
        <v>22</v>
      </c>
      <c r="G7" s="10" t="s">
        <v>81</v>
      </c>
      <c r="H7" s="3" t="s">
        <v>44</v>
      </c>
      <c r="I7" s="3" t="s">
        <v>44</v>
      </c>
      <c r="J7" s="3" t="s">
        <v>44</v>
      </c>
      <c r="K7" s="10">
        <v>2</v>
      </c>
      <c r="L7" s="10">
        <v>4</v>
      </c>
      <c r="M7" s="20">
        <f t="shared" ref="M7" si="5">+K7*L7</f>
        <v>8</v>
      </c>
      <c r="N7" s="4" t="str">
        <f t="shared" si="1"/>
        <v>Medio</v>
      </c>
      <c r="O7" s="10">
        <v>25</v>
      </c>
      <c r="P7" s="21">
        <f t="shared" ref="P7" si="6">M7*O7</f>
        <v>200</v>
      </c>
      <c r="Q7" s="5" t="str">
        <f t="shared" si="3"/>
        <v>II</v>
      </c>
      <c r="R7" s="5" t="str">
        <f t="shared" ref="R7" si="7">IF(P7&gt;=360,"No Aceptable","Aceptable")</f>
        <v>Aceptable</v>
      </c>
      <c r="S7" s="6">
        <v>12</v>
      </c>
      <c r="T7" s="43" t="s">
        <v>38</v>
      </c>
      <c r="U7" s="44"/>
      <c r="V7" s="7"/>
      <c r="W7" s="3"/>
      <c r="X7" s="8"/>
      <c r="Y7" s="8" t="s">
        <v>105</v>
      </c>
      <c r="Z7" s="8" t="s">
        <v>47</v>
      </c>
    </row>
    <row r="8" spans="1:29" ht="111" customHeight="1" x14ac:dyDescent="0.25">
      <c r="A8" s="46"/>
      <c r="B8" s="1" t="s">
        <v>25</v>
      </c>
      <c r="C8" s="1" t="s">
        <v>32</v>
      </c>
      <c r="D8" s="1" t="s">
        <v>29</v>
      </c>
      <c r="E8" s="29" t="s">
        <v>30</v>
      </c>
      <c r="F8" s="2" t="s">
        <v>22</v>
      </c>
      <c r="G8" s="10" t="s">
        <v>31</v>
      </c>
      <c r="H8" s="3" t="s">
        <v>44</v>
      </c>
      <c r="I8" s="3" t="s">
        <v>44</v>
      </c>
      <c r="J8" s="3" t="s">
        <v>44</v>
      </c>
      <c r="K8" s="10">
        <v>2</v>
      </c>
      <c r="L8" s="10">
        <v>2</v>
      </c>
      <c r="M8" s="20">
        <f t="shared" si="0"/>
        <v>4</v>
      </c>
      <c r="N8" s="4" t="str">
        <f t="shared" si="1"/>
        <v>Bajo</v>
      </c>
      <c r="O8" s="10">
        <v>25</v>
      </c>
      <c r="P8" s="21">
        <f t="shared" si="2"/>
        <v>100</v>
      </c>
      <c r="Q8" s="5" t="str">
        <f t="shared" si="3"/>
        <v>III</v>
      </c>
      <c r="R8" s="5" t="str">
        <f t="shared" si="4"/>
        <v>Aceptable</v>
      </c>
      <c r="S8" s="6">
        <v>6</v>
      </c>
      <c r="T8" s="43" t="s">
        <v>80</v>
      </c>
      <c r="U8" s="44"/>
      <c r="V8" s="7"/>
      <c r="W8" s="7"/>
      <c r="X8" s="23"/>
      <c r="Y8" s="8" t="s">
        <v>83</v>
      </c>
      <c r="Z8" s="8" t="s">
        <v>77</v>
      </c>
    </row>
    <row r="9" spans="1:29" ht="111" customHeight="1" x14ac:dyDescent="0.25">
      <c r="A9" s="46"/>
      <c r="B9" s="9" t="s">
        <v>25</v>
      </c>
      <c r="C9" s="1" t="s">
        <v>39</v>
      </c>
      <c r="D9" s="1" t="s">
        <v>18</v>
      </c>
      <c r="E9" s="29" t="s">
        <v>73</v>
      </c>
      <c r="F9" s="2" t="s">
        <v>22</v>
      </c>
      <c r="G9" s="10" t="s">
        <v>74</v>
      </c>
      <c r="H9" s="3" t="s">
        <v>44</v>
      </c>
      <c r="I9" s="3" t="s">
        <v>75</v>
      </c>
      <c r="J9" s="3" t="s">
        <v>76</v>
      </c>
      <c r="K9" s="10">
        <v>2</v>
      </c>
      <c r="L9" s="10">
        <v>4</v>
      </c>
      <c r="M9" s="20">
        <f t="shared" ref="M9" si="8">+K9*L9</f>
        <v>8</v>
      </c>
      <c r="N9" s="4" t="str">
        <f t="shared" si="1"/>
        <v>Medio</v>
      </c>
      <c r="O9" s="10">
        <v>25</v>
      </c>
      <c r="P9" s="21">
        <f t="shared" ref="P9" si="9">M9*O9</f>
        <v>200</v>
      </c>
      <c r="Q9" s="5" t="str">
        <f t="shared" si="3"/>
        <v>II</v>
      </c>
      <c r="R9" s="5" t="str">
        <f t="shared" ref="R9" si="10">IF(P9&gt;=360,"No Aceptable","Aceptable")</f>
        <v>Aceptable</v>
      </c>
      <c r="S9" s="6">
        <v>15</v>
      </c>
      <c r="T9" s="43" t="s">
        <v>80</v>
      </c>
      <c r="U9" s="44"/>
      <c r="V9" s="7"/>
      <c r="W9" s="7"/>
      <c r="X9" s="8"/>
      <c r="Y9" s="8" t="s">
        <v>45</v>
      </c>
      <c r="Z9" s="8" t="s">
        <v>47</v>
      </c>
    </row>
    <row r="10" spans="1:29" ht="203.25" customHeight="1" x14ac:dyDescent="0.25">
      <c r="A10" s="46"/>
      <c r="B10" s="1" t="s">
        <v>25</v>
      </c>
      <c r="C10" s="1" t="s">
        <v>36</v>
      </c>
      <c r="D10" s="1" t="s">
        <v>18</v>
      </c>
      <c r="E10" s="30" t="s">
        <v>99</v>
      </c>
      <c r="F10" s="2" t="s">
        <v>33</v>
      </c>
      <c r="G10" s="10" t="s">
        <v>34</v>
      </c>
      <c r="H10" s="3" t="s">
        <v>44</v>
      </c>
      <c r="I10" s="3" t="s">
        <v>44</v>
      </c>
      <c r="J10" s="3" t="s">
        <v>84</v>
      </c>
      <c r="K10" s="10">
        <v>2</v>
      </c>
      <c r="L10" s="10">
        <v>4</v>
      </c>
      <c r="M10" s="20">
        <f t="shared" si="0"/>
        <v>8</v>
      </c>
      <c r="N10" s="4" t="str">
        <f t="shared" si="1"/>
        <v>Medio</v>
      </c>
      <c r="O10" s="10">
        <v>25</v>
      </c>
      <c r="P10" s="21">
        <f t="shared" si="2"/>
        <v>200</v>
      </c>
      <c r="Q10" s="11" t="str">
        <f t="shared" si="3"/>
        <v>II</v>
      </c>
      <c r="R10" s="11" t="str">
        <f t="shared" si="4"/>
        <v>Aceptable</v>
      </c>
      <c r="S10" s="12">
        <v>12</v>
      </c>
      <c r="T10" s="41" t="s">
        <v>35</v>
      </c>
      <c r="U10" s="42"/>
      <c r="V10" s="7"/>
      <c r="W10" s="7"/>
      <c r="X10" s="8"/>
      <c r="Y10" s="8" t="s">
        <v>108</v>
      </c>
      <c r="Z10" s="8"/>
    </row>
    <row r="11" spans="1:29" ht="130.5" customHeight="1" x14ac:dyDescent="0.25">
      <c r="A11" s="46"/>
      <c r="B11" s="1" t="s">
        <v>25</v>
      </c>
      <c r="C11" s="9" t="s">
        <v>109</v>
      </c>
      <c r="D11" s="9" t="s">
        <v>29</v>
      </c>
      <c r="E11" s="31" t="s">
        <v>40</v>
      </c>
      <c r="F11" s="10" t="s">
        <v>54</v>
      </c>
      <c r="G11" s="10" t="s">
        <v>20</v>
      </c>
      <c r="H11" s="3" t="s">
        <v>44</v>
      </c>
      <c r="I11" s="3" t="s">
        <v>21</v>
      </c>
      <c r="J11" s="3" t="s">
        <v>44</v>
      </c>
      <c r="K11" s="10">
        <v>6</v>
      </c>
      <c r="L11" s="10">
        <v>1</v>
      </c>
      <c r="M11" s="20">
        <f t="shared" si="0"/>
        <v>6</v>
      </c>
      <c r="N11" s="4" t="str">
        <f t="shared" si="1"/>
        <v>Medio</v>
      </c>
      <c r="O11" s="10">
        <v>60</v>
      </c>
      <c r="P11" s="21">
        <f t="shared" si="2"/>
        <v>360</v>
      </c>
      <c r="Q11" s="5" t="str">
        <f t="shared" si="3"/>
        <v>II</v>
      </c>
      <c r="R11" s="5" t="str">
        <f t="shared" si="4"/>
        <v>No Aceptable</v>
      </c>
      <c r="S11" s="6">
        <v>2</v>
      </c>
      <c r="T11" s="43" t="s">
        <v>19</v>
      </c>
      <c r="U11" s="44"/>
      <c r="V11" s="8" t="s">
        <v>110</v>
      </c>
      <c r="W11" s="7"/>
      <c r="X11" s="8"/>
      <c r="Y11" s="8" t="s">
        <v>226</v>
      </c>
      <c r="Z11" s="8"/>
    </row>
  </sheetData>
  <mergeCells count="22">
    <mergeCell ref="A4:A11"/>
    <mergeCell ref="T11:U11"/>
    <mergeCell ref="T7:U7"/>
    <mergeCell ref="V2:Z2"/>
    <mergeCell ref="F1:Z1"/>
    <mergeCell ref="B2:B3"/>
    <mergeCell ref="C2:C3"/>
    <mergeCell ref="D2:D3"/>
    <mergeCell ref="E2:F2"/>
    <mergeCell ref="G2:G3"/>
    <mergeCell ref="H2:J2"/>
    <mergeCell ref="T3:U3"/>
    <mergeCell ref="A2:A3"/>
    <mergeCell ref="A1:E1"/>
    <mergeCell ref="K2:Q2"/>
    <mergeCell ref="S2:U2"/>
    <mergeCell ref="T10:U10"/>
    <mergeCell ref="T4:U4"/>
    <mergeCell ref="T5:U5"/>
    <mergeCell ref="T6:U6"/>
    <mergeCell ref="T9:U9"/>
    <mergeCell ref="T8:U8"/>
  </mergeCells>
  <conditionalFormatting sqref="S11">
    <cfRule type="cellIs" dxfId="197" priority="102" stopIfTrue="1" operator="equal">
      <formula>"No Aceptable"</formula>
    </cfRule>
    <cfRule type="cellIs" dxfId="196" priority="103" stopIfTrue="1" operator="equal">
      <formula>"Aceptable"</formula>
    </cfRule>
  </conditionalFormatting>
  <conditionalFormatting sqref="T11">
    <cfRule type="cellIs" dxfId="195" priority="95" stopIfTrue="1" operator="equal">
      <formula>"No Aceptable"</formula>
    </cfRule>
    <cfRule type="cellIs" dxfId="194" priority="96" stopIfTrue="1" operator="equal">
      <formula>"Aceptable"</formula>
    </cfRule>
  </conditionalFormatting>
  <conditionalFormatting sqref="R11">
    <cfRule type="cellIs" dxfId="193" priority="97" stopIfTrue="1" operator="equal">
      <formula>"No Aceptable"</formula>
    </cfRule>
    <cfRule type="cellIs" dxfId="192" priority="98" stopIfTrue="1" operator="equal">
      <formula>"Aceptable"</formula>
    </cfRule>
  </conditionalFormatting>
  <conditionalFormatting sqref="Q11">
    <cfRule type="cellIs" dxfId="191" priority="99" stopIfTrue="1" operator="equal">
      <formula>"IV"</formula>
    </cfRule>
    <cfRule type="cellIs" dxfId="190" priority="100" stopIfTrue="1" operator="equal">
      <formula>"III"</formula>
    </cfRule>
    <cfRule type="cellIs" dxfId="189" priority="101" stopIfTrue="1" operator="equal">
      <formula>"II"</formula>
    </cfRule>
  </conditionalFormatting>
  <conditionalFormatting sqref="R4:T4">
    <cfRule type="cellIs" dxfId="188" priority="80" stopIfTrue="1" operator="equal">
      <formula>"No Aceptable"</formula>
    </cfRule>
    <cfRule type="cellIs" dxfId="187" priority="81" stopIfTrue="1" operator="equal">
      <formula>"Aceptable"</formula>
    </cfRule>
  </conditionalFormatting>
  <conditionalFormatting sqref="Q4">
    <cfRule type="cellIs" dxfId="186" priority="82" stopIfTrue="1" operator="equal">
      <formula>"IV"</formula>
    </cfRule>
    <cfRule type="cellIs" dxfId="185" priority="83" stopIfTrue="1" operator="equal">
      <formula>"III"</formula>
    </cfRule>
    <cfRule type="cellIs" dxfId="184" priority="84" stopIfTrue="1" operator="equal">
      <formula>"II"</formula>
    </cfRule>
  </conditionalFormatting>
  <conditionalFormatting sqref="R6:T6">
    <cfRule type="cellIs" dxfId="183" priority="75" stopIfTrue="1" operator="equal">
      <formula>"No Aceptable"</formula>
    </cfRule>
    <cfRule type="cellIs" dxfId="182" priority="76" stopIfTrue="1" operator="equal">
      <formula>"Aceptable"</formula>
    </cfRule>
  </conditionalFormatting>
  <conditionalFormatting sqref="Q6">
    <cfRule type="cellIs" dxfId="181" priority="77" stopIfTrue="1" operator="equal">
      <formula>"IV"</formula>
    </cfRule>
    <cfRule type="cellIs" dxfId="180" priority="78" stopIfTrue="1" operator="equal">
      <formula>"III"</formula>
    </cfRule>
    <cfRule type="cellIs" dxfId="179" priority="79" stopIfTrue="1" operator="equal">
      <formula>"II"</formula>
    </cfRule>
  </conditionalFormatting>
  <conditionalFormatting sqref="R5:T5">
    <cfRule type="cellIs" dxfId="178" priority="70" stopIfTrue="1" operator="equal">
      <formula>"No Aceptable"</formula>
    </cfRule>
    <cfRule type="cellIs" dxfId="177" priority="71" stopIfTrue="1" operator="equal">
      <formula>"Aceptable"</formula>
    </cfRule>
  </conditionalFormatting>
  <conditionalFormatting sqref="Q5">
    <cfRule type="cellIs" dxfId="176" priority="72" stopIfTrue="1" operator="equal">
      <formula>"IV"</formula>
    </cfRule>
    <cfRule type="cellIs" dxfId="175" priority="73" stopIfTrue="1" operator="equal">
      <formula>"III"</formula>
    </cfRule>
    <cfRule type="cellIs" dxfId="174" priority="74" stopIfTrue="1" operator="equal">
      <formula>"II"</formula>
    </cfRule>
  </conditionalFormatting>
  <conditionalFormatting sqref="R10:T10">
    <cfRule type="cellIs" dxfId="173" priority="60" stopIfTrue="1" operator="equal">
      <formula>"No Aceptable"</formula>
    </cfRule>
    <cfRule type="cellIs" dxfId="172" priority="61" stopIfTrue="1" operator="equal">
      <formula>"Aceptable"</formula>
    </cfRule>
  </conditionalFormatting>
  <conditionalFormatting sqref="Q10">
    <cfRule type="cellIs" dxfId="171" priority="62" stopIfTrue="1" operator="equal">
      <formula>"IV"</formula>
    </cfRule>
    <cfRule type="cellIs" dxfId="170" priority="63" stopIfTrue="1" operator="equal">
      <formula>"III"</formula>
    </cfRule>
    <cfRule type="cellIs" dxfId="169" priority="64" stopIfTrue="1" operator="equal">
      <formula>"II"</formula>
    </cfRule>
  </conditionalFormatting>
  <conditionalFormatting sqref="R8:T8">
    <cfRule type="cellIs" dxfId="168" priority="30" stopIfTrue="1" operator="equal">
      <formula>"No Aceptable"</formula>
    </cfRule>
    <cfRule type="cellIs" dxfId="167" priority="31" stopIfTrue="1" operator="equal">
      <formula>"Aceptable"</formula>
    </cfRule>
  </conditionalFormatting>
  <conditionalFormatting sqref="Q8">
    <cfRule type="cellIs" dxfId="166" priority="32" stopIfTrue="1" operator="equal">
      <formula>"IV"</formula>
    </cfRule>
    <cfRule type="cellIs" dxfId="165" priority="33" stopIfTrue="1" operator="equal">
      <formula>"III"</formula>
    </cfRule>
    <cfRule type="cellIs" dxfId="164" priority="34" stopIfTrue="1" operator="equal">
      <formula>"II"</formula>
    </cfRule>
  </conditionalFormatting>
  <conditionalFormatting sqref="R9:S9">
    <cfRule type="cellIs" dxfId="163" priority="8" stopIfTrue="1" operator="equal">
      <formula>"No Aceptable"</formula>
    </cfRule>
    <cfRule type="cellIs" dxfId="162" priority="9" stopIfTrue="1" operator="equal">
      <formula>"Aceptable"</formula>
    </cfRule>
  </conditionalFormatting>
  <conditionalFormatting sqref="Q9">
    <cfRule type="cellIs" dxfId="161" priority="10" stopIfTrue="1" operator="equal">
      <formula>"IV"</formula>
    </cfRule>
    <cfRule type="cellIs" dxfId="160" priority="11" stopIfTrue="1" operator="equal">
      <formula>"III"</formula>
    </cfRule>
    <cfRule type="cellIs" dxfId="159" priority="12" stopIfTrue="1" operator="equal">
      <formula>"II"</formula>
    </cfRule>
  </conditionalFormatting>
  <conditionalFormatting sqref="T9">
    <cfRule type="cellIs" dxfId="158" priority="6" stopIfTrue="1" operator="equal">
      <formula>"No Aceptable"</formula>
    </cfRule>
    <cfRule type="cellIs" dxfId="157" priority="7" stopIfTrue="1" operator="equal">
      <formula>"Aceptable"</formula>
    </cfRule>
  </conditionalFormatting>
  <conditionalFormatting sqref="R7:T7">
    <cfRule type="cellIs" dxfId="156" priority="1" stopIfTrue="1" operator="equal">
      <formula>"No Aceptable"</formula>
    </cfRule>
    <cfRule type="cellIs" dxfId="155" priority="2" stopIfTrue="1" operator="equal">
      <formula>"Aceptable"</formula>
    </cfRule>
  </conditionalFormatting>
  <conditionalFormatting sqref="Q7">
    <cfRule type="cellIs" dxfId="154" priority="3" stopIfTrue="1" operator="equal">
      <formula>"IV"</formula>
    </cfRule>
    <cfRule type="cellIs" dxfId="153" priority="4" stopIfTrue="1" operator="equal">
      <formula>"III"</formula>
    </cfRule>
    <cfRule type="cellIs" dxfId="152" priority="5" stopIfTrue="1" operator="equal">
      <formula>"II"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"/>
  <sheetViews>
    <sheetView topLeftCell="A6" zoomScale="50" zoomScaleNormal="50" workbookViewId="0">
      <selection activeCell="Z13" sqref="Z13"/>
    </sheetView>
  </sheetViews>
  <sheetFormatPr baseColWidth="10" defaultRowHeight="15" x14ac:dyDescent="0.25"/>
  <cols>
    <col min="1" max="1" width="23.85546875" customWidth="1"/>
    <col min="2" max="2" width="20.140625" customWidth="1"/>
    <col min="3" max="3" width="18.28515625" customWidth="1"/>
    <col min="4" max="4" width="13.140625" customWidth="1"/>
    <col min="5" max="5" width="18.5703125" customWidth="1"/>
    <col min="6" max="6" width="18" customWidth="1"/>
    <col min="7" max="7" width="14" customWidth="1"/>
    <col min="8" max="8" width="14.28515625" customWidth="1"/>
    <col min="10" max="10" width="15.140625" customWidth="1"/>
    <col min="22" max="22" width="15.140625" customWidth="1"/>
    <col min="23" max="23" width="14.85546875" customWidth="1"/>
    <col min="24" max="24" width="14.5703125" customWidth="1"/>
    <col min="25" max="25" width="20" customWidth="1"/>
  </cols>
  <sheetData>
    <row r="1" spans="1:26" ht="123.75" customHeight="1" x14ac:dyDescent="0.25">
      <c r="A1" s="52"/>
      <c r="B1" s="52"/>
      <c r="C1" s="52"/>
      <c r="D1" s="52"/>
      <c r="E1" s="53"/>
      <c r="F1" s="48" t="s">
        <v>86</v>
      </c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45" x14ac:dyDescent="0.25">
      <c r="A2" s="51" t="s">
        <v>85</v>
      </c>
      <c r="B2" s="47" t="s">
        <v>16</v>
      </c>
      <c r="C2" s="47" t="s">
        <v>0</v>
      </c>
      <c r="D2" s="47" t="s">
        <v>17</v>
      </c>
      <c r="E2" s="47" t="s">
        <v>1</v>
      </c>
      <c r="F2" s="47"/>
      <c r="G2" s="47" t="s">
        <v>2</v>
      </c>
      <c r="H2" s="47" t="s">
        <v>3</v>
      </c>
      <c r="I2" s="47"/>
      <c r="J2" s="47"/>
      <c r="K2" s="54" t="s">
        <v>49</v>
      </c>
      <c r="L2" s="54"/>
      <c r="M2" s="54"/>
      <c r="N2" s="54"/>
      <c r="O2" s="54"/>
      <c r="P2" s="54"/>
      <c r="Q2" s="54"/>
      <c r="R2" s="25" t="s">
        <v>55</v>
      </c>
      <c r="S2" s="47" t="s">
        <v>4</v>
      </c>
      <c r="T2" s="47"/>
      <c r="U2" s="47"/>
      <c r="V2" s="47" t="s">
        <v>5</v>
      </c>
      <c r="W2" s="47"/>
      <c r="X2" s="47"/>
      <c r="Y2" s="47"/>
      <c r="Z2" s="47"/>
    </row>
    <row r="3" spans="1:26" ht="93" x14ac:dyDescent="0.25">
      <c r="A3" s="51"/>
      <c r="B3" s="47"/>
      <c r="C3" s="47"/>
      <c r="D3" s="47"/>
      <c r="E3" s="25" t="s">
        <v>6</v>
      </c>
      <c r="F3" s="25" t="s">
        <v>7</v>
      </c>
      <c r="G3" s="47"/>
      <c r="H3" s="24" t="s">
        <v>56</v>
      </c>
      <c r="I3" s="24" t="s">
        <v>57</v>
      </c>
      <c r="J3" s="24" t="s">
        <v>58</v>
      </c>
      <c r="K3" s="16" t="s">
        <v>50</v>
      </c>
      <c r="L3" s="16" t="s">
        <v>8</v>
      </c>
      <c r="M3" s="16" t="s">
        <v>9</v>
      </c>
      <c r="N3" s="16" t="s">
        <v>10</v>
      </c>
      <c r="O3" s="17" t="s">
        <v>11</v>
      </c>
      <c r="P3" s="16" t="s">
        <v>12</v>
      </c>
      <c r="Q3" s="18" t="s">
        <v>51</v>
      </c>
      <c r="R3" s="19" t="s">
        <v>13</v>
      </c>
      <c r="S3" s="19" t="s">
        <v>14</v>
      </c>
      <c r="T3" s="49" t="s">
        <v>15</v>
      </c>
      <c r="U3" s="50"/>
      <c r="V3" s="24" t="s">
        <v>59</v>
      </c>
      <c r="W3" s="24" t="s">
        <v>60</v>
      </c>
      <c r="X3" s="24" t="s">
        <v>61</v>
      </c>
      <c r="Y3" s="24" t="s">
        <v>62</v>
      </c>
      <c r="Z3" s="24" t="s">
        <v>63</v>
      </c>
    </row>
    <row r="4" spans="1:26" ht="120" x14ac:dyDescent="0.25">
      <c r="A4" s="68" t="s">
        <v>160</v>
      </c>
      <c r="B4" s="1" t="s">
        <v>87</v>
      </c>
      <c r="C4" s="1" t="s">
        <v>88</v>
      </c>
      <c r="D4" s="1" t="s">
        <v>18</v>
      </c>
      <c r="E4" s="29" t="s">
        <v>64</v>
      </c>
      <c r="F4" s="2" t="s">
        <v>23</v>
      </c>
      <c r="G4" s="10" t="s">
        <v>28</v>
      </c>
      <c r="H4" s="3" t="s">
        <v>44</v>
      </c>
      <c r="I4" s="3" t="s">
        <v>41</v>
      </c>
      <c r="J4" s="22" t="s">
        <v>111</v>
      </c>
      <c r="K4" s="10">
        <v>0</v>
      </c>
      <c r="L4" s="10">
        <v>4</v>
      </c>
      <c r="M4" s="20">
        <f t="shared" ref="M4:M10" si="0">+K4*L4</f>
        <v>0</v>
      </c>
      <c r="N4" s="4" t="str">
        <f t="shared" ref="N4:N10" si="1">IF(AND(M4&gt;=24,M4&lt;=40),"Muy Alto",IF(AND(20&gt;=M4,10&lt;=M4),"Alto",IF(AND(8&gt;=M4,6&lt;=M4),"Medio",IF(M4&lt;=4,"Bajo","-"))))</f>
        <v>Bajo</v>
      </c>
      <c r="O4" s="10">
        <v>60</v>
      </c>
      <c r="P4" s="21">
        <f t="shared" ref="P4:P10" si="2">M4*O4</f>
        <v>0</v>
      </c>
      <c r="Q4" s="5" t="str">
        <f t="shared" ref="Q4:Q10" si="3">IF(AND(P4&gt;=600,P4&lt;=4000),"I",IF(AND(500&gt;=P4,150&lt;=P4),"II",IF(AND(120&gt;=P4,40&lt;=P4),"III",IF(P4&lt;=20,"IV","-"))))</f>
        <v>IV</v>
      </c>
      <c r="R4" s="5" t="str">
        <f t="shared" ref="R4:R10" si="4">IF(P4&gt;=360,"No Aceptable","Aceptable")</f>
        <v>Aceptable</v>
      </c>
      <c r="S4" s="6">
        <v>6</v>
      </c>
      <c r="T4" s="43" t="s">
        <v>229</v>
      </c>
      <c r="U4" s="44"/>
      <c r="V4" s="7"/>
      <c r="W4" s="7"/>
      <c r="X4" s="8"/>
      <c r="Y4" s="8" t="s">
        <v>89</v>
      </c>
      <c r="Z4" s="8" t="s">
        <v>90</v>
      </c>
    </row>
    <row r="5" spans="1:26" ht="75" x14ac:dyDescent="0.25">
      <c r="A5" s="69"/>
      <c r="B5" s="1" t="s">
        <v>87</v>
      </c>
      <c r="C5" s="1" t="s">
        <v>88</v>
      </c>
      <c r="D5" s="1" t="s">
        <v>18</v>
      </c>
      <c r="E5" s="29" t="s">
        <v>27</v>
      </c>
      <c r="F5" s="2" t="s">
        <v>66</v>
      </c>
      <c r="G5" s="10" t="s">
        <v>28</v>
      </c>
      <c r="H5" s="3" t="s">
        <v>91</v>
      </c>
      <c r="I5" s="3" t="s">
        <v>92</v>
      </c>
      <c r="J5" s="3" t="s">
        <v>93</v>
      </c>
      <c r="K5" s="10">
        <v>0</v>
      </c>
      <c r="L5" s="10">
        <v>4</v>
      </c>
      <c r="M5" s="20">
        <f t="shared" si="0"/>
        <v>0</v>
      </c>
      <c r="N5" s="4" t="str">
        <f t="shared" si="1"/>
        <v>Bajo</v>
      </c>
      <c r="O5" s="10">
        <v>60</v>
      </c>
      <c r="P5" s="21">
        <f t="shared" si="2"/>
        <v>0</v>
      </c>
      <c r="Q5" s="5" t="str">
        <f t="shared" si="3"/>
        <v>IV</v>
      </c>
      <c r="R5" s="5" t="str">
        <f t="shared" si="4"/>
        <v>Aceptable</v>
      </c>
      <c r="S5" s="6">
        <v>6</v>
      </c>
      <c r="T5" s="43" t="s">
        <v>112</v>
      </c>
      <c r="U5" s="44"/>
      <c r="V5" s="8"/>
      <c r="W5" s="8"/>
      <c r="X5" s="8"/>
      <c r="Y5" s="8" t="s">
        <v>46</v>
      </c>
      <c r="Z5" s="8"/>
    </row>
    <row r="6" spans="1:26" ht="75" x14ac:dyDescent="0.25">
      <c r="A6" s="69"/>
      <c r="B6" s="1" t="s">
        <v>87</v>
      </c>
      <c r="C6" s="1" t="s">
        <v>26</v>
      </c>
      <c r="D6" s="1" t="s">
        <v>18</v>
      </c>
      <c r="E6" s="29" t="s">
        <v>69</v>
      </c>
      <c r="F6" s="2" t="s">
        <v>70</v>
      </c>
      <c r="G6" s="10" t="s">
        <v>24</v>
      </c>
      <c r="H6" s="3" t="s">
        <v>71</v>
      </c>
      <c r="I6" s="3" t="s">
        <v>44</v>
      </c>
      <c r="J6" s="3" t="s">
        <v>44</v>
      </c>
      <c r="K6" s="10">
        <v>2</v>
      </c>
      <c r="L6" s="10">
        <v>4</v>
      </c>
      <c r="M6" s="20">
        <f>+K6*L6</f>
        <v>8</v>
      </c>
      <c r="N6" s="4" t="str">
        <f>IF(AND(M6&gt;=24,M6&lt;=40),"Muy Alto",IF(AND(20&gt;=M6,10&lt;=M6),"Alto",IF(AND(8&gt;=M6,6&lt;=M6),"Medio",IF(M6&lt;=4,"Bajo","-"))))</f>
        <v>Medio</v>
      </c>
      <c r="O6" s="10">
        <v>10</v>
      </c>
      <c r="P6" s="21">
        <f>M6*O6</f>
        <v>80</v>
      </c>
      <c r="Q6" s="5" t="str">
        <f>IF(AND(P6&gt;=600,P6&lt;=4000),"I",IF(AND(500&gt;=P6,150&lt;=P6),"II",IF(AND(120&gt;=P6,40&lt;=P6),"III",IF(P6&lt;=20,"IV","-"))))</f>
        <v>III</v>
      </c>
      <c r="R6" s="5" t="str">
        <f>IF(P6&gt;=360,"No Aceptable","Aceptable")</f>
        <v>Aceptable</v>
      </c>
      <c r="S6" s="6">
        <v>6</v>
      </c>
      <c r="T6" s="43" t="s">
        <v>82</v>
      </c>
      <c r="U6" s="44"/>
      <c r="V6" s="8" t="s">
        <v>106</v>
      </c>
      <c r="W6" s="7"/>
      <c r="X6" s="8" t="s">
        <v>79</v>
      </c>
      <c r="Y6" s="8" t="s">
        <v>107</v>
      </c>
      <c r="Z6" s="8"/>
    </row>
    <row r="7" spans="1:26" ht="151.5" customHeight="1" x14ac:dyDescent="0.25">
      <c r="A7" s="69"/>
      <c r="B7" s="1" t="s">
        <v>87</v>
      </c>
      <c r="C7" s="1" t="s">
        <v>94</v>
      </c>
      <c r="D7" s="1" t="s">
        <v>18</v>
      </c>
      <c r="E7" s="29" t="s">
        <v>113</v>
      </c>
      <c r="F7" s="2" t="s">
        <v>95</v>
      </c>
      <c r="G7" s="10" t="s">
        <v>96</v>
      </c>
      <c r="H7" s="3" t="s">
        <v>44</v>
      </c>
      <c r="I7" s="3" t="s">
        <v>44</v>
      </c>
      <c r="J7" s="3" t="s">
        <v>93</v>
      </c>
      <c r="K7" s="10">
        <v>2</v>
      </c>
      <c r="L7" s="10">
        <v>4</v>
      </c>
      <c r="M7" s="20">
        <f t="shared" ref="M7" si="5">+K7*L7</f>
        <v>8</v>
      </c>
      <c r="N7" s="4" t="str">
        <f t="shared" si="1"/>
        <v>Medio</v>
      </c>
      <c r="O7" s="10">
        <v>10</v>
      </c>
      <c r="P7" s="21">
        <f t="shared" ref="P7" si="6">M7*O7</f>
        <v>80</v>
      </c>
      <c r="Q7" s="5" t="str">
        <f t="shared" si="3"/>
        <v>III</v>
      </c>
      <c r="R7" s="5" t="str">
        <f t="shared" ref="R7" si="7">IF(P7&gt;=360,"No Aceptable","Aceptable")</f>
        <v>Aceptable</v>
      </c>
      <c r="S7" s="6">
        <v>6</v>
      </c>
      <c r="T7" s="43" t="s">
        <v>114</v>
      </c>
      <c r="U7" s="44"/>
      <c r="V7" s="7"/>
      <c r="W7" s="7"/>
      <c r="X7" s="8"/>
      <c r="Y7" s="8" t="s">
        <v>115</v>
      </c>
      <c r="Z7" s="8" t="s">
        <v>90</v>
      </c>
    </row>
    <row r="8" spans="1:26" ht="103.5" customHeight="1" x14ac:dyDescent="0.25">
      <c r="A8" s="69"/>
      <c r="B8" s="1" t="s">
        <v>87</v>
      </c>
      <c r="C8" s="1" t="s">
        <v>94</v>
      </c>
      <c r="D8" s="1" t="s">
        <v>18</v>
      </c>
      <c r="E8" s="29" t="s">
        <v>37</v>
      </c>
      <c r="F8" s="2" t="s">
        <v>22</v>
      </c>
      <c r="G8" s="10" t="s">
        <v>81</v>
      </c>
      <c r="H8" s="3" t="s">
        <v>44</v>
      </c>
      <c r="I8" s="3" t="s">
        <v>44</v>
      </c>
      <c r="J8" s="3" t="s">
        <v>93</v>
      </c>
      <c r="K8" s="10">
        <v>2</v>
      </c>
      <c r="L8" s="10">
        <v>4</v>
      </c>
      <c r="M8" s="20">
        <f t="shared" si="0"/>
        <v>8</v>
      </c>
      <c r="N8" s="4" t="str">
        <f t="shared" si="1"/>
        <v>Medio</v>
      </c>
      <c r="O8" s="10">
        <v>10</v>
      </c>
      <c r="P8" s="21">
        <f t="shared" si="2"/>
        <v>80</v>
      </c>
      <c r="Q8" s="5" t="str">
        <f t="shared" si="3"/>
        <v>III</v>
      </c>
      <c r="R8" s="5" t="str">
        <f t="shared" si="4"/>
        <v>Aceptable</v>
      </c>
      <c r="S8" s="6">
        <v>6</v>
      </c>
      <c r="T8" s="43" t="s">
        <v>38</v>
      </c>
      <c r="U8" s="44"/>
      <c r="V8" s="7"/>
      <c r="W8" s="7"/>
      <c r="X8" s="8"/>
      <c r="Y8" s="8" t="s">
        <v>116</v>
      </c>
      <c r="Z8" s="8"/>
    </row>
    <row r="9" spans="1:26" ht="103.5" customHeight="1" x14ac:dyDescent="0.25">
      <c r="A9" s="69"/>
      <c r="B9" s="1" t="s">
        <v>87</v>
      </c>
      <c r="C9" s="1" t="s">
        <v>98</v>
      </c>
      <c r="D9" s="1" t="s">
        <v>18</v>
      </c>
      <c r="E9" s="29" t="s">
        <v>97</v>
      </c>
      <c r="F9" s="2" t="s">
        <v>22</v>
      </c>
      <c r="G9" s="10" t="s">
        <v>74</v>
      </c>
      <c r="H9" s="3" t="s">
        <v>44</v>
      </c>
      <c r="I9" s="3" t="s">
        <v>44</v>
      </c>
      <c r="J9" s="3" t="s">
        <v>44</v>
      </c>
      <c r="K9" s="10">
        <v>2</v>
      </c>
      <c r="L9" s="10">
        <v>2</v>
      </c>
      <c r="M9" s="20">
        <f t="shared" ref="M9" si="8">+K9*L9</f>
        <v>4</v>
      </c>
      <c r="N9" s="4" t="str">
        <f t="shared" ref="N9" si="9">IF(AND(M9&gt;=24,M9&lt;=40),"Muy Alto",IF(AND(20&gt;=M9,10&lt;=M9),"Alto",IF(AND(8&gt;=M9,6&lt;=M9),"Medio",IF(M9&lt;=4,"Bajo","-"))))</f>
        <v>Bajo</v>
      </c>
      <c r="O9" s="10">
        <v>25</v>
      </c>
      <c r="P9" s="21">
        <f t="shared" ref="P9" si="10">M9*O9</f>
        <v>100</v>
      </c>
      <c r="Q9" s="5" t="str">
        <f>IF(AND(P9&gt;=600,P9&lt;=4000),"I",IF(AND(500&gt;=P9,150&lt;=P9),"II",IF(AND(120&gt;=P9,40&lt;=P9),"III",IF(P9&lt;=20,"IV","-"))))</f>
        <v>III</v>
      </c>
      <c r="R9" s="5" t="str">
        <f>IF(P9&gt;=360,"No Aceptable","Aceptable")</f>
        <v>Aceptable</v>
      </c>
      <c r="S9" s="6">
        <v>6</v>
      </c>
      <c r="T9" s="43" t="s">
        <v>117</v>
      </c>
      <c r="U9" s="44"/>
      <c r="V9" s="7"/>
      <c r="W9" s="7"/>
      <c r="X9" s="8"/>
      <c r="Y9" s="8" t="s">
        <v>118</v>
      </c>
      <c r="Z9" s="8" t="s">
        <v>119</v>
      </c>
    </row>
    <row r="10" spans="1:26" ht="109.5" customHeight="1" x14ac:dyDescent="0.25">
      <c r="A10" s="69"/>
      <c r="B10" s="1" t="s">
        <v>87</v>
      </c>
      <c r="C10" s="1" t="s">
        <v>88</v>
      </c>
      <c r="D10" s="1" t="s">
        <v>18</v>
      </c>
      <c r="E10" s="30" t="s">
        <v>101</v>
      </c>
      <c r="F10" s="2" t="s">
        <v>33</v>
      </c>
      <c r="G10" s="10" t="s">
        <v>34</v>
      </c>
      <c r="H10" s="3" t="s">
        <v>44</v>
      </c>
      <c r="I10" s="3" t="s">
        <v>44</v>
      </c>
      <c r="J10" s="3" t="s">
        <v>84</v>
      </c>
      <c r="K10" s="10">
        <v>2</v>
      </c>
      <c r="L10" s="10">
        <v>4</v>
      </c>
      <c r="M10" s="20">
        <f t="shared" si="0"/>
        <v>8</v>
      </c>
      <c r="N10" s="4" t="str">
        <f t="shared" si="1"/>
        <v>Medio</v>
      </c>
      <c r="O10" s="10">
        <v>10</v>
      </c>
      <c r="P10" s="21">
        <f t="shared" si="2"/>
        <v>80</v>
      </c>
      <c r="Q10" s="11" t="str">
        <f t="shared" si="3"/>
        <v>III</v>
      </c>
      <c r="R10" s="11" t="str">
        <f t="shared" si="4"/>
        <v>Aceptable</v>
      </c>
      <c r="S10" s="12">
        <v>6</v>
      </c>
      <c r="T10" s="41" t="s">
        <v>35</v>
      </c>
      <c r="U10" s="42"/>
      <c r="V10" s="7"/>
      <c r="W10" s="7"/>
      <c r="X10" s="8"/>
      <c r="Y10" s="8" t="s">
        <v>108</v>
      </c>
      <c r="Z10" s="8"/>
    </row>
    <row r="11" spans="1:26" ht="45" x14ac:dyDescent="0.25">
      <c r="A11" s="69"/>
      <c r="B11" s="1" t="s">
        <v>87</v>
      </c>
      <c r="C11" s="1" t="s">
        <v>94</v>
      </c>
      <c r="D11" s="1" t="s">
        <v>18</v>
      </c>
      <c r="E11" s="29" t="s">
        <v>113</v>
      </c>
      <c r="F11" s="2" t="s">
        <v>230</v>
      </c>
      <c r="G11" s="10" t="s">
        <v>231</v>
      </c>
      <c r="H11" s="3" t="s">
        <v>44</v>
      </c>
      <c r="I11" s="3" t="s">
        <v>44</v>
      </c>
      <c r="J11" s="3" t="s">
        <v>232</v>
      </c>
      <c r="K11" s="10">
        <v>2</v>
      </c>
      <c r="L11" s="10">
        <v>4</v>
      </c>
      <c r="M11" s="20">
        <f t="shared" ref="M11" si="11">+K11*L11</f>
        <v>8</v>
      </c>
      <c r="N11" s="4" t="str">
        <f t="shared" ref="N11" si="12">IF(AND(M11&gt;=24,M11&lt;=40),"Muy Alto",IF(AND(20&gt;=M11,10&lt;=M11),"Alto",IF(AND(8&gt;=M11,6&lt;=M11),"Medio",IF(M11&lt;=4,"Bajo","-"))))</f>
        <v>Medio</v>
      </c>
      <c r="O11" s="10">
        <v>10</v>
      </c>
      <c r="P11" s="21">
        <f t="shared" ref="P11" si="13">M11*O11</f>
        <v>80</v>
      </c>
      <c r="Q11" s="11" t="str">
        <f t="shared" ref="Q11" si="14">IF(AND(P11&gt;=600,P11&lt;=4000),"I",IF(AND(500&gt;=P11,150&lt;=P11),"II",IF(AND(120&gt;=P11,40&lt;=P11),"III",IF(P11&lt;=20,"IV","-"))))</f>
        <v>III</v>
      </c>
      <c r="R11" s="11" t="str">
        <f t="shared" ref="R11" si="15">IF(P11&gt;=360,"No Aceptable","Aceptable")</f>
        <v>Aceptable</v>
      </c>
      <c r="S11" s="12">
        <v>6</v>
      </c>
      <c r="T11" s="41" t="s">
        <v>233</v>
      </c>
      <c r="U11" s="42"/>
      <c r="V11" s="8" t="s">
        <v>234</v>
      </c>
      <c r="W11" s="7"/>
      <c r="X11" s="8"/>
      <c r="Y11" s="8"/>
      <c r="Z11" s="8"/>
    </row>
  </sheetData>
  <mergeCells count="22">
    <mergeCell ref="T11:U11"/>
    <mergeCell ref="A4:A11"/>
    <mergeCell ref="S2:U2"/>
    <mergeCell ref="V2:Z2"/>
    <mergeCell ref="A1:E1"/>
    <mergeCell ref="F1:Z1"/>
    <mergeCell ref="A2:A3"/>
    <mergeCell ref="B2:B3"/>
    <mergeCell ref="C2:C3"/>
    <mergeCell ref="D2:D3"/>
    <mergeCell ref="E2:F2"/>
    <mergeCell ref="G2:G3"/>
    <mergeCell ref="H2:J2"/>
    <mergeCell ref="K2:Q2"/>
    <mergeCell ref="T3:U3"/>
    <mergeCell ref="T4:U4"/>
    <mergeCell ref="T5:U5"/>
    <mergeCell ref="T10:U10"/>
    <mergeCell ref="T9:U9"/>
    <mergeCell ref="T8:U8"/>
    <mergeCell ref="T6:U6"/>
    <mergeCell ref="T7:U7"/>
  </mergeCells>
  <conditionalFormatting sqref="R4:T4">
    <cfRule type="cellIs" dxfId="151" priority="73" stopIfTrue="1" operator="equal">
      <formula>"No Aceptable"</formula>
    </cfRule>
    <cfRule type="cellIs" dxfId="150" priority="74" stopIfTrue="1" operator="equal">
      <formula>"Aceptable"</formula>
    </cfRule>
  </conditionalFormatting>
  <conditionalFormatting sqref="Q4">
    <cfRule type="cellIs" dxfId="149" priority="75" stopIfTrue="1" operator="equal">
      <formula>"IV"</formula>
    </cfRule>
    <cfRule type="cellIs" dxfId="148" priority="76" stopIfTrue="1" operator="equal">
      <formula>"III"</formula>
    </cfRule>
    <cfRule type="cellIs" dxfId="147" priority="77" stopIfTrue="1" operator="equal">
      <formula>"II"</formula>
    </cfRule>
  </conditionalFormatting>
  <conditionalFormatting sqref="R6:T6">
    <cfRule type="cellIs" dxfId="146" priority="68" stopIfTrue="1" operator="equal">
      <formula>"No Aceptable"</formula>
    </cfRule>
    <cfRule type="cellIs" dxfId="145" priority="69" stopIfTrue="1" operator="equal">
      <formula>"Aceptable"</formula>
    </cfRule>
  </conditionalFormatting>
  <conditionalFormatting sqref="Q6">
    <cfRule type="cellIs" dxfId="144" priority="70" stopIfTrue="1" operator="equal">
      <formula>"IV"</formula>
    </cfRule>
    <cfRule type="cellIs" dxfId="143" priority="71" stopIfTrue="1" operator="equal">
      <formula>"III"</formula>
    </cfRule>
    <cfRule type="cellIs" dxfId="142" priority="72" stopIfTrue="1" operator="equal">
      <formula>"II"</formula>
    </cfRule>
  </conditionalFormatting>
  <conditionalFormatting sqref="R5:T5">
    <cfRule type="cellIs" dxfId="141" priority="63" stopIfTrue="1" operator="equal">
      <formula>"No Aceptable"</formula>
    </cfRule>
    <cfRule type="cellIs" dxfId="140" priority="64" stopIfTrue="1" operator="equal">
      <formula>"Aceptable"</formula>
    </cfRule>
  </conditionalFormatting>
  <conditionalFormatting sqref="Q5">
    <cfRule type="cellIs" dxfId="139" priority="65" stopIfTrue="1" operator="equal">
      <formula>"IV"</formula>
    </cfRule>
    <cfRule type="cellIs" dxfId="138" priority="66" stopIfTrue="1" operator="equal">
      <formula>"III"</formula>
    </cfRule>
    <cfRule type="cellIs" dxfId="137" priority="67" stopIfTrue="1" operator="equal">
      <formula>"II"</formula>
    </cfRule>
  </conditionalFormatting>
  <conditionalFormatting sqref="R10:T10">
    <cfRule type="cellIs" dxfId="136" priority="53" stopIfTrue="1" operator="equal">
      <formula>"No Aceptable"</formula>
    </cfRule>
    <cfRule type="cellIs" dxfId="135" priority="54" stopIfTrue="1" operator="equal">
      <formula>"Aceptable"</formula>
    </cfRule>
  </conditionalFormatting>
  <conditionalFormatting sqref="Q10">
    <cfRule type="cellIs" dxfId="134" priority="55" stopIfTrue="1" operator="equal">
      <formula>"IV"</formula>
    </cfRule>
    <cfRule type="cellIs" dxfId="133" priority="56" stopIfTrue="1" operator="equal">
      <formula>"III"</formula>
    </cfRule>
    <cfRule type="cellIs" dxfId="132" priority="57" stopIfTrue="1" operator="equal">
      <formula>"II"</formula>
    </cfRule>
  </conditionalFormatting>
  <conditionalFormatting sqref="R8:T8">
    <cfRule type="cellIs" dxfId="131" priority="48" stopIfTrue="1" operator="equal">
      <formula>"No Aceptable"</formula>
    </cfRule>
    <cfRule type="cellIs" dxfId="130" priority="49" stopIfTrue="1" operator="equal">
      <formula>"Aceptable"</formula>
    </cfRule>
  </conditionalFormatting>
  <conditionalFormatting sqref="Q8">
    <cfRule type="cellIs" dxfId="129" priority="50" stopIfTrue="1" operator="equal">
      <formula>"IV"</formula>
    </cfRule>
    <cfRule type="cellIs" dxfId="128" priority="51" stopIfTrue="1" operator="equal">
      <formula>"III"</formula>
    </cfRule>
    <cfRule type="cellIs" dxfId="127" priority="52" stopIfTrue="1" operator="equal">
      <formula>"II"</formula>
    </cfRule>
  </conditionalFormatting>
  <conditionalFormatting sqref="R9:S9">
    <cfRule type="cellIs" dxfId="126" priority="43" stopIfTrue="1" operator="equal">
      <formula>"No Aceptable"</formula>
    </cfRule>
    <cfRule type="cellIs" dxfId="125" priority="44" stopIfTrue="1" operator="equal">
      <formula>"Aceptable"</formula>
    </cfRule>
  </conditionalFormatting>
  <conditionalFormatting sqref="Q9">
    <cfRule type="cellIs" dxfId="124" priority="45" stopIfTrue="1" operator="equal">
      <formula>"IV"</formula>
    </cfRule>
    <cfRule type="cellIs" dxfId="123" priority="46" stopIfTrue="1" operator="equal">
      <formula>"III"</formula>
    </cfRule>
    <cfRule type="cellIs" dxfId="122" priority="47" stopIfTrue="1" operator="equal">
      <formula>"II"</formula>
    </cfRule>
  </conditionalFormatting>
  <conditionalFormatting sqref="R7:T7">
    <cfRule type="cellIs" dxfId="121" priority="8" stopIfTrue="1" operator="equal">
      <formula>"No Aceptable"</formula>
    </cfRule>
    <cfRule type="cellIs" dxfId="120" priority="9" stopIfTrue="1" operator="equal">
      <formula>"Aceptable"</formula>
    </cfRule>
  </conditionalFormatting>
  <conditionalFormatting sqref="Q7">
    <cfRule type="cellIs" dxfId="119" priority="10" stopIfTrue="1" operator="equal">
      <formula>"IV"</formula>
    </cfRule>
    <cfRule type="cellIs" dxfId="118" priority="11" stopIfTrue="1" operator="equal">
      <formula>"III"</formula>
    </cfRule>
    <cfRule type="cellIs" dxfId="117" priority="12" stopIfTrue="1" operator="equal">
      <formula>"II"</formula>
    </cfRule>
  </conditionalFormatting>
  <conditionalFormatting sqref="T9">
    <cfRule type="cellIs" dxfId="116" priority="6" stopIfTrue="1" operator="equal">
      <formula>"No Aceptable"</formula>
    </cfRule>
    <cfRule type="cellIs" dxfId="115" priority="7" stopIfTrue="1" operator="equal">
      <formula>"Aceptable"</formula>
    </cfRule>
  </conditionalFormatting>
  <conditionalFormatting sqref="R11:T11">
    <cfRule type="cellIs" dxfId="9" priority="1" stopIfTrue="1" operator="equal">
      <formula>"No Aceptable"</formula>
    </cfRule>
    <cfRule type="cellIs" dxfId="8" priority="2" stopIfTrue="1" operator="equal">
      <formula>"Aceptable"</formula>
    </cfRule>
  </conditionalFormatting>
  <conditionalFormatting sqref="Q11">
    <cfRule type="cellIs" dxfId="5" priority="3" stopIfTrue="1" operator="equal">
      <formula>"IV"</formula>
    </cfRule>
    <cfRule type="cellIs" dxfId="4" priority="4" stopIfTrue="1" operator="equal">
      <formula>"III"</formula>
    </cfRule>
    <cfRule type="cellIs" dxfId="3" priority="5" stopIfTrue="1" operator="equal">
      <formula>"II"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"/>
  <sheetViews>
    <sheetView topLeftCell="A6" zoomScale="60" zoomScaleNormal="60" workbookViewId="0">
      <selection activeCell="L9" sqref="L9"/>
    </sheetView>
  </sheetViews>
  <sheetFormatPr baseColWidth="10" defaultRowHeight="15" x14ac:dyDescent="0.25"/>
  <cols>
    <col min="1" max="1" width="28.85546875" customWidth="1"/>
    <col min="2" max="2" width="19.140625" customWidth="1"/>
    <col min="3" max="3" width="18.28515625" customWidth="1"/>
    <col min="4" max="4" width="13.28515625" customWidth="1"/>
    <col min="5" max="5" width="19.5703125" customWidth="1"/>
    <col min="6" max="6" width="16.42578125" customWidth="1"/>
    <col min="10" max="10" width="13.140625" customWidth="1"/>
    <col min="18" max="18" width="18.5703125" customWidth="1"/>
    <col min="19" max="19" width="13.85546875" customWidth="1"/>
    <col min="22" max="23" width="14.28515625" customWidth="1"/>
    <col min="24" max="24" width="13.140625" customWidth="1"/>
    <col min="25" max="25" width="19.42578125" customWidth="1"/>
    <col min="26" max="26" width="12.5703125" customWidth="1"/>
  </cols>
  <sheetData>
    <row r="1" spans="1:26" ht="116.25" customHeight="1" x14ac:dyDescent="0.25">
      <c r="A1" s="52"/>
      <c r="B1" s="52"/>
      <c r="C1" s="52"/>
      <c r="D1" s="52"/>
      <c r="E1" s="53"/>
      <c r="F1" s="58" t="s">
        <v>86</v>
      </c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30" x14ac:dyDescent="0.25">
      <c r="A2" s="51" t="s">
        <v>85</v>
      </c>
      <c r="B2" s="47" t="s">
        <v>16</v>
      </c>
      <c r="C2" s="47" t="s">
        <v>0</v>
      </c>
      <c r="D2" s="47" t="s">
        <v>17</v>
      </c>
      <c r="E2" s="47" t="s">
        <v>1</v>
      </c>
      <c r="F2" s="47"/>
      <c r="G2" s="47" t="s">
        <v>2</v>
      </c>
      <c r="H2" s="47" t="s">
        <v>3</v>
      </c>
      <c r="I2" s="47"/>
      <c r="J2" s="47"/>
      <c r="K2" s="54" t="s">
        <v>49</v>
      </c>
      <c r="L2" s="54"/>
      <c r="M2" s="54"/>
      <c r="N2" s="54"/>
      <c r="O2" s="54"/>
      <c r="P2" s="54"/>
      <c r="Q2" s="54"/>
      <c r="R2" s="25" t="s">
        <v>55</v>
      </c>
      <c r="S2" s="47" t="s">
        <v>4</v>
      </c>
      <c r="T2" s="47"/>
      <c r="U2" s="47"/>
      <c r="V2" s="47" t="s">
        <v>5</v>
      </c>
      <c r="W2" s="47"/>
      <c r="X2" s="47"/>
      <c r="Y2" s="47"/>
      <c r="Z2" s="47"/>
    </row>
    <row r="3" spans="1:26" ht="91.5" x14ac:dyDescent="0.25">
      <c r="A3" s="51"/>
      <c r="B3" s="47"/>
      <c r="C3" s="47"/>
      <c r="D3" s="47"/>
      <c r="E3" s="25" t="s">
        <v>6</v>
      </c>
      <c r="F3" s="25" t="s">
        <v>7</v>
      </c>
      <c r="G3" s="47"/>
      <c r="H3" s="24" t="s">
        <v>56</v>
      </c>
      <c r="I3" s="24" t="s">
        <v>57</v>
      </c>
      <c r="J3" s="24" t="s">
        <v>58</v>
      </c>
      <c r="K3" s="16" t="s">
        <v>50</v>
      </c>
      <c r="L3" s="16" t="s">
        <v>8</v>
      </c>
      <c r="M3" s="16" t="s">
        <v>9</v>
      </c>
      <c r="N3" s="16" t="s">
        <v>10</v>
      </c>
      <c r="O3" s="17" t="s">
        <v>11</v>
      </c>
      <c r="P3" s="16" t="s">
        <v>12</v>
      </c>
      <c r="Q3" s="18" t="s">
        <v>51</v>
      </c>
      <c r="R3" s="28" t="s">
        <v>13</v>
      </c>
      <c r="S3" s="19" t="s">
        <v>14</v>
      </c>
      <c r="T3" s="49" t="s">
        <v>15</v>
      </c>
      <c r="U3" s="50"/>
      <c r="V3" s="24" t="s">
        <v>59</v>
      </c>
      <c r="W3" s="24" t="s">
        <v>60</v>
      </c>
      <c r="X3" s="24" t="s">
        <v>61</v>
      </c>
      <c r="Y3" s="24" t="s">
        <v>62</v>
      </c>
      <c r="Z3" s="24" t="s">
        <v>63</v>
      </c>
    </row>
    <row r="4" spans="1:26" ht="151.5" customHeight="1" x14ac:dyDescent="0.25">
      <c r="A4" s="55" t="s">
        <v>158</v>
      </c>
      <c r="B4" s="1" t="s">
        <v>25</v>
      </c>
      <c r="C4" s="1" t="s">
        <v>53</v>
      </c>
      <c r="D4" s="1" t="s">
        <v>18</v>
      </c>
      <c r="E4" s="29" t="s">
        <v>37</v>
      </c>
      <c r="F4" s="2" t="s">
        <v>22</v>
      </c>
      <c r="G4" s="10" t="s">
        <v>81</v>
      </c>
      <c r="H4" s="3" t="s">
        <v>44</v>
      </c>
      <c r="I4" s="3" t="s">
        <v>44</v>
      </c>
      <c r="J4" s="3" t="s">
        <v>42</v>
      </c>
      <c r="K4" s="10">
        <v>2</v>
      </c>
      <c r="L4" s="10">
        <v>4</v>
      </c>
      <c r="M4" s="20">
        <f t="shared" ref="M4:M9" si="0">+K4*L4</f>
        <v>8</v>
      </c>
      <c r="N4" s="4" t="str">
        <f t="shared" ref="N4:N9" si="1">IF(AND(M4&gt;=24,M4&lt;=40),"Muy Alto",IF(AND(20&gt;=M4,10&lt;=M4),"Alto",IF(AND(8&gt;=M4,6&lt;=M4),"Medio",IF(M4&lt;=4,"Bajo","-"))))</f>
        <v>Medio</v>
      </c>
      <c r="O4" s="10">
        <v>25</v>
      </c>
      <c r="P4" s="21">
        <f t="shared" ref="P4:P9" si="2">M4*O4</f>
        <v>200</v>
      </c>
      <c r="Q4" s="5" t="str">
        <f t="shared" ref="Q4:Q9" si="3">IF(AND(P4&gt;=600,P4&lt;=4000),"I",IF(AND(500&gt;=P4,150&lt;=P4),"II",IF(AND(120&gt;=P4,40&lt;=P4),"III",IF(P4&lt;=20,"IV","-"))))</f>
        <v>II</v>
      </c>
      <c r="R4" s="5" t="str">
        <f t="shared" ref="R4:R9" si="4">IF(P4&gt;=360,"No Aceptable","Aceptable")</f>
        <v>Aceptable</v>
      </c>
      <c r="S4" s="6">
        <v>3</v>
      </c>
      <c r="T4" s="43" t="s">
        <v>38</v>
      </c>
      <c r="U4" s="44"/>
      <c r="V4" s="7"/>
      <c r="W4" s="3"/>
      <c r="X4" s="8"/>
      <c r="Y4" s="8" t="s">
        <v>105</v>
      </c>
      <c r="Z4" s="8" t="s">
        <v>47</v>
      </c>
    </row>
    <row r="5" spans="1:26" ht="125.25" customHeight="1" x14ac:dyDescent="0.25">
      <c r="A5" s="56"/>
      <c r="B5" s="1" t="s">
        <v>25</v>
      </c>
      <c r="C5" s="1" t="s">
        <v>32</v>
      </c>
      <c r="D5" s="1" t="s">
        <v>29</v>
      </c>
      <c r="E5" s="29" t="s">
        <v>30</v>
      </c>
      <c r="F5" s="2" t="s">
        <v>22</v>
      </c>
      <c r="G5" s="10" t="s">
        <v>31</v>
      </c>
      <c r="H5" s="3" t="s">
        <v>44</v>
      </c>
      <c r="I5" s="3" t="s">
        <v>44</v>
      </c>
      <c r="J5" s="3" t="s">
        <v>78</v>
      </c>
      <c r="K5" s="10">
        <v>2</v>
      </c>
      <c r="L5" s="10">
        <v>2</v>
      </c>
      <c r="M5" s="20">
        <f>+K5*L5</f>
        <v>4</v>
      </c>
      <c r="N5" s="4" t="str">
        <f>IF(AND(M5&gt;=24,M5&lt;=40),"Muy Alto",IF(AND(20&gt;=M5,10&lt;=M5),"Alto",IF(AND(8&gt;=M5,6&lt;=M5),"Medio",IF(M5&lt;=4,"Bajo","-"))))</f>
        <v>Bajo</v>
      </c>
      <c r="O5" s="10">
        <v>25</v>
      </c>
      <c r="P5" s="21">
        <f>M5*O5</f>
        <v>100</v>
      </c>
      <c r="Q5" s="5" t="str">
        <f>IF(AND(P5&gt;=600,P5&lt;=4000),"I",IF(AND(500&gt;=P5,150&lt;=P5),"II",IF(AND(120&gt;=P5,40&lt;=P5),"III",IF(P5&lt;=20,"IV","-"))))</f>
        <v>III</v>
      </c>
      <c r="R5" s="5" t="str">
        <f>IF(P5&gt;=360,"No Aceptable","Aceptable")</f>
        <v>Aceptable</v>
      </c>
      <c r="S5" s="6">
        <v>3</v>
      </c>
      <c r="T5" s="43" t="s">
        <v>80</v>
      </c>
      <c r="U5" s="44"/>
      <c r="V5" s="7"/>
      <c r="W5" s="7"/>
      <c r="X5" s="23"/>
      <c r="Y5" s="8" t="s">
        <v>83</v>
      </c>
      <c r="Z5" s="8" t="s">
        <v>77</v>
      </c>
    </row>
    <row r="6" spans="1:26" ht="125.25" customHeight="1" x14ac:dyDescent="0.25">
      <c r="A6" s="56"/>
      <c r="B6" s="9" t="s">
        <v>25</v>
      </c>
      <c r="C6" s="1" t="s">
        <v>39</v>
      </c>
      <c r="D6" s="1" t="s">
        <v>18</v>
      </c>
      <c r="E6" s="29" t="s">
        <v>73</v>
      </c>
      <c r="F6" s="2" t="s">
        <v>22</v>
      </c>
      <c r="G6" s="10" t="s">
        <v>74</v>
      </c>
      <c r="H6" s="3" t="s">
        <v>44</v>
      </c>
      <c r="I6" s="3" t="s">
        <v>75</v>
      </c>
      <c r="J6" s="3" t="s">
        <v>76</v>
      </c>
      <c r="K6" s="10">
        <v>2</v>
      </c>
      <c r="L6" s="10">
        <v>4</v>
      </c>
      <c r="M6" s="20">
        <f t="shared" ref="M6" si="5">+K6*L6</f>
        <v>8</v>
      </c>
      <c r="N6" s="4" t="str">
        <f t="shared" ref="N6" si="6">IF(AND(M6&gt;=24,M6&lt;=40),"Muy Alto",IF(AND(20&gt;=M6,10&lt;=M6),"Alto",IF(AND(8&gt;=M6,6&lt;=M6),"Medio",IF(M6&lt;=4,"Bajo","-"))))</f>
        <v>Medio</v>
      </c>
      <c r="O6" s="10">
        <v>25</v>
      </c>
      <c r="P6" s="21">
        <f t="shared" ref="P6" si="7">M6*O6</f>
        <v>200</v>
      </c>
      <c r="Q6" s="5" t="str">
        <f>IF(AND(P6&gt;=600,P6&lt;=4000),"I",IF(AND(500&gt;=P6,150&lt;=P6),"II",IF(AND(120&gt;=P6,40&lt;=P6),"III",IF(P6&lt;=20,"IV","-"))))</f>
        <v>II</v>
      </c>
      <c r="R6" s="5" t="str">
        <f>IF(P6&gt;=360,"No Aceptable","Aceptable")</f>
        <v>Aceptable</v>
      </c>
      <c r="S6" s="6">
        <v>3</v>
      </c>
      <c r="T6" s="43" t="s">
        <v>80</v>
      </c>
      <c r="U6" s="44"/>
      <c r="V6" s="7"/>
      <c r="W6" s="7"/>
      <c r="X6" s="8"/>
      <c r="Y6" s="8" t="s">
        <v>45</v>
      </c>
      <c r="Z6" s="8" t="s">
        <v>47</v>
      </c>
    </row>
    <row r="7" spans="1:26" ht="60" x14ac:dyDescent="0.25">
      <c r="A7" s="56"/>
      <c r="B7" s="1" t="s">
        <v>25</v>
      </c>
      <c r="C7" s="1" t="s">
        <v>26</v>
      </c>
      <c r="D7" s="1" t="s">
        <v>18</v>
      </c>
      <c r="E7" s="29" t="s">
        <v>69</v>
      </c>
      <c r="F7" s="2" t="s">
        <v>70</v>
      </c>
      <c r="G7" s="10" t="s">
        <v>24</v>
      </c>
      <c r="H7" s="3" t="s">
        <v>71</v>
      </c>
      <c r="I7" s="3" t="s">
        <v>44</v>
      </c>
      <c r="J7" s="3" t="s">
        <v>44</v>
      </c>
      <c r="K7" s="10">
        <v>2</v>
      </c>
      <c r="L7" s="10">
        <v>4</v>
      </c>
      <c r="M7" s="20">
        <f t="shared" si="0"/>
        <v>8</v>
      </c>
      <c r="N7" s="4" t="str">
        <f t="shared" si="1"/>
        <v>Medio</v>
      </c>
      <c r="O7" s="10">
        <v>10</v>
      </c>
      <c r="P7" s="21">
        <f t="shared" si="2"/>
        <v>80</v>
      </c>
      <c r="Q7" s="5" t="str">
        <f t="shared" si="3"/>
        <v>III</v>
      </c>
      <c r="R7" s="5" t="str">
        <f t="shared" si="4"/>
        <v>Aceptable</v>
      </c>
      <c r="S7" s="6">
        <v>3</v>
      </c>
      <c r="T7" s="43" t="s">
        <v>82</v>
      </c>
      <c r="U7" s="44"/>
      <c r="V7" s="8" t="s">
        <v>106</v>
      </c>
      <c r="W7" s="7"/>
      <c r="X7" s="8" t="s">
        <v>79</v>
      </c>
      <c r="Y7" s="8" t="s">
        <v>107</v>
      </c>
      <c r="Z7" s="8"/>
    </row>
    <row r="8" spans="1:26" ht="133.5" customHeight="1" x14ac:dyDescent="0.25">
      <c r="A8" s="56"/>
      <c r="B8" s="1" t="s">
        <v>25</v>
      </c>
      <c r="C8" s="1" t="s">
        <v>36</v>
      </c>
      <c r="D8" s="1" t="s">
        <v>18</v>
      </c>
      <c r="E8" s="30" t="s">
        <v>100</v>
      </c>
      <c r="F8" s="2" t="s">
        <v>33</v>
      </c>
      <c r="G8" s="10" t="s">
        <v>34</v>
      </c>
      <c r="H8" s="3" t="s">
        <v>44</v>
      </c>
      <c r="I8" s="3" t="s">
        <v>44</v>
      </c>
      <c r="J8" s="3" t="s">
        <v>44</v>
      </c>
      <c r="K8" s="10">
        <v>2</v>
      </c>
      <c r="L8" s="10">
        <v>4</v>
      </c>
      <c r="M8" s="20">
        <f t="shared" ref="M8" si="8">+K8*L8</f>
        <v>8</v>
      </c>
      <c r="N8" s="4" t="str">
        <f t="shared" si="1"/>
        <v>Medio</v>
      </c>
      <c r="O8" s="10">
        <v>25</v>
      </c>
      <c r="P8" s="21">
        <f t="shared" ref="P8" si="9">M8*O8</f>
        <v>200</v>
      </c>
      <c r="Q8" s="11" t="str">
        <f t="shared" si="3"/>
        <v>II</v>
      </c>
      <c r="R8" s="11" t="str">
        <f t="shared" ref="R8" si="10">IF(P8&gt;=360,"No Aceptable","Aceptable")</f>
        <v>Aceptable</v>
      </c>
      <c r="S8" s="12">
        <v>3</v>
      </c>
      <c r="T8" s="41" t="s">
        <v>35</v>
      </c>
      <c r="U8" s="42"/>
      <c r="V8" s="7"/>
      <c r="W8" s="7"/>
      <c r="X8" s="8"/>
      <c r="Y8" s="8" t="s">
        <v>72</v>
      </c>
      <c r="Z8" s="8"/>
    </row>
    <row r="9" spans="1:26" ht="130.5" customHeight="1" x14ac:dyDescent="0.25">
      <c r="A9" s="57"/>
      <c r="B9" s="1" t="s">
        <v>25</v>
      </c>
      <c r="C9" s="1" t="s">
        <v>36</v>
      </c>
      <c r="D9" s="1" t="s">
        <v>18</v>
      </c>
      <c r="E9" s="30" t="s">
        <v>99</v>
      </c>
      <c r="F9" s="2" t="s">
        <v>33</v>
      </c>
      <c r="G9" s="10" t="s">
        <v>34</v>
      </c>
      <c r="H9" s="3" t="s">
        <v>44</v>
      </c>
      <c r="I9" s="3" t="s">
        <v>44</v>
      </c>
      <c r="J9" s="3" t="s">
        <v>84</v>
      </c>
      <c r="K9" s="10">
        <v>2</v>
      </c>
      <c r="L9" s="10">
        <v>2</v>
      </c>
      <c r="M9" s="20">
        <f t="shared" si="0"/>
        <v>4</v>
      </c>
      <c r="N9" s="4" t="str">
        <f t="shared" si="1"/>
        <v>Bajo</v>
      </c>
      <c r="O9" s="10">
        <v>25</v>
      </c>
      <c r="P9" s="21">
        <f t="shared" si="2"/>
        <v>100</v>
      </c>
      <c r="Q9" s="11" t="str">
        <f t="shared" si="3"/>
        <v>III</v>
      </c>
      <c r="R9" s="11" t="str">
        <f t="shared" si="4"/>
        <v>Aceptable</v>
      </c>
      <c r="S9" s="12">
        <v>3</v>
      </c>
      <c r="T9" s="41" t="s">
        <v>35</v>
      </c>
      <c r="U9" s="42"/>
      <c r="V9" s="7"/>
      <c r="W9" s="7"/>
      <c r="X9" s="8"/>
      <c r="Y9" s="8" t="s">
        <v>72</v>
      </c>
      <c r="Z9" s="8"/>
    </row>
  </sheetData>
  <mergeCells count="20">
    <mergeCell ref="A1:E1"/>
    <mergeCell ref="F1:Z1"/>
    <mergeCell ref="A2:A3"/>
    <mergeCell ref="B2:B3"/>
    <mergeCell ref="C2:C3"/>
    <mergeCell ref="D2:D3"/>
    <mergeCell ref="E2:F2"/>
    <mergeCell ref="G2:G3"/>
    <mergeCell ref="H2:J2"/>
    <mergeCell ref="K2:Q2"/>
    <mergeCell ref="S2:U2"/>
    <mergeCell ref="V2:Z2"/>
    <mergeCell ref="T3:U3"/>
    <mergeCell ref="T5:U5"/>
    <mergeCell ref="T9:U9"/>
    <mergeCell ref="T6:U6"/>
    <mergeCell ref="T8:U8"/>
    <mergeCell ref="A4:A9"/>
    <mergeCell ref="T4:U4"/>
    <mergeCell ref="T7:U7"/>
  </mergeCells>
  <conditionalFormatting sqref="R7:T7">
    <cfRule type="cellIs" dxfId="114" priority="63" stopIfTrue="1" operator="equal">
      <formula>"No Aceptable"</formula>
    </cfRule>
    <cfRule type="cellIs" dxfId="113" priority="64" stopIfTrue="1" operator="equal">
      <formula>"Aceptable"</formula>
    </cfRule>
  </conditionalFormatting>
  <conditionalFormatting sqref="Q7">
    <cfRule type="cellIs" dxfId="112" priority="65" stopIfTrue="1" operator="equal">
      <formula>"IV"</formula>
    </cfRule>
    <cfRule type="cellIs" dxfId="111" priority="66" stopIfTrue="1" operator="equal">
      <formula>"III"</formula>
    </cfRule>
    <cfRule type="cellIs" dxfId="110" priority="67" stopIfTrue="1" operator="equal">
      <formula>"II"</formula>
    </cfRule>
  </conditionalFormatting>
  <conditionalFormatting sqref="R9:T9">
    <cfRule type="cellIs" dxfId="109" priority="48" stopIfTrue="1" operator="equal">
      <formula>"No Aceptable"</formula>
    </cfRule>
    <cfRule type="cellIs" dxfId="108" priority="49" stopIfTrue="1" operator="equal">
      <formula>"Aceptable"</formula>
    </cfRule>
  </conditionalFormatting>
  <conditionalFormatting sqref="Q9">
    <cfRule type="cellIs" dxfId="107" priority="50" stopIfTrue="1" operator="equal">
      <formula>"IV"</formula>
    </cfRule>
    <cfRule type="cellIs" dxfId="106" priority="51" stopIfTrue="1" operator="equal">
      <formula>"III"</formula>
    </cfRule>
    <cfRule type="cellIs" dxfId="105" priority="52" stopIfTrue="1" operator="equal">
      <formula>"II"</formula>
    </cfRule>
  </conditionalFormatting>
  <conditionalFormatting sqref="R4:S4">
    <cfRule type="cellIs" dxfId="104" priority="43" stopIfTrue="1" operator="equal">
      <formula>"No Aceptable"</formula>
    </cfRule>
    <cfRule type="cellIs" dxfId="103" priority="44" stopIfTrue="1" operator="equal">
      <formula>"Aceptable"</formula>
    </cfRule>
  </conditionalFormatting>
  <conditionalFormatting sqref="Q4">
    <cfRule type="cellIs" dxfId="102" priority="45" stopIfTrue="1" operator="equal">
      <formula>"IV"</formula>
    </cfRule>
    <cfRule type="cellIs" dxfId="101" priority="46" stopIfTrue="1" operator="equal">
      <formula>"III"</formula>
    </cfRule>
    <cfRule type="cellIs" dxfId="100" priority="47" stopIfTrue="1" operator="equal">
      <formula>"II"</formula>
    </cfRule>
  </conditionalFormatting>
  <conditionalFormatting sqref="R6:S6">
    <cfRule type="cellIs" dxfId="99" priority="38" stopIfTrue="1" operator="equal">
      <formula>"No Aceptable"</formula>
    </cfRule>
    <cfRule type="cellIs" dxfId="98" priority="39" stopIfTrue="1" operator="equal">
      <formula>"Aceptable"</formula>
    </cfRule>
  </conditionalFormatting>
  <conditionalFormatting sqref="Q6">
    <cfRule type="cellIs" dxfId="97" priority="40" stopIfTrue="1" operator="equal">
      <formula>"IV"</formula>
    </cfRule>
    <cfRule type="cellIs" dxfId="96" priority="41" stopIfTrue="1" operator="equal">
      <formula>"III"</formula>
    </cfRule>
    <cfRule type="cellIs" dxfId="95" priority="42" stopIfTrue="1" operator="equal">
      <formula>"II"</formula>
    </cfRule>
  </conditionalFormatting>
  <conditionalFormatting sqref="R5:T5">
    <cfRule type="cellIs" dxfId="94" priority="23" stopIfTrue="1" operator="equal">
      <formula>"No Aceptable"</formula>
    </cfRule>
    <cfRule type="cellIs" dxfId="93" priority="24" stopIfTrue="1" operator="equal">
      <formula>"Aceptable"</formula>
    </cfRule>
  </conditionalFormatting>
  <conditionalFormatting sqref="Q5">
    <cfRule type="cellIs" dxfId="92" priority="25" stopIfTrue="1" operator="equal">
      <formula>"IV"</formula>
    </cfRule>
    <cfRule type="cellIs" dxfId="91" priority="26" stopIfTrue="1" operator="equal">
      <formula>"III"</formula>
    </cfRule>
    <cfRule type="cellIs" dxfId="90" priority="27" stopIfTrue="1" operator="equal">
      <formula>"II"</formula>
    </cfRule>
  </conditionalFormatting>
  <conditionalFormatting sqref="T6">
    <cfRule type="cellIs" dxfId="89" priority="12" stopIfTrue="1" operator="equal">
      <formula>"No Aceptable"</formula>
    </cfRule>
    <cfRule type="cellIs" dxfId="88" priority="13" stopIfTrue="1" operator="equal">
      <formula>"Aceptable"</formula>
    </cfRule>
  </conditionalFormatting>
  <conditionalFormatting sqref="R8:T8">
    <cfRule type="cellIs" dxfId="87" priority="3" stopIfTrue="1" operator="equal">
      <formula>"No Aceptable"</formula>
    </cfRule>
    <cfRule type="cellIs" dxfId="86" priority="4" stopIfTrue="1" operator="equal">
      <formula>"Aceptable"</formula>
    </cfRule>
  </conditionalFormatting>
  <conditionalFormatting sqref="Q8">
    <cfRule type="cellIs" dxfId="85" priority="5" stopIfTrue="1" operator="equal">
      <formula>"IV"</formula>
    </cfRule>
    <cfRule type="cellIs" dxfId="84" priority="6" stopIfTrue="1" operator="equal">
      <formula>"III"</formula>
    </cfRule>
    <cfRule type="cellIs" dxfId="83" priority="7" stopIfTrue="1" operator="equal">
      <formula>"II"</formula>
    </cfRule>
  </conditionalFormatting>
  <conditionalFormatting sqref="T4">
    <cfRule type="cellIs" dxfId="82" priority="1" stopIfTrue="1" operator="equal">
      <formula>"No Aceptable"</formula>
    </cfRule>
    <cfRule type="cellIs" dxfId="81" priority="2" stopIfTrue="1" operator="equal">
      <formula>"Aceptable"</formula>
    </cfRule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opLeftCell="A5" zoomScale="50" zoomScaleNormal="50" workbookViewId="0">
      <selection activeCell="F12" sqref="F12"/>
    </sheetView>
  </sheetViews>
  <sheetFormatPr baseColWidth="10" defaultRowHeight="15" x14ac:dyDescent="0.25"/>
  <cols>
    <col min="1" max="1" width="18.85546875" customWidth="1"/>
    <col min="2" max="2" width="19.7109375" customWidth="1"/>
    <col min="3" max="3" width="17.42578125" customWidth="1"/>
    <col min="4" max="4" width="13.85546875" customWidth="1"/>
    <col min="5" max="5" width="14.5703125" customWidth="1"/>
    <col min="6" max="6" width="16.7109375" customWidth="1"/>
    <col min="7" max="7" width="15" customWidth="1"/>
    <col min="8" max="8" width="16.85546875" customWidth="1"/>
    <col min="9" max="9" width="15.7109375" customWidth="1"/>
    <col min="10" max="10" width="16" customWidth="1"/>
    <col min="18" max="18" width="15.7109375" customWidth="1"/>
    <col min="19" max="19" width="13.5703125" customWidth="1"/>
    <col min="21" max="21" width="6.85546875" customWidth="1"/>
    <col min="22" max="22" width="14.42578125" customWidth="1"/>
    <col min="23" max="23" width="14.140625" bestFit="1" customWidth="1"/>
    <col min="24" max="24" width="17.7109375" customWidth="1"/>
    <col min="25" max="25" width="18.5703125" customWidth="1"/>
    <col min="26" max="26" width="19" customWidth="1"/>
  </cols>
  <sheetData>
    <row r="1" spans="1:29" ht="120" customHeight="1" x14ac:dyDescent="0.25">
      <c r="B1" s="61"/>
      <c r="C1" s="61"/>
      <c r="D1" s="61"/>
      <c r="E1" s="61"/>
      <c r="F1" s="62" t="s">
        <v>151</v>
      </c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spans="1:29" ht="30" x14ac:dyDescent="0.25">
      <c r="A2" s="47" t="s">
        <v>85</v>
      </c>
      <c r="B2" s="47" t="s">
        <v>16</v>
      </c>
      <c r="C2" s="47" t="s">
        <v>0</v>
      </c>
      <c r="D2" s="47" t="s">
        <v>17</v>
      </c>
      <c r="E2" s="47" t="s">
        <v>1</v>
      </c>
      <c r="F2" s="47"/>
      <c r="G2" s="47" t="s">
        <v>2</v>
      </c>
      <c r="H2" s="47" t="s">
        <v>3</v>
      </c>
      <c r="I2" s="47"/>
      <c r="J2" s="47"/>
      <c r="K2" s="54" t="s">
        <v>49</v>
      </c>
      <c r="L2" s="54"/>
      <c r="M2" s="54"/>
      <c r="N2" s="54"/>
      <c r="O2" s="54"/>
      <c r="P2" s="54"/>
      <c r="Q2" s="54"/>
      <c r="R2" s="27" t="s">
        <v>55</v>
      </c>
      <c r="S2" s="47" t="s">
        <v>4</v>
      </c>
      <c r="T2" s="47"/>
      <c r="U2" s="47"/>
      <c r="V2" s="47" t="s">
        <v>5</v>
      </c>
      <c r="W2" s="47"/>
      <c r="X2" s="47"/>
      <c r="Y2" s="47"/>
      <c r="Z2" s="47"/>
      <c r="AA2" s="13"/>
      <c r="AB2" s="13"/>
      <c r="AC2" s="13"/>
    </row>
    <row r="3" spans="1:29" ht="118.5" customHeight="1" x14ac:dyDescent="0.25">
      <c r="A3" s="47"/>
      <c r="B3" s="47"/>
      <c r="C3" s="47"/>
      <c r="D3" s="47"/>
      <c r="E3" s="27" t="s">
        <v>6</v>
      </c>
      <c r="F3" s="27" t="s">
        <v>7</v>
      </c>
      <c r="G3" s="47"/>
      <c r="H3" s="26" t="s">
        <v>56</v>
      </c>
      <c r="I3" s="26" t="s">
        <v>57</v>
      </c>
      <c r="J3" s="26" t="s">
        <v>58</v>
      </c>
      <c r="K3" s="16" t="s">
        <v>50</v>
      </c>
      <c r="L3" s="16" t="s">
        <v>8</v>
      </c>
      <c r="M3" s="16" t="s">
        <v>9</v>
      </c>
      <c r="N3" s="16" t="s">
        <v>10</v>
      </c>
      <c r="O3" s="17" t="s">
        <v>11</v>
      </c>
      <c r="P3" s="16" t="s">
        <v>12</v>
      </c>
      <c r="Q3" s="18" t="s">
        <v>51</v>
      </c>
      <c r="R3" s="28" t="s">
        <v>13</v>
      </c>
      <c r="S3" s="28" t="s">
        <v>14</v>
      </c>
      <c r="T3" s="49" t="s">
        <v>15</v>
      </c>
      <c r="U3" s="50"/>
      <c r="V3" s="26" t="s">
        <v>59</v>
      </c>
      <c r="W3" s="26" t="s">
        <v>60</v>
      </c>
      <c r="X3" s="26" t="s">
        <v>61</v>
      </c>
      <c r="Y3" s="26" t="s">
        <v>62</v>
      </c>
      <c r="Z3" s="26" t="s">
        <v>63</v>
      </c>
      <c r="AA3" s="13"/>
      <c r="AB3" s="13"/>
      <c r="AC3" s="13"/>
    </row>
    <row r="4" spans="1:29" ht="178.5" customHeight="1" x14ac:dyDescent="0.25">
      <c r="A4" s="59" t="s">
        <v>161</v>
      </c>
      <c r="B4" s="1" t="s">
        <v>150</v>
      </c>
      <c r="C4" s="1" t="s">
        <v>142</v>
      </c>
      <c r="D4" s="1" t="s">
        <v>29</v>
      </c>
      <c r="E4" s="32" t="s">
        <v>149</v>
      </c>
      <c r="F4" s="2" t="s">
        <v>148</v>
      </c>
      <c r="G4" s="10" t="s">
        <v>235</v>
      </c>
      <c r="H4" s="3" t="s">
        <v>147</v>
      </c>
      <c r="I4" s="3" t="s">
        <v>44</v>
      </c>
      <c r="J4" s="3" t="s">
        <v>146</v>
      </c>
      <c r="K4" s="10">
        <v>2</v>
      </c>
      <c r="L4" s="10">
        <v>4</v>
      </c>
      <c r="M4" s="20">
        <f>+K4*L4</f>
        <v>8</v>
      </c>
      <c r="N4" s="4" t="str">
        <f>IF(AND(M4&gt;=24,M4&lt;=40),"Muy Alto",IF(AND(20&gt;=M4,10&lt;=M4),"Alto",IF(AND(8&gt;=M4,6&lt;=M4),"Medio",IF(M4&lt;=4,"Bajo","-"))))</f>
        <v>Medio</v>
      </c>
      <c r="O4" s="10">
        <v>25</v>
      </c>
      <c r="P4" s="21">
        <f>M4*O4</f>
        <v>200</v>
      </c>
      <c r="Q4" s="5" t="str">
        <f>IF(AND(P4&gt;=600,P4&lt;=4000),"I",IF(AND(500&gt;=P4,150&lt;=P4),"II",IF(AND(120&gt;=P4,40&lt;=P4),"III",IF(P4&lt;=20,"IV","-"))))</f>
        <v>II</v>
      </c>
      <c r="R4" s="5" t="str">
        <f>IF(P4&gt;=360,"No Aceptable","Aceptable")</f>
        <v>Aceptable</v>
      </c>
      <c r="S4" s="6">
        <v>2</v>
      </c>
      <c r="T4" s="43" t="s">
        <v>227</v>
      </c>
      <c r="U4" s="44"/>
      <c r="V4" s="7" t="s">
        <v>156</v>
      </c>
      <c r="W4" s="7" t="s">
        <v>156</v>
      </c>
      <c r="X4" s="8" t="s">
        <v>156</v>
      </c>
      <c r="Y4" s="8" t="s">
        <v>145</v>
      </c>
      <c r="Z4" s="8" t="s">
        <v>156</v>
      </c>
    </row>
    <row r="5" spans="1:29" ht="130.5" customHeight="1" x14ac:dyDescent="0.3">
      <c r="A5" s="60"/>
      <c r="B5" s="1" t="s">
        <v>136</v>
      </c>
      <c r="C5" s="9" t="s">
        <v>144</v>
      </c>
      <c r="D5" s="9" t="s">
        <v>18</v>
      </c>
      <c r="E5" s="3" t="s">
        <v>40</v>
      </c>
      <c r="F5" s="10" t="s">
        <v>54</v>
      </c>
      <c r="G5" s="10" t="s">
        <v>20</v>
      </c>
      <c r="H5" s="3" t="s">
        <v>44</v>
      </c>
      <c r="I5" s="3" t="s">
        <v>21</v>
      </c>
      <c r="J5" s="33" t="s">
        <v>143</v>
      </c>
      <c r="K5" s="10">
        <v>2</v>
      </c>
      <c r="L5" s="10">
        <v>4</v>
      </c>
      <c r="M5" s="20">
        <f>+K5*L5</f>
        <v>8</v>
      </c>
      <c r="N5" s="4" t="str">
        <f>IF(AND(M5&gt;=24,M5&lt;=40),"Muy Alto",IF(AND(20&gt;=M5,10&lt;=M5),"Alto",IF(AND(8&gt;=M5,6&lt;=M5),"Medio",IF(M5&lt;=4,"Bajo","-"))))</f>
        <v>Medio</v>
      </c>
      <c r="O5" s="10">
        <v>25</v>
      </c>
      <c r="P5" s="21">
        <f>M5*O5</f>
        <v>200</v>
      </c>
      <c r="Q5" s="5" t="str">
        <f>IF(AND(P5&gt;=600,P5&lt;=4000),"I",IF(AND(500&gt;=P5,150&lt;=P5),"II",IF(AND(120&gt;=P5,40&lt;=P5),"III",IF(P5&lt;=20,"IV","-"))))</f>
        <v>II</v>
      </c>
      <c r="R5" s="5" t="str">
        <f>IF(P5&gt;=360,"No Aceptable","Aceptable")</f>
        <v>Aceptable</v>
      </c>
      <c r="S5" s="6">
        <v>2</v>
      </c>
      <c r="T5" s="43" t="s">
        <v>236</v>
      </c>
      <c r="U5" s="44"/>
      <c r="V5" s="7" t="s">
        <v>156</v>
      </c>
      <c r="W5" s="7" t="s">
        <v>156</v>
      </c>
      <c r="X5" s="8" t="s">
        <v>156</v>
      </c>
      <c r="Y5" s="8" t="s">
        <v>48</v>
      </c>
      <c r="Z5" s="8" t="s">
        <v>156</v>
      </c>
    </row>
    <row r="6" spans="1:29" ht="96" customHeight="1" x14ac:dyDescent="0.25">
      <c r="A6" s="60"/>
      <c r="B6" s="1" t="s">
        <v>136</v>
      </c>
      <c r="C6" s="1" t="s">
        <v>142</v>
      </c>
      <c r="D6" s="1" t="s">
        <v>18</v>
      </c>
      <c r="E6" s="32" t="s">
        <v>141</v>
      </c>
      <c r="F6" s="2" t="s">
        <v>22</v>
      </c>
      <c r="G6" s="10" t="s">
        <v>140</v>
      </c>
      <c r="H6" s="3" t="s">
        <v>139</v>
      </c>
      <c r="I6" s="3" t="s">
        <v>44</v>
      </c>
      <c r="J6" s="3" t="s">
        <v>138</v>
      </c>
      <c r="K6" s="10">
        <v>2</v>
      </c>
      <c r="L6" s="10">
        <v>2</v>
      </c>
      <c r="M6" s="20">
        <f>+K6*L6</f>
        <v>4</v>
      </c>
      <c r="N6" s="4" t="str">
        <f>IF(AND(M6&gt;=24,M6&lt;=40),"Muy Alto",IF(AND(20&gt;=M6,10&lt;=M6),"Alto",IF(AND(8&gt;=M6,6&lt;=M6),"Medio",IF(M6&lt;=4,"Bajo","-"))))</f>
        <v>Bajo</v>
      </c>
      <c r="O6" s="10">
        <v>25</v>
      </c>
      <c r="P6" s="21">
        <f>M6*O6</f>
        <v>100</v>
      </c>
      <c r="Q6" s="5" t="str">
        <f>IF(AND(P6&gt;=600,P6&lt;=4000),"I",IF(AND(500&gt;=P6,150&lt;=P6),"II",IF(AND(120&gt;=P6,40&lt;=P6),"III",IF(P6&lt;=20,"IV","-"))))</f>
        <v>III</v>
      </c>
      <c r="R6" s="5" t="str">
        <f>IF(P6&gt;=360,"No Aceptable","Aceptable")</f>
        <v>Aceptable</v>
      </c>
      <c r="S6" s="6">
        <v>2</v>
      </c>
      <c r="T6" s="43" t="s">
        <v>80</v>
      </c>
      <c r="U6" s="44"/>
      <c r="V6" s="7" t="s">
        <v>156</v>
      </c>
      <c r="W6" s="7" t="s">
        <v>156</v>
      </c>
      <c r="X6" s="8" t="s">
        <v>156</v>
      </c>
      <c r="Y6" s="8" t="s">
        <v>137</v>
      </c>
      <c r="Z6" s="8" t="s">
        <v>156</v>
      </c>
    </row>
    <row r="7" spans="1:29" ht="105" customHeight="1" x14ac:dyDescent="0.25">
      <c r="A7" s="60"/>
      <c r="B7" s="1" t="s">
        <v>136</v>
      </c>
      <c r="C7" s="1" t="s">
        <v>135</v>
      </c>
      <c r="D7" s="1" t="s">
        <v>29</v>
      </c>
      <c r="E7" s="32" t="s">
        <v>134</v>
      </c>
      <c r="F7" s="2" t="s">
        <v>133</v>
      </c>
      <c r="G7" s="10" t="s">
        <v>132</v>
      </c>
      <c r="H7" s="3" t="s">
        <v>44</v>
      </c>
      <c r="I7" s="3" t="s">
        <v>131</v>
      </c>
      <c r="J7" s="3" t="s">
        <v>44</v>
      </c>
      <c r="K7" s="10">
        <v>2</v>
      </c>
      <c r="L7" s="10">
        <v>2</v>
      </c>
      <c r="M7" s="20">
        <f>+K7*L7</f>
        <v>4</v>
      </c>
      <c r="N7" s="4" t="str">
        <f>IF(AND(M7&gt;=24,M7&lt;=40),"Muy Alto",IF(AND(20&gt;=M7,10&lt;=M7),"Alto",IF(AND(8&gt;=M7,6&lt;=M7),"Medio",IF(M7&lt;=4,"Bajo","-"))))</f>
        <v>Bajo</v>
      </c>
      <c r="O7" s="10">
        <v>25</v>
      </c>
      <c r="P7" s="21">
        <f>M7*O7</f>
        <v>100</v>
      </c>
      <c r="Q7" s="11" t="str">
        <f>IF(AND(P7&gt;=600,P7&lt;=4000),"I",IF(AND(500&gt;=P7,150&lt;=P7),"II",IF(AND(120&gt;=P7,40&lt;=P7),"III",IF(P7&lt;=20,"IV","-"))))</f>
        <v>III</v>
      </c>
      <c r="R7" s="11" t="str">
        <f>IF(P7&gt;=360,"No Aceptable","Aceptable")</f>
        <v>Aceptable</v>
      </c>
      <c r="S7" s="12">
        <v>2</v>
      </c>
      <c r="T7" s="41" t="s">
        <v>130</v>
      </c>
      <c r="U7" s="42"/>
      <c r="V7" s="7" t="s">
        <v>156</v>
      </c>
      <c r="W7" s="7" t="s">
        <v>156</v>
      </c>
      <c r="X7" s="8" t="s">
        <v>156</v>
      </c>
      <c r="Y7" s="7" t="s">
        <v>156</v>
      </c>
      <c r="Z7" s="8" t="s">
        <v>180</v>
      </c>
    </row>
    <row r="8" spans="1:29" ht="119.25" customHeight="1" x14ac:dyDescent="0.25">
      <c r="A8" s="60"/>
      <c r="B8" s="1" t="s">
        <v>129</v>
      </c>
      <c r="C8" s="1" t="s">
        <v>128</v>
      </c>
      <c r="D8" s="1" t="s">
        <v>29</v>
      </c>
      <c r="E8" s="32" t="s">
        <v>127</v>
      </c>
      <c r="F8" s="2" t="s">
        <v>126</v>
      </c>
      <c r="G8" s="10" t="s">
        <v>125</v>
      </c>
      <c r="H8" s="3" t="s">
        <v>124</v>
      </c>
      <c r="I8" s="3" t="s">
        <v>44</v>
      </c>
      <c r="J8" s="3" t="s">
        <v>123</v>
      </c>
      <c r="K8" s="10">
        <v>2</v>
      </c>
      <c r="L8" s="10">
        <v>2</v>
      </c>
      <c r="M8" s="20">
        <f>+K8*L8</f>
        <v>4</v>
      </c>
      <c r="N8" s="4" t="str">
        <f>IF(AND(M8&gt;=24,M8&lt;=40),"Muy Alto",IF(AND(20&gt;=M8,10&lt;=M8),"Alto",IF(AND(8&gt;=M8,6&lt;=M8),"Medio",IF(M8&lt;=4,"Bajo","-"))))</f>
        <v>Bajo</v>
      </c>
      <c r="O8" s="10">
        <v>25</v>
      </c>
      <c r="P8" s="21">
        <f>M8*O8</f>
        <v>100</v>
      </c>
      <c r="Q8" s="11" t="str">
        <f>IF(AND(P8&gt;=600,P8&lt;=4000),"I",IF(AND(500&gt;=P8,150&lt;=P8),"II",IF(AND(120&gt;=P8,40&lt;=P8),"III",IF(P8&lt;=20,"IV","-"))))</f>
        <v>III</v>
      </c>
      <c r="R8" s="11" t="str">
        <f>IF(P8&gt;=360,"No Aceptable","Aceptable")</f>
        <v>Aceptable</v>
      </c>
      <c r="S8" s="12">
        <v>2</v>
      </c>
      <c r="T8" s="41" t="s">
        <v>122</v>
      </c>
      <c r="U8" s="42"/>
      <c r="V8" s="7" t="s">
        <v>156</v>
      </c>
      <c r="W8" s="7" t="s">
        <v>156</v>
      </c>
      <c r="X8" s="8" t="s">
        <v>156</v>
      </c>
      <c r="Y8" s="8" t="s">
        <v>121</v>
      </c>
      <c r="Z8" s="8" t="s">
        <v>120</v>
      </c>
    </row>
  </sheetData>
  <mergeCells count="19">
    <mergeCell ref="B1:E1"/>
    <mergeCell ref="F1:Z1"/>
    <mergeCell ref="B2:B3"/>
    <mergeCell ref="C2:C3"/>
    <mergeCell ref="D2:D3"/>
    <mergeCell ref="E2:F2"/>
    <mergeCell ref="G2:G3"/>
    <mergeCell ref="H2:J2"/>
    <mergeCell ref="T3:U3"/>
    <mergeCell ref="A2:A3"/>
    <mergeCell ref="A4:A8"/>
    <mergeCell ref="K2:Q2"/>
    <mergeCell ref="S2:U2"/>
    <mergeCell ref="V2:Z2"/>
    <mergeCell ref="T7:U7"/>
    <mergeCell ref="T8:U8"/>
    <mergeCell ref="T4:U4"/>
    <mergeCell ref="T5:U5"/>
    <mergeCell ref="T6:U6"/>
  </mergeCells>
  <conditionalFormatting sqref="S4:T4">
    <cfRule type="cellIs" dxfId="80" priority="32" stopIfTrue="1" operator="equal">
      <formula>"No Aceptable"</formula>
    </cfRule>
    <cfRule type="cellIs" dxfId="79" priority="33" stopIfTrue="1" operator="equal">
      <formula>"Aceptable"</formula>
    </cfRule>
  </conditionalFormatting>
  <conditionalFormatting sqref="R4">
    <cfRule type="cellIs" dxfId="78" priority="27" stopIfTrue="1" operator="equal">
      <formula>"No Aceptable"</formula>
    </cfRule>
    <cfRule type="cellIs" dxfId="77" priority="28" stopIfTrue="1" operator="equal">
      <formula>"Aceptable"</formula>
    </cfRule>
  </conditionalFormatting>
  <conditionalFormatting sqref="Q4">
    <cfRule type="cellIs" dxfId="76" priority="29" stopIfTrue="1" operator="equal">
      <formula>"IV"</formula>
    </cfRule>
    <cfRule type="cellIs" dxfId="75" priority="30" stopIfTrue="1" operator="equal">
      <formula>"III"</formula>
    </cfRule>
    <cfRule type="cellIs" dxfId="74" priority="31" stopIfTrue="1" operator="equal">
      <formula>"II"</formula>
    </cfRule>
  </conditionalFormatting>
  <conditionalFormatting sqref="S5">
    <cfRule type="cellIs" dxfId="73" priority="25" stopIfTrue="1" operator="equal">
      <formula>"No Aceptable"</formula>
    </cfRule>
    <cfRule type="cellIs" dxfId="72" priority="26" stopIfTrue="1" operator="equal">
      <formula>"Aceptable"</formula>
    </cfRule>
  </conditionalFormatting>
  <conditionalFormatting sqref="T5">
    <cfRule type="cellIs" dxfId="71" priority="18" stopIfTrue="1" operator="equal">
      <formula>"No Aceptable"</formula>
    </cfRule>
    <cfRule type="cellIs" dxfId="70" priority="19" stopIfTrue="1" operator="equal">
      <formula>"Aceptable"</formula>
    </cfRule>
  </conditionalFormatting>
  <conditionalFormatting sqref="R5">
    <cfRule type="cellIs" dxfId="69" priority="20" stopIfTrue="1" operator="equal">
      <formula>"No Aceptable"</formula>
    </cfRule>
    <cfRule type="cellIs" dxfId="68" priority="21" stopIfTrue="1" operator="equal">
      <formula>"Aceptable"</formula>
    </cfRule>
  </conditionalFormatting>
  <conditionalFormatting sqref="Q5">
    <cfRule type="cellIs" dxfId="67" priority="22" stopIfTrue="1" operator="equal">
      <formula>"IV"</formula>
    </cfRule>
    <cfRule type="cellIs" dxfId="66" priority="23" stopIfTrue="1" operator="equal">
      <formula>"III"</formula>
    </cfRule>
    <cfRule type="cellIs" dxfId="65" priority="24" stopIfTrue="1" operator="equal">
      <formula>"II"</formula>
    </cfRule>
  </conditionalFormatting>
  <conditionalFormatting sqref="R6:S6">
    <cfRule type="cellIs" dxfId="64" priority="13" stopIfTrue="1" operator="equal">
      <formula>"No Aceptable"</formula>
    </cfRule>
    <cfRule type="cellIs" dxfId="63" priority="14" stopIfTrue="1" operator="equal">
      <formula>"Aceptable"</formula>
    </cfRule>
  </conditionalFormatting>
  <conditionalFormatting sqref="Q6">
    <cfRule type="cellIs" dxfId="62" priority="15" stopIfTrue="1" operator="equal">
      <formula>"IV"</formula>
    </cfRule>
    <cfRule type="cellIs" dxfId="61" priority="16" stopIfTrue="1" operator="equal">
      <formula>"III"</formula>
    </cfRule>
    <cfRule type="cellIs" dxfId="60" priority="17" stopIfTrue="1" operator="equal">
      <formula>"II"</formula>
    </cfRule>
  </conditionalFormatting>
  <conditionalFormatting sqref="R7:T7">
    <cfRule type="cellIs" dxfId="59" priority="8" stopIfTrue="1" operator="equal">
      <formula>"No Aceptable"</formula>
    </cfRule>
    <cfRule type="cellIs" dxfId="58" priority="9" stopIfTrue="1" operator="equal">
      <formula>"Aceptable"</formula>
    </cfRule>
  </conditionalFormatting>
  <conditionalFormatting sqref="Q7">
    <cfRule type="cellIs" dxfId="57" priority="10" stopIfTrue="1" operator="equal">
      <formula>"IV"</formula>
    </cfRule>
    <cfRule type="cellIs" dxfId="56" priority="11" stopIfTrue="1" operator="equal">
      <formula>"III"</formula>
    </cfRule>
    <cfRule type="cellIs" dxfId="55" priority="12" stopIfTrue="1" operator="equal">
      <formula>"II"</formula>
    </cfRule>
  </conditionalFormatting>
  <conditionalFormatting sqref="Q8">
    <cfRule type="cellIs" dxfId="54" priority="5" stopIfTrue="1" operator="equal">
      <formula>"IV"</formula>
    </cfRule>
    <cfRule type="cellIs" dxfId="53" priority="6" stopIfTrue="1" operator="equal">
      <formula>"III"</formula>
    </cfRule>
    <cfRule type="cellIs" dxfId="52" priority="7" stopIfTrue="1" operator="equal">
      <formula>"II"</formula>
    </cfRule>
  </conditionalFormatting>
  <conditionalFormatting sqref="R8:T8">
    <cfRule type="cellIs" dxfId="51" priority="3" stopIfTrue="1" operator="equal">
      <formula>"No Aceptable"</formula>
    </cfRule>
    <cfRule type="cellIs" dxfId="50" priority="4" stopIfTrue="1" operator="equal">
      <formula>"Aceptable"</formula>
    </cfRule>
  </conditionalFormatting>
  <conditionalFormatting sqref="T6">
    <cfRule type="cellIs" dxfId="49" priority="1" stopIfTrue="1" operator="equal">
      <formula>"No Aceptable"</formula>
    </cfRule>
    <cfRule type="cellIs" dxfId="48" priority="2" stopIfTrue="1" operator="equal">
      <formula>"Aceptable"</formula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"/>
  <sheetViews>
    <sheetView topLeftCell="A3" zoomScale="60" zoomScaleNormal="60" workbookViewId="0">
      <selection activeCell="T8" sqref="T8"/>
    </sheetView>
  </sheetViews>
  <sheetFormatPr baseColWidth="10" defaultRowHeight="15" x14ac:dyDescent="0.25"/>
  <cols>
    <col min="1" max="1" width="14" customWidth="1"/>
    <col min="2" max="2" width="19.7109375" customWidth="1"/>
    <col min="3" max="3" width="17.42578125" customWidth="1"/>
    <col min="4" max="4" width="13.85546875" customWidth="1"/>
    <col min="5" max="5" width="14.5703125" customWidth="1"/>
    <col min="6" max="6" width="16.7109375" customWidth="1"/>
    <col min="7" max="7" width="15" customWidth="1"/>
    <col min="8" max="8" width="16.85546875" customWidth="1"/>
    <col min="9" max="9" width="15.7109375" customWidth="1"/>
    <col min="10" max="10" width="16" customWidth="1"/>
    <col min="18" max="18" width="15.7109375" customWidth="1"/>
    <col min="19" max="19" width="13.5703125" customWidth="1"/>
    <col min="21" max="21" width="6.85546875" customWidth="1"/>
    <col min="22" max="22" width="14.42578125" customWidth="1"/>
    <col min="23" max="23" width="14.140625" bestFit="1" customWidth="1"/>
    <col min="24" max="24" width="17.7109375" customWidth="1"/>
    <col min="25" max="25" width="25.42578125" customWidth="1"/>
    <col min="26" max="26" width="22" customWidth="1"/>
  </cols>
  <sheetData>
    <row r="1" spans="1:29" ht="120" customHeight="1" x14ac:dyDescent="0.25">
      <c r="B1" s="61"/>
      <c r="C1" s="61"/>
      <c r="D1" s="61"/>
      <c r="E1" s="61"/>
      <c r="F1" s="62" t="s">
        <v>151</v>
      </c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spans="1:29" ht="30" x14ac:dyDescent="0.25">
      <c r="A2" s="47" t="s">
        <v>85</v>
      </c>
      <c r="B2" s="47" t="s">
        <v>16</v>
      </c>
      <c r="C2" s="47" t="s">
        <v>0</v>
      </c>
      <c r="D2" s="47" t="s">
        <v>17</v>
      </c>
      <c r="E2" s="47" t="s">
        <v>1</v>
      </c>
      <c r="F2" s="47"/>
      <c r="G2" s="47" t="s">
        <v>2</v>
      </c>
      <c r="H2" s="47" t="s">
        <v>3</v>
      </c>
      <c r="I2" s="47"/>
      <c r="J2" s="47"/>
      <c r="K2" s="54" t="s">
        <v>49</v>
      </c>
      <c r="L2" s="54"/>
      <c r="M2" s="54"/>
      <c r="N2" s="54"/>
      <c r="O2" s="54"/>
      <c r="P2" s="54"/>
      <c r="Q2" s="54"/>
      <c r="R2" s="27" t="s">
        <v>55</v>
      </c>
      <c r="S2" s="47" t="s">
        <v>4</v>
      </c>
      <c r="T2" s="47"/>
      <c r="U2" s="47"/>
      <c r="V2" s="47" t="s">
        <v>5</v>
      </c>
      <c r="W2" s="47"/>
      <c r="X2" s="47"/>
      <c r="Y2" s="47"/>
      <c r="Z2" s="47"/>
      <c r="AA2" s="13"/>
      <c r="AB2" s="13"/>
      <c r="AC2" s="13"/>
    </row>
    <row r="3" spans="1:29" ht="118.5" customHeight="1" x14ac:dyDescent="0.25">
      <c r="A3" s="47"/>
      <c r="B3" s="47"/>
      <c r="C3" s="47"/>
      <c r="D3" s="47"/>
      <c r="E3" s="27" t="s">
        <v>6</v>
      </c>
      <c r="F3" s="27" t="s">
        <v>7</v>
      </c>
      <c r="G3" s="47"/>
      <c r="H3" s="26" t="s">
        <v>56</v>
      </c>
      <c r="I3" s="26" t="s">
        <v>57</v>
      </c>
      <c r="J3" s="26" t="s">
        <v>58</v>
      </c>
      <c r="K3" s="16" t="s">
        <v>50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8" t="s">
        <v>51</v>
      </c>
      <c r="R3" s="19" t="s">
        <v>13</v>
      </c>
      <c r="S3" s="19" t="s">
        <v>14</v>
      </c>
      <c r="T3" s="49" t="s">
        <v>15</v>
      </c>
      <c r="U3" s="50"/>
      <c r="V3" s="26" t="s">
        <v>59</v>
      </c>
      <c r="W3" s="26" t="s">
        <v>60</v>
      </c>
      <c r="X3" s="26" t="s">
        <v>61</v>
      </c>
      <c r="Y3" s="26" t="s">
        <v>62</v>
      </c>
      <c r="Z3" s="26" t="s">
        <v>63</v>
      </c>
      <c r="AA3" s="13"/>
      <c r="AB3" s="13"/>
      <c r="AC3" s="13"/>
    </row>
    <row r="4" spans="1:29" ht="60" x14ac:dyDescent="0.25">
      <c r="A4" s="63" t="s">
        <v>162</v>
      </c>
      <c r="B4" s="1" t="s">
        <v>152</v>
      </c>
      <c r="C4" s="1" t="s">
        <v>153</v>
      </c>
      <c r="D4" s="1" t="s">
        <v>154</v>
      </c>
      <c r="E4" s="32" t="s">
        <v>155</v>
      </c>
      <c r="F4" s="2" t="s">
        <v>178</v>
      </c>
      <c r="G4" s="10" t="s">
        <v>169</v>
      </c>
      <c r="H4" s="3" t="s">
        <v>164</v>
      </c>
      <c r="I4" s="3" t="s">
        <v>164</v>
      </c>
      <c r="J4" s="3" t="s">
        <v>157</v>
      </c>
      <c r="K4" s="10">
        <v>2</v>
      </c>
      <c r="L4" s="10">
        <v>3</v>
      </c>
      <c r="M4" s="20">
        <f t="shared" ref="M4:M7" si="0">+K4*L4</f>
        <v>6</v>
      </c>
      <c r="N4" s="4" t="str">
        <f t="shared" ref="N4:N7" si="1">IF(AND(M4&gt;=24,M4&lt;=40),"Muy Alto",IF(AND(20&gt;=M4,10&lt;=M4),"Alto",IF(AND(8&gt;=M4,6&lt;=M4),"Medio",IF(M4&lt;=4,"Bajo","-"))))</f>
        <v>Medio</v>
      </c>
      <c r="O4" s="10">
        <v>25</v>
      </c>
      <c r="P4" s="21">
        <f t="shared" ref="P4:P7" si="2">M4*O4</f>
        <v>150</v>
      </c>
      <c r="Q4" s="5" t="str">
        <f t="shared" ref="Q4:Q7" si="3">IF(AND(P4&gt;=600,P4&lt;=4000),"I",IF(AND(500&gt;=P4,150&lt;=P4),"II",IF(AND(120&gt;=P4,40&lt;=P4),"III",IF(P4&lt;=20,"IV","-"))))</f>
        <v>II</v>
      </c>
      <c r="R4" s="5" t="str">
        <f t="shared" ref="R4:R7" si="4">IF(P4&gt;=360,"No Aceptable","Aceptable")</f>
        <v>Aceptable</v>
      </c>
      <c r="S4" s="6">
        <v>18</v>
      </c>
      <c r="T4" s="43" t="s">
        <v>176</v>
      </c>
      <c r="U4" s="44"/>
      <c r="V4" s="7" t="s">
        <v>156</v>
      </c>
      <c r="W4" s="7" t="s">
        <v>156</v>
      </c>
      <c r="X4" s="8" t="s">
        <v>156</v>
      </c>
      <c r="Y4" s="8" t="s">
        <v>145</v>
      </c>
      <c r="Z4" s="8" t="s">
        <v>156</v>
      </c>
    </row>
    <row r="5" spans="1:29" ht="130.5" customHeight="1" x14ac:dyDescent="0.25">
      <c r="A5" s="64"/>
      <c r="B5" s="1" t="s">
        <v>152</v>
      </c>
      <c r="C5" s="1" t="s">
        <v>153</v>
      </c>
      <c r="D5" s="9" t="s">
        <v>154</v>
      </c>
      <c r="E5" s="32" t="s">
        <v>155</v>
      </c>
      <c r="F5" s="10" t="s">
        <v>179</v>
      </c>
      <c r="G5" s="10" t="s">
        <v>175</v>
      </c>
      <c r="H5" s="3" t="s">
        <v>164</v>
      </c>
      <c r="I5" s="3" t="s">
        <v>164</v>
      </c>
      <c r="J5" s="3" t="s">
        <v>157</v>
      </c>
      <c r="K5" s="10">
        <v>2</v>
      </c>
      <c r="L5" s="10">
        <v>4</v>
      </c>
      <c r="M5" s="20">
        <f t="shared" si="0"/>
        <v>8</v>
      </c>
      <c r="N5" s="4" t="str">
        <f t="shared" si="1"/>
        <v>Medio</v>
      </c>
      <c r="O5" s="10">
        <v>25</v>
      </c>
      <c r="P5" s="21">
        <f t="shared" si="2"/>
        <v>200</v>
      </c>
      <c r="Q5" s="5" t="str">
        <f t="shared" si="3"/>
        <v>II</v>
      </c>
      <c r="R5" s="5" t="str">
        <f t="shared" si="4"/>
        <v>Aceptable</v>
      </c>
      <c r="S5" s="6">
        <v>18</v>
      </c>
      <c r="T5" s="43" t="s">
        <v>176</v>
      </c>
      <c r="U5" s="44"/>
      <c r="V5" s="7" t="s">
        <v>156</v>
      </c>
      <c r="W5" s="7" t="s">
        <v>156</v>
      </c>
      <c r="X5" s="8" t="s">
        <v>156</v>
      </c>
      <c r="Y5" s="8" t="s">
        <v>177</v>
      </c>
      <c r="Z5" s="8" t="s">
        <v>156</v>
      </c>
    </row>
    <row r="6" spans="1:29" ht="96" customHeight="1" x14ac:dyDescent="0.25">
      <c r="A6" s="64"/>
      <c r="B6" s="1" t="s">
        <v>152</v>
      </c>
      <c r="C6" s="1" t="s">
        <v>153</v>
      </c>
      <c r="D6" s="1" t="s">
        <v>154</v>
      </c>
      <c r="E6" s="32" t="s">
        <v>141</v>
      </c>
      <c r="F6" s="2" t="s">
        <v>22</v>
      </c>
      <c r="G6" s="10" t="s">
        <v>166</v>
      </c>
      <c r="H6" s="3" t="s">
        <v>164</v>
      </c>
      <c r="I6" s="3" t="s">
        <v>164</v>
      </c>
      <c r="J6" s="3" t="s">
        <v>165</v>
      </c>
      <c r="K6" s="10">
        <v>2</v>
      </c>
      <c r="L6" s="10">
        <v>3</v>
      </c>
      <c r="M6" s="20">
        <f t="shared" si="0"/>
        <v>6</v>
      </c>
      <c r="N6" s="4" t="str">
        <f t="shared" si="1"/>
        <v>Medio</v>
      </c>
      <c r="O6" s="10">
        <v>25</v>
      </c>
      <c r="P6" s="21">
        <f t="shared" si="2"/>
        <v>150</v>
      </c>
      <c r="Q6" s="5" t="str">
        <f t="shared" si="3"/>
        <v>II</v>
      </c>
      <c r="R6" s="5" t="str">
        <f t="shared" si="4"/>
        <v>Aceptable</v>
      </c>
      <c r="S6" s="6">
        <v>18</v>
      </c>
      <c r="T6" s="43" t="s">
        <v>167</v>
      </c>
      <c r="U6" s="44"/>
      <c r="V6" s="7" t="s">
        <v>156</v>
      </c>
      <c r="W6" s="7" t="s">
        <v>156</v>
      </c>
      <c r="X6" s="8" t="s">
        <v>156</v>
      </c>
      <c r="Y6" s="8" t="s">
        <v>168</v>
      </c>
      <c r="Z6" s="8" t="s">
        <v>156</v>
      </c>
    </row>
    <row r="7" spans="1:29" ht="105" customHeight="1" x14ac:dyDescent="0.25">
      <c r="A7" s="64"/>
      <c r="B7" s="1" t="s">
        <v>152</v>
      </c>
      <c r="C7" s="1" t="s">
        <v>153</v>
      </c>
      <c r="D7" s="1" t="s">
        <v>154</v>
      </c>
      <c r="E7" s="32" t="s">
        <v>170</v>
      </c>
      <c r="F7" s="2" t="s">
        <v>171</v>
      </c>
      <c r="G7" s="10" t="s">
        <v>172</v>
      </c>
      <c r="H7" s="3" t="s">
        <v>164</v>
      </c>
      <c r="I7" s="3" t="s">
        <v>164</v>
      </c>
      <c r="J7" s="3" t="s">
        <v>157</v>
      </c>
      <c r="K7" s="10">
        <v>2</v>
      </c>
      <c r="L7" s="10">
        <v>3</v>
      </c>
      <c r="M7" s="20">
        <f t="shared" si="0"/>
        <v>6</v>
      </c>
      <c r="N7" s="4" t="str">
        <f t="shared" si="1"/>
        <v>Medio</v>
      </c>
      <c r="O7" s="10">
        <v>25</v>
      </c>
      <c r="P7" s="21">
        <f t="shared" si="2"/>
        <v>150</v>
      </c>
      <c r="Q7" s="5" t="str">
        <f t="shared" si="3"/>
        <v>II</v>
      </c>
      <c r="R7" s="5" t="str">
        <f t="shared" si="4"/>
        <v>Aceptable</v>
      </c>
      <c r="S7" s="12">
        <v>18</v>
      </c>
      <c r="T7" s="41" t="s">
        <v>173</v>
      </c>
      <c r="U7" s="42"/>
      <c r="V7" s="7" t="s">
        <v>156</v>
      </c>
      <c r="W7" s="7" t="s">
        <v>156</v>
      </c>
      <c r="X7" s="8" t="s">
        <v>156</v>
      </c>
      <c r="Y7" s="8" t="s">
        <v>174</v>
      </c>
      <c r="Z7" s="8" t="s">
        <v>156</v>
      </c>
    </row>
  </sheetData>
  <mergeCells count="18">
    <mergeCell ref="B1:E1"/>
    <mergeCell ref="F1:Z1"/>
    <mergeCell ref="A2:A3"/>
    <mergeCell ref="B2:B3"/>
    <mergeCell ref="C2:C3"/>
    <mergeCell ref="D2:D3"/>
    <mergeCell ref="E2:F2"/>
    <mergeCell ref="G2:G3"/>
    <mergeCell ref="H2:J2"/>
    <mergeCell ref="K2:Q2"/>
    <mergeCell ref="S2:U2"/>
    <mergeCell ref="V2:Z2"/>
    <mergeCell ref="T3:U3"/>
    <mergeCell ref="A4:A7"/>
    <mergeCell ref="T4:U4"/>
    <mergeCell ref="T5:U5"/>
    <mergeCell ref="T6:U6"/>
    <mergeCell ref="T7:U7"/>
  </mergeCells>
  <conditionalFormatting sqref="S4:T4">
    <cfRule type="cellIs" dxfId="47" priority="32" stopIfTrue="1" operator="equal">
      <formula>"No Aceptable"</formula>
    </cfRule>
    <cfRule type="cellIs" dxfId="46" priority="33" stopIfTrue="1" operator="equal">
      <formula>"Aceptable"</formula>
    </cfRule>
  </conditionalFormatting>
  <conditionalFormatting sqref="R4">
    <cfRule type="cellIs" dxfId="45" priority="27" stopIfTrue="1" operator="equal">
      <formula>"No Aceptable"</formula>
    </cfRule>
    <cfRule type="cellIs" dxfId="44" priority="28" stopIfTrue="1" operator="equal">
      <formula>"Aceptable"</formula>
    </cfRule>
  </conditionalFormatting>
  <conditionalFormatting sqref="Q4">
    <cfRule type="cellIs" dxfId="43" priority="29" stopIfTrue="1" operator="equal">
      <formula>"IV"</formula>
    </cfRule>
    <cfRule type="cellIs" dxfId="42" priority="30" stopIfTrue="1" operator="equal">
      <formula>"III"</formula>
    </cfRule>
    <cfRule type="cellIs" dxfId="41" priority="31" stopIfTrue="1" operator="equal">
      <formula>"II"</formula>
    </cfRule>
  </conditionalFormatting>
  <conditionalFormatting sqref="S5">
    <cfRule type="cellIs" dxfId="40" priority="25" stopIfTrue="1" operator="equal">
      <formula>"No Aceptable"</formula>
    </cfRule>
    <cfRule type="cellIs" dxfId="39" priority="26" stopIfTrue="1" operator="equal">
      <formula>"Aceptable"</formula>
    </cfRule>
  </conditionalFormatting>
  <conditionalFormatting sqref="T5">
    <cfRule type="cellIs" dxfId="38" priority="18" stopIfTrue="1" operator="equal">
      <formula>"No Aceptable"</formula>
    </cfRule>
    <cfRule type="cellIs" dxfId="37" priority="19" stopIfTrue="1" operator="equal">
      <formula>"Aceptable"</formula>
    </cfRule>
  </conditionalFormatting>
  <conditionalFormatting sqref="R5">
    <cfRule type="cellIs" dxfId="36" priority="20" stopIfTrue="1" operator="equal">
      <formula>"No Aceptable"</formula>
    </cfRule>
    <cfRule type="cellIs" dxfId="35" priority="21" stopIfTrue="1" operator="equal">
      <formula>"Aceptable"</formula>
    </cfRule>
  </conditionalFormatting>
  <conditionalFormatting sqref="Q5">
    <cfRule type="cellIs" dxfId="34" priority="22" stopIfTrue="1" operator="equal">
      <formula>"IV"</formula>
    </cfRule>
    <cfRule type="cellIs" dxfId="33" priority="23" stopIfTrue="1" operator="equal">
      <formula>"III"</formula>
    </cfRule>
    <cfRule type="cellIs" dxfId="32" priority="24" stopIfTrue="1" operator="equal">
      <formula>"II"</formula>
    </cfRule>
  </conditionalFormatting>
  <conditionalFormatting sqref="R6:S6 R7">
    <cfRule type="cellIs" dxfId="31" priority="13" stopIfTrue="1" operator="equal">
      <formula>"No Aceptable"</formula>
    </cfRule>
    <cfRule type="cellIs" dxfId="30" priority="14" stopIfTrue="1" operator="equal">
      <formula>"Aceptable"</formula>
    </cfRule>
  </conditionalFormatting>
  <conditionalFormatting sqref="Q6:Q7">
    <cfRule type="cellIs" dxfId="29" priority="15" stopIfTrue="1" operator="equal">
      <formula>"IV"</formula>
    </cfRule>
    <cfRule type="cellIs" dxfId="28" priority="16" stopIfTrue="1" operator="equal">
      <formula>"III"</formula>
    </cfRule>
    <cfRule type="cellIs" dxfId="27" priority="17" stopIfTrue="1" operator="equal">
      <formula>"II"</formula>
    </cfRule>
  </conditionalFormatting>
  <conditionalFormatting sqref="S7:T7">
    <cfRule type="cellIs" dxfId="26" priority="8" stopIfTrue="1" operator="equal">
      <formula>"No Aceptable"</formula>
    </cfRule>
    <cfRule type="cellIs" dxfId="25" priority="9" stopIfTrue="1" operator="equal">
      <formula>"Aceptable"</formula>
    </cfRule>
  </conditionalFormatting>
  <conditionalFormatting sqref="T6">
    <cfRule type="cellIs" dxfId="24" priority="1" stopIfTrue="1" operator="equal">
      <formula>"No Aceptable"</formula>
    </cfRule>
    <cfRule type="cellIs" dxfId="23" priority="2" stopIfTrue="1" operator="equal">
      <formula>"Aceptable"</formula>
    </cfRule>
  </conditionalFormatting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4" zoomScale="50" zoomScaleNormal="50" workbookViewId="0">
      <selection activeCell="H8" sqref="H8"/>
    </sheetView>
  </sheetViews>
  <sheetFormatPr baseColWidth="10" defaultRowHeight="15" x14ac:dyDescent="0.25"/>
  <cols>
    <col min="1" max="1" width="13.7109375" customWidth="1"/>
    <col min="2" max="2" width="19.7109375" customWidth="1"/>
    <col min="3" max="3" width="17.42578125" customWidth="1"/>
    <col min="4" max="4" width="13.85546875" customWidth="1"/>
    <col min="5" max="5" width="14.5703125" customWidth="1"/>
    <col min="6" max="6" width="16.7109375" customWidth="1"/>
    <col min="7" max="7" width="15" customWidth="1"/>
    <col min="8" max="8" width="16.85546875" customWidth="1"/>
    <col min="9" max="9" width="15.7109375" customWidth="1"/>
    <col min="10" max="10" width="16" customWidth="1"/>
    <col min="18" max="18" width="15.7109375" customWidth="1"/>
    <col min="19" max="19" width="13.5703125" customWidth="1"/>
    <col min="21" max="21" width="6.85546875" customWidth="1"/>
    <col min="22" max="22" width="14.42578125" customWidth="1"/>
    <col min="23" max="23" width="14.140625" bestFit="1" customWidth="1"/>
    <col min="24" max="24" width="17.7109375" customWidth="1"/>
    <col min="25" max="25" width="18.5703125" customWidth="1"/>
    <col min="26" max="26" width="19" customWidth="1"/>
  </cols>
  <sheetData>
    <row r="1" spans="1:29" ht="120" customHeight="1" x14ac:dyDescent="0.25">
      <c r="B1" s="61"/>
      <c r="C1" s="61"/>
      <c r="D1" s="61"/>
      <c r="E1" s="61"/>
      <c r="F1" s="62" t="s">
        <v>151</v>
      </c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spans="1:29" ht="30" x14ac:dyDescent="0.25">
      <c r="A2" s="47" t="s">
        <v>85</v>
      </c>
      <c r="B2" s="47" t="s">
        <v>16</v>
      </c>
      <c r="C2" s="47" t="s">
        <v>0</v>
      </c>
      <c r="D2" s="47" t="s">
        <v>17</v>
      </c>
      <c r="E2" s="47" t="s">
        <v>1</v>
      </c>
      <c r="F2" s="47"/>
      <c r="G2" s="47" t="s">
        <v>2</v>
      </c>
      <c r="H2" s="47" t="s">
        <v>3</v>
      </c>
      <c r="I2" s="47"/>
      <c r="J2" s="47"/>
      <c r="K2" s="54" t="s">
        <v>49</v>
      </c>
      <c r="L2" s="54"/>
      <c r="M2" s="54"/>
      <c r="N2" s="54"/>
      <c r="O2" s="54"/>
      <c r="P2" s="54"/>
      <c r="Q2" s="54"/>
      <c r="R2" s="34" t="s">
        <v>55</v>
      </c>
      <c r="S2" s="47" t="s">
        <v>4</v>
      </c>
      <c r="T2" s="47"/>
      <c r="U2" s="47"/>
      <c r="V2" s="47" t="s">
        <v>5</v>
      </c>
      <c r="W2" s="47"/>
      <c r="X2" s="47"/>
      <c r="Y2" s="47"/>
      <c r="Z2" s="47"/>
      <c r="AA2" s="13"/>
      <c r="AB2" s="13"/>
      <c r="AC2" s="13"/>
    </row>
    <row r="3" spans="1:29" ht="118.5" customHeight="1" x14ac:dyDescent="0.25">
      <c r="A3" s="47"/>
      <c r="B3" s="47"/>
      <c r="C3" s="47"/>
      <c r="D3" s="47"/>
      <c r="E3" s="34" t="s">
        <v>6</v>
      </c>
      <c r="F3" s="34" t="s">
        <v>7</v>
      </c>
      <c r="G3" s="47"/>
      <c r="H3" s="35" t="s">
        <v>56</v>
      </c>
      <c r="I3" s="35" t="s">
        <v>57</v>
      </c>
      <c r="J3" s="35" t="s">
        <v>58</v>
      </c>
      <c r="K3" s="16" t="s">
        <v>50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8" t="s">
        <v>51</v>
      </c>
      <c r="R3" s="19" t="s">
        <v>13</v>
      </c>
      <c r="S3" s="19" t="s">
        <v>14</v>
      </c>
      <c r="T3" s="67" t="s">
        <v>15</v>
      </c>
      <c r="U3" s="67"/>
      <c r="V3" s="35" t="s">
        <v>59</v>
      </c>
      <c r="W3" s="35" t="s">
        <v>60</v>
      </c>
      <c r="X3" s="35" t="s">
        <v>61</v>
      </c>
      <c r="Y3" s="35" t="s">
        <v>62</v>
      </c>
      <c r="Z3" s="35" t="s">
        <v>63</v>
      </c>
      <c r="AA3" s="13"/>
      <c r="AB3" s="13"/>
      <c r="AC3" s="13"/>
    </row>
    <row r="4" spans="1:29" ht="130.5" customHeight="1" x14ac:dyDescent="0.25">
      <c r="A4" s="66" t="s">
        <v>163</v>
      </c>
      <c r="B4" s="36" t="s">
        <v>181</v>
      </c>
      <c r="C4" s="37" t="s">
        <v>185</v>
      </c>
      <c r="D4" s="36" t="s">
        <v>184</v>
      </c>
      <c r="E4" s="38" t="s">
        <v>237</v>
      </c>
      <c r="F4" s="37" t="s">
        <v>195</v>
      </c>
      <c r="G4" s="37" t="s">
        <v>190</v>
      </c>
      <c r="H4" s="37" t="s">
        <v>156</v>
      </c>
      <c r="I4" s="37" t="s">
        <v>207</v>
      </c>
      <c r="J4" s="37" t="s">
        <v>199</v>
      </c>
      <c r="K4" s="36">
        <v>2</v>
      </c>
      <c r="L4" s="36">
        <v>1</v>
      </c>
      <c r="M4" s="20">
        <f>K4*L4</f>
        <v>2</v>
      </c>
      <c r="N4" s="4" t="str">
        <f>IF(AND(M4&gt;=24,M4&lt;=40),"Muy Alto",IF(AND(20&gt;=M4,10&lt;=M4),"Alto",IF(AND(8&gt;=M4,6&lt;=M4),"Medio",IF(M4&lt;=4,"Bajo","-"))))</f>
        <v>Bajo</v>
      </c>
      <c r="O4" s="36">
        <v>10</v>
      </c>
      <c r="P4" s="21">
        <f>M4*O4</f>
        <v>20</v>
      </c>
      <c r="Q4" s="5" t="str">
        <f>IF(AND(P4&gt;=600,P4&lt;=4000),"I",IF(AND(500&gt;=P4,150&lt;=P4),"II",IF(AND(120&gt;=P4,40&lt;=P4),"III",IF(P4&lt;=20,"IV","-"))))</f>
        <v>IV</v>
      </c>
      <c r="R4" s="5" t="str">
        <f>IF(P4&gt;=360,"No Aceptable","Aceptable")</f>
        <v>Aceptable</v>
      </c>
      <c r="S4" s="6">
        <v>2</v>
      </c>
      <c r="T4" s="65" t="s">
        <v>238</v>
      </c>
      <c r="U4" s="65"/>
      <c r="V4" s="36" t="s">
        <v>154</v>
      </c>
      <c r="W4" s="36" t="s">
        <v>156</v>
      </c>
      <c r="X4" s="36" t="s">
        <v>156</v>
      </c>
      <c r="Y4" s="36" t="s">
        <v>212</v>
      </c>
      <c r="Z4" s="40" t="s">
        <v>217</v>
      </c>
    </row>
    <row r="5" spans="1:29" ht="123" customHeight="1" x14ac:dyDescent="0.25">
      <c r="A5" s="66"/>
      <c r="B5" s="36" t="s">
        <v>182</v>
      </c>
      <c r="C5" s="37" t="s">
        <v>186</v>
      </c>
      <c r="D5" s="36" t="s">
        <v>154</v>
      </c>
      <c r="E5" s="38" t="s">
        <v>221</v>
      </c>
      <c r="F5" s="37" t="s">
        <v>222</v>
      </c>
      <c r="G5" s="37" t="s">
        <v>191</v>
      </c>
      <c r="H5" s="37" t="s">
        <v>200</v>
      </c>
      <c r="I5" s="37" t="s">
        <v>201</v>
      </c>
      <c r="J5" s="37" t="s">
        <v>202</v>
      </c>
      <c r="K5" s="36">
        <v>2</v>
      </c>
      <c r="L5" s="36">
        <v>2</v>
      </c>
      <c r="M5" s="20">
        <f t="shared" ref="M5:M8" si="0">K5*L5</f>
        <v>4</v>
      </c>
      <c r="N5" s="4" t="str">
        <f t="shared" ref="N5:N8" si="1">IF(AND(M5&gt;=24,M5&lt;=40),"Muy Alto",IF(AND(20&gt;=M5,10&lt;=M5),"Alto",IF(AND(8&gt;=M5,6&lt;=M5),"Medio",IF(M5&lt;=4,"Bajo","-"))))</f>
        <v>Bajo</v>
      </c>
      <c r="O5" s="36">
        <v>25</v>
      </c>
      <c r="P5" s="21">
        <f t="shared" ref="P5:P8" si="2">M5*O5</f>
        <v>100</v>
      </c>
      <c r="Q5" s="5" t="str">
        <f t="shared" ref="Q5:Q8" si="3">IF(AND(P5&gt;=600,P5&lt;=4000),"I",IF(AND(500&gt;=P5,150&lt;=P5),"II",IF(AND(120&gt;=P5,40&lt;=P5),"III",IF(P5&lt;=20,"IV","-"))))</f>
        <v>III</v>
      </c>
      <c r="R5" s="5" t="str">
        <f t="shared" ref="R5:R8" si="4">IF(P5&gt;=360,"No Aceptable","Aceptable")</f>
        <v>Aceptable</v>
      </c>
      <c r="S5" s="6">
        <v>2</v>
      </c>
      <c r="T5" s="65" t="s">
        <v>208</v>
      </c>
      <c r="U5" s="65" t="s">
        <v>208</v>
      </c>
      <c r="V5" s="36" t="s">
        <v>154</v>
      </c>
      <c r="W5" s="36" t="s">
        <v>156</v>
      </c>
      <c r="X5" s="36" t="s">
        <v>156</v>
      </c>
      <c r="Y5" s="36" t="s">
        <v>213</v>
      </c>
      <c r="Z5" s="36" t="s">
        <v>218</v>
      </c>
    </row>
    <row r="6" spans="1:29" ht="105" customHeight="1" x14ac:dyDescent="0.25">
      <c r="A6" s="66"/>
      <c r="B6" s="36" t="s">
        <v>181</v>
      </c>
      <c r="C6" s="37" t="s">
        <v>187</v>
      </c>
      <c r="D6" s="36" t="s">
        <v>154</v>
      </c>
      <c r="E6" s="38" t="s">
        <v>196</v>
      </c>
      <c r="F6" s="37" t="s">
        <v>223</v>
      </c>
      <c r="G6" s="37" t="s">
        <v>192</v>
      </c>
      <c r="H6" s="37" t="s">
        <v>156</v>
      </c>
      <c r="I6" s="37" t="s">
        <v>207</v>
      </c>
      <c r="J6" s="37" t="s">
        <v>203</v>
      </c>
      <c r="K6" s="36">
        <v>2</v>
      </c>
      <c r="L6" s="36">
        <v>2</v>
      </c>
      <c r="M6" s="20">
        <f t="shared" si="0"/>
        <v>4</v>
      </c>
      <c r="N6" s="4" t="str">
        <f t="shared" si="1"/>
        <v>Bajo</v>
      </c>
      <c r="O6" s="36">
        <v>25</v>
      </c>
      <c r="P6" s="21">
        <f t="shared" si="2"/>
        <v>100</v>
      </c>
      <c r="Q6" s="5" t="str">
        <f t="shared" si="3"/>
        <v>III</v>
      </c>
      <c r="R6" s="5" t="str">
        <f t="shared" si="4"/>
        <v>Aceptable</v>
      </c>
      <c r="S6" s="12">
        <v>2</v>
      </c>
      <c r="T6" s="65" t="s">
        <v>209</v>
      </c>
      <c r="U6" s="65" t="s">
        <v>209</v>
      </c>
      <c r="V6" s="36" t="s">
        <v>154</v>
      </c>
      <c r="W6" s="36" t="s">
        <v>156</v>
      </c>
      <c r="X6" s="36" t="s">
        <v>156</v>
      </c>
      <c r="Y6" s="36" t="s">
        <v>214</v>
      </c>
      <c r="Z6" s="36" t="s">
        <v>219</v>
      </c>
    </row>
    <row r="7" spans="1:29" ht="119.25" customHeight="1" x14ac:dyDescent="0.25">
      <c r="A7" s="66"/>
      <c r="B7" s="36" t="s">
        <v>181</v>
      </c>
      <c r="C7" s="37" t="s">
        <v>188</v>
      </c>
      <c r="D7" s="36" t="s">
        <v>154</v>
      </c>
      <c r="E7" s="38" t="s">
        <v>197</v>
      </c>
      <c r="F7" s="37" t="s">
        <v>224</v>
      </c>
      <c r="G7" s="37" t="s">
        <v>193</v>
      </c>
      <c r="H7" s="37" t="s">
        <v>156</v>
      </c>
      <c r="I7" s="37" t="s">
        <v>204</v>
      </c>
      <c r="J7" s="37" t="s">
        <v>205</v>
      </c>
      <c r="K7" s="36">
        <v>2</v>
      </c>
      <c r="L7" s="36">
        <v>2</v>
      </c>
      <c r="M7" s="20">
        <f t="shared" si="0"/>
        <v>4</v>
      </c>
      <c r="N7" s="4" t="str">
        <f t="shared" si="1"/>
        <v>Bajo</v>
      </c>
      <c r="O7" s="36">
        <v>25</v>
      </c>
      <c r="P7" s="21">
        <f t="shared" si="2"/>
        <v>100</v>
      </c>
      <c r="Q7" s="5" t="str">
        <f t="shared" si="3"/>
        <v>III</v>
      </c>
      <c r="R7" s="5" t="str">
        <f t="shared" si="4"/>
        <v>Aceptable</v>
      </c>
      <c r="S7" s="12">
        <v>2</v>
      </c>
      <c r="T7" s="65" t="s">
        <v>210</v>
      </c>
      <c r="U7" s="65" t="s">
        <v>210</v>
      </c>
      <c r="V7" s="36" t="s">
        <v>184</v>
      </c>
      <c r="W7" s="36" t="s">
        <v>156</v>
      </c>
      <c r="X7" s="36" t="s">
        <v>156</v>
      </c>
      <c r="Y7" s="36" t="s">
        <v>215</v>
      </c>
      <c r="Z7" s="36" t="s">
        <v>220</v>
      </c>
    </row>
    <row r="8" spans="1:29" ht="119.25" customHeight="1" x14ac:dyDescent="0.25">
      <c r="A8" s="66"/>
      <c r="B8" s="36" t="s">
        <v>183</v>
      </c>
      <c r="C8" s="37" t="s">
        <v>189</v>
      </c>
      <c r="D8" s="36" t="s">
        <v>154</v>
      </c>
      <c r="E8" s="38" t="s">
        <v>198</v>
      </c>
      <c r="F8" s="37" t="s">
        <v>225</v>
      </c>
      <c r="G8" s="37" t="s">
        <v>194</v>
      </c>
      <c r="H8" s="37" t="s">
        <v>156</v>
      </c>
      <c r="I8" s="37" t="s">
        <v>206</v>
      </c>
      <c r="J8" s="37" t="s">
        <v>156</v>
      </c>
      <c r="K8" s="36">
        <v>2</v>
      </c>
      <c r="L8" s="36">
        <v>2</v>
      </c>
      <c r="M8" s="20">
        <f t="shared" si="0"/>
        <v>4</v>
      </c>
      <c r="N8" s="4" t="str">
        <f t="shared" si="1"/>
        <v>Bajo</v>
      </c>
      <c r="O8" s="36">
        <v>25</v>
      </c>
      <c r="P8" s="21">
        <f t="shared" si="2"/>
        <v>100</v>
      </c>
      <c r="Q8" s="5" t="str">
        <f t="shared" si="3"/>
        <v>III</v>
      </c>
      <c r="R8" s="5" t="str">
        <f t="shared" si="4"/>
        <v>Aceptable</v>
      </c>
      <c r="S8" s="39">
        <v>2</v>
      </c>
      <c r="T8" s="65" t="s">
        <v>211</v>
      </c>
      <c r="U8" s="65" t="s">
        <v>211</v>
      </c>
      <c r="V8" s="36" t="s">
        <v>154</v>
      </c>
      <c r="W8" s="36" t="s">
        <v>156</v>
      </c>
      <c r="X8" s="36" t="s">
        <v>156</v>
      </c>
      <c r="Y8" s="36" t="s">
        <v>216</v>
      </c>
      <c r="Z8" s="36" t="s">
        <v>156</v>
      </c>
    </row>
  </sheetData>
  <mergeCells count="19">
    <mergeCell ref="B1:E1"/>
    <mergeCell ref="F1:Z1"/>
    <mergeCell ref="A2:A3"/>
    <mergeCell ref="B2:B3"/>
    <mergeCell ref="C2:C3"/>
    <mergeCell ref="D2:D3"/>
    <mergeCell ref="E2:F2"/>
    <mergeCell ref="G2:G3"/>
    <mergeCell ref="H2:J2"/>
    <mergeCell ref="K2:Q2"/>
    <mergeCell ref="S2:U2"/>
    <mergeCell ref="V2:Z2"/>
    <mergeCell ref="T3:U3"/>
    <mergeCell ref="T4:U4"/>
    <mergeCell ref="T5:U5"/>
    <mergeCell ref="T6:U6"/>
    <mergeCell ref="T7:U7"/>
    <mergeCell ref="A4:A8"/>
    <mergeCell ref="T8:U8"/>
  </mergeCells>
  <conditionalFormatting sqref="S4">
    <cfRule type="cellIs" dxfId="22" priority="25" stopIfTrue="1" operator="equal">
      <formula>"No Aceptable"</formula>
    </cfRule>
    <cfRule type="cellIs" dxfId="21" priority="26" stopIfTrue="1" operator="equal">
      <formula>"Aceptable"</formula>
    </cfRule>
  </conditionalFormatting>
  <conditionalFormatting sqref="R4:R8">
    <cfRule type="cellIs" dxfId="20" priority="20" stopIfTrue="1" operator="equal">
      <formula>"No Aceptable"</formula>
    </cfRule>
    <cfRule type="cellIs" dxfId="19" priority="21" stopIfTrue="1" operator="equal">
      <formula>"Aceptable"</formula>
    </cfRule>
  </conditionalFormatting>
  <conditionalFormatting sqref="Q4:Q8">
    <cfRule type="cellIs" dxfId="18" priority="22" stopIfTrue="1" operator="equal">
      <formula>"IV"</formula>
    </cfRule>
    <cfRule type="cellIs" dxfId="17" priority="23" stopIfTrue="1" operator="equal">
      <formula>"III"</formula>
    </cfRule>
    <cfRule type="cellIs" dxfId="16" priority="24" stopIfTrue="1" operator="equal">
      <formula>"II"</formula>
    </cfRule>
  </conditionalFormatting>
  <conditionalFormatting sqref="S5">
    <cfRule type="cellIs" dxfId="15" priority="13" stopIfTrue="1" operator="equal">
      <formula>"No Aceptable"</formula>
    </cfRule>
    <cfRule type="cellIs" dxfId="14" priority="14" stopIfTrue="1" operator="equal">
      <formula>"Aceptable"</formula>
    </cfRule>
  </conditionalFormatting>
  <conditionalFormatting sqref="S6">
    <cfRule type="cellIs" dxfId="13" priority="8" stopIfTrue="1" operator="equal">
      <formula>"No Aceptable"</formula>
    </cfRule>
    <cfRule type="cellIs" dxfId="12" priority="9" stopIfTrue="1" operator="equal">
      <formula>"Aceptable"</formula>
    </cfRule>
  </conditionalFormatting>
  <conditionalFormatting sqref="S7">
    <cfRule type="cellIs" dxfId="11" priority="3" stopIfTrue="1" operator="equal">
      <formula>"No Aceptable"</formula>
    </cfRule>
    <cfRule type="cellIs" dxfId="10" priority="4" stopIfTrue="1" operator="equal">
      <formula>"Aceptable"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Administrativo</vt:lpstr>
      <vt:lpstr>Cocina</vt:lpstr>
      <vt:lpstr>Secretaria - Atencion al Public</vt:lpstr>
      <vt:lpstr>Conductor</vt:lpstr>
      <vt:lpstr>Docente</vt:lpstr>
      <vt:lpstr>Servicios Generales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PISO5-30</dc:creator>
  <cp:lastModifiedBy>Carlos</cp:lastModifiedBy>
  <dcterms:created xsi:type="dcterms:W3CDTF">2015-12-11T16:50:59Z</dcterms:created>
  <dcterms:modified xsi:type="dcterms:W3CDTF">2017-07-30T19:24:50Z</dcterms:modified>
</cp:coreProperties>
</file>