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0490" windowHeight="7650"/>
  </bookViews>
  <sheets>
    <sheet name="Hoja1" sheetId="1" r:id="rId1"/>
    <sheet name="Hoja2" sheetId="2" r:id="rId2"/>
    <sheet name="Hoja3" sheetId="3" r:id="rId3"/>
  </sheets>
  <calcPr calcId="162913"/>
</workbook>
</file>

<file path=xl/calcChain.xml><?xml version="1.0" encoding="utf-8"?>
<calcChain xmlns="http://schemas.openxmlformats.org/spreadsheetml/2006/main">
  <c r="E173" i="1" l="1"/>
  <c r="E133" i="1"/>
  <c r="E115" i="1"/>
  <c r="E92" i="1"/>
  <c r="E72" i="1"/>
  <c r="B150" i="1" l="1"/>
  <c r="B129" i="1"/>
  <c r="B108" i="1"/>
  <c r="B88" i="1"/>
  <c r="B68" i="1"/>
  <c r="C33" i="1"/>
  <c r="B48" i="1"/>
  <c r="T4" i="1" l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4" i="1"/>
  <c r="C35" i="1"/>
  <c r="C36" i="1"/>
  <c r="C37" i="1"/>
  <c r="C38" i="1"/>
  <c r="C39" i="1"/>
  <c r="C40" i="1"/>
  <c r="C41" i="1"/>
  <c r="C42" i="1"/>
  <c r="C43" i="1"/>
  <c r="E58" i="1" l="1"/>
  <c r="E59" i="1"/>
  <c r="E57" i="1"/>
  <c r="E50" i="1"/>
  <c r="E60" i="1" s="1"/>
</calcChain>
</file>

<file path=xl/sharedStrings.xml><?xml version="1.0" encoding="utf-8"?>
<sst xmlns="http://schemas.openxmlformats.org/spreadsheetml/2006/main" count="325" uniqueCount="250">
  <si>
    <t>PREGUNTA DUAL</t>
  </si>
  <si>
    <t>SEMESTRE</t>
  </si>
  <si>
    <t>PRIMERO</t>
  </si>
  <si>
    <t>SEGUNDO</t>
  </si>
  <si>
    <t>TERCERO</t>
  </si>
  <si>
    <t>CUARTO</t>
  </si>
  <si>
    <t xml:space="preserve">QUINTO </t>
  </si>
  <si>
    <t>SEXTO</t>
  </si>
  <si>
    <t>SEPTIMO</t>
  </si>
  <si>
    <t>OCTAVO</t>
  </si>
  <si>
    <t>NOVENO</t>
  </si>
  <si>
    <t>DECIMO</t>
  </si>
  <si>
    <t>SI</t>
  </si>
  <si>
    <t>NO</t>
  </si>
  <si>
    <t>CATEGORIA</t>
  </si>
  <si>
    <t>PROFUNDOS</t>
  </si>
  <si>
    <t>AMPLIOS</t>
  </si>
  <si>
    <t>SUFICIENTES</t>
  </si>
  <si>
    <t>BASICOS</t>
  </si>
  <si>
    <t>ESCASOS</t>
  </si>
  <si>
    <t>1. Cual semestre cursa usted actualmente en proyecto administración deprotiva?</t>
  </si>
  <si>
    <t>2. Ha participado en actividades Lúdicas relacionadas con el ánimo académico o laboral?</t>
  </si>
  <si>
    <t>4. ¿En cual categoria calificaria usted sus conocimientos en esta asignatura?</t>
  </si>
  <si>
    <t>5. En que áreas especificas de los juegos gerenciales posee estos conocimientos?</t>
  </si>
  <si>
    <t>6. Ha participado en simuladores pedagógicos?</t>
  </si>
  <si>
    <t>7. Cuales herramientas pedagogicas diferentes a las convencionales le ha brindado el proyecto para su desarrollo académico?</t>
  </si>
  <si>
    <t>8. ¿Cree que deberia implementarse nuevas estrategias pedagógicas al interior del proyecto curricular?</t>
  </si>
  <si>
    <t>9. ¿ Para Cuales áreas del conocimiento relacionadas con el proyecto curricular creería usted útiles la implementación de simuladores lúdicos?</t>
  </si>
  <si>
    <t>#</t>
  </si>
  <si>
    <t>Columna1</t>
  </si>
  <si>
    <t>#2</t>
  </si>
  <si>
    <t>CUAL?</t>
  </si>
  <si>
    <t>POR QUÉ?</t>
  </si>
  <si>
    <t>#3</t>
  </si>
  <si>
    <t>#4</t>
  </si>
  <si>
    <t>#5</t>
  </si>
  <si>
    <t>CUALES?</t>
  </si>
  <si>
    <t>#6</t>
  </si>
  <si>
    <t>NOMBRE</t>
  </si>
  <si>
    <t>EMAIL</t>
  </si>
  <si>
    <t>EDAD</t>
  </si>
  <si>
    <t>GENERO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</si>
  <si>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</si>
  <si>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</si>
  <si>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</si>
  <si>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</si>
  <si>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</si>
  <si>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</si>
  <si>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</si>
  <si>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</si>
  <si>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</si>
  <si>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</si>
  <si>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CAMPEONATOS INTERNOS Y TRABAJANDO EN IDRD</t>
  </si>
  <si>
    <t>CONEXIÓN CON ENTIDADES EXTERNAS PARA REALIZAR CURSOS O PRACTICAS</t>
  </si>
  <si>
    <t>CESAR CESPECES SANDOVAL</t>
  </si>
  <si>
    <t>alf.2015.09@gmail.com</t>
  </si>
  <si>
    <t>M</t>
  </si>
  <si>
    <t>F</t>
  </si>
  <si>
    <t>EVENTO VILLAVICENCIO, ACTIVIDADES A COLEGIOS INVITADOS</t>
  </si>
  <si>
    <t>TEORIA DE JUEGO Y PROBABILIDAD</t>
  </si>
  <si>
    <t>JUEGOS VIRTUALES, FOROS ETC</t>
  </si>
  <si>
    <t>EL AMPLIO CAMPO DE LA ADMINISTRACIÓN Y LA ECONOMÍA</t>
  </si>
  <si>
    <t>SI, ENFOQUE DE ACTIVIDADES EN MATERIAS TEÓRICAS HACIA LA ADMINISTRACIÓN DE DIFERENTES TIPOS DE DEPORTE</t>
  </si>
  <si>
    <t>SEBASTIAN DAVID GRUZ GODILLO</t>
  </si>
  <si>
    <t>sebasC111196@gmail.com</t>
  </si>
  <si>
    <t>SISTEMATIZACIÓN DE DATOS, ESTADÍSTICA DESCRIPTIVA, CONTABILIDAD I Y II</t>
  </si>
  <si>
    <t>VIAJE A VILLAVICENCIO</t>
  </si>
  <si>
    <t>SEMINARIO DE INVESTIGACIÓN</t>
  </si>
  <si>
    <t>SI, SE DEBERÍAN HACER ESTRATEGIAS MÁS PRÁCTICAS Y NO TAN CONCEPTUALES, COMO VIAJES Y VISITAS.</t>
  </si>
  <si>
    <t>LAS ÁREAS ENFOCADAS AL CONOCIMIENTO DEPORTIVO</t>
  </si>
  <si>
    <t>JOHAN STEVEN ROMERO</t>
  </si>
  <si>
    <t>jsromero@ycorreo.udistrital.edu.co</t>
  </si>
  <si>
    <t>VIAJE A VILLAVICENCIO PRIMER SEMESTRE</t>
  </si>
  <si>
    <t>SEMINARIO DE INVESTIGACIÓN ADMINISTRACIÓN DEPORTIVA</t>
  </si>
  <si>
    <t>SI, UNA HERRAMIENTA TECNOLÓGICA QUE SE ENFOQUE A ADMINISTRACIÓN DEPORTIVA Y PRÁCTICAS MÁS ATERRIZADAS A LA MISMA</t>
  </si>
  <si>
    <t>PRÁCTICAS DE GESTIÓN ADMINISTRATIVA</t>
  </si>
  <si>
    <t>ANDERSON MARTINEZ MARÍN</t>
  </si>
  <si>
    <t>csbandersonmartinez@gmail.com</t>
  </si>
  <si>
    <t>PROBLEMAS EN BIENESTAR PARA OFERTAR EL DEPORTE</t>
  </si>
  <si>
    <t>SI, COSAS QUE PERMITAN AL ESTUDIANTE GENERAR UN ENFOQUE PARA SU TRABAJO DE GRADO DESDE PRIMER SEMESTRE.</t>
  </si>
  <si>
    <t>PRÁCTICAS DE GERENCIA DEPORTIVA</t>
  </si>
  <si>
    <t>ANDREY LEONARDO MARTÍN LUGO</t>
  </si>
  <si>
    <t>almartinl@correo.udistrital.edu.co</t>
  </si>
  <si>
    <t>VIAJE DE PRIMERO A VILLAO</t>
  </si>
  <si>
    <t>SI, TAL VEZ ALGO QUE DE MAS PERTENENCIA AL PROYECTO, COMO LO SERIA UNA MATERIA</t>
  </si>
  <si>
    <t>PRACTICAS DEPORTIVAS</t>
  </si>
  <si>
    <t>DAVID SANTAMARIA G</t>
  </si>
  <si>
    <t>maiksantamaria@gmail.com</t>
  </si>
  <si>
    <t>VIAJE ACADÉMICO A VILLAVICENCIO</t>
  </si>
  <si>
    <t>SEMINARIOS DE INVESTIGACIÓN Y FOROS PRESENCIALES</t>
  </si>
  <si>
    <t>SI, EVENTOS QUE LLAMEN LA ATENCIÓN DE LOS ESTUDIANTES COMO ACTIVIDADES DE INTEGRACIÓN EN DONDE SE PUEDA HABLAR Y COMPARTIR SOBRE EL PROYECTO CURRICULAR.</t>
  </si>
  <si>
    <t>PARA LAS ÁREAS QUE SE ENFONCAN EN LO DEPORTIVO</t>
  </si>
  <si>
    <t>ANDRÉS FELIPE POSADA SILVA</t>
  </si>
  <si>
    <t>andresfelipelml@gmail.com</t>
  </si>
  <si>
    <t>SEMINARIOS DE INVESTIGACIÓN Y FOROS</t>
  </si>
  <si>
    <t>SI, ALGO MAS ENFOCADO A LA PRÁCTICA DE CONOCIMIENTOS</t>
  </si>
  <si>
    <t>PARA LAS ÁREAS ENFOCADAS DIRECTAMENTE AL CONOCIMIENTO DEPORTIVO</t>
  </si>
  <si>
    <t>SEBASTIAN RAUL MONTAÑO SILVA</t>
  </si>
  <si>
    <t>raulsebastian018@hotmail.com</t>
  </si>
  <si>
    <t>SI, UN SOFTWARE DE ADMIN DEPORTIVA</t>
  </si>
  <si>
    <t>ÁREAS DE ADMINISTRACIÓN Y ÉNFASIS DEPORTIVO</t>
  </si>
  <si>
    <t>YESSICA VALDERRAMA</t>
  </si>
  <si>
    <t>yessicavalderrama99@gmail.com</t>
  </si>
  <si>
    <t>LAS FERIAS QUE SE HACEN EN LA 34 SEMESTRALES DE RECREACIÓN</t>
  </si>
  <si>
    <t>LA ÚNICA NOCIÓN QUE TENGO ES QUE REÚNE TODOS LOS CONOCIMIENTOS ADMINISTRATIVOS DE LAS DIFERENTES MATERIAS DE LA CARRERA</t>
  </si>
  <si>
    <t>MOODLE, LAS BASES DE DATOS DE ARTÍCULOS DE LA UNIVERSIDAD</t>
  </si>
  <si>
    <t>SI, LAS NUEVAS HERRAMIENTAS PEDAGÓGICAS DEBEN HACER QUE EL ESTUDIANTE APRENDA MEJOR Y MÁS RÁPIDO</t>
  </si>
  <si>
    <t>PARA MORFOFISIOLOGÍA, CIENCIAS DE LA SALUD, MATEMÁTICA FINANCIERA</t>
  </si>
  <si>
    <t>JOHAN DAVID MOLINA</t>
  </si>
  <si>
    <t>johanmolina611m@hotmail.com</t>
  </si>
  <si>
    <t>ACTIVIDAD FÍSICA Y PEQUEÑOS CAMPEONATOS DE CARÁCTER ACADÉMICO</t>
  </si>
  <si>
    <t>TRABAJO DE CAMPO</t>
  </si>
  <si>
    <t>SI, SIENDO UNA CARRERA QUE IMPLICA O SE RELACIONA CON LA ACTIVIDAD FÍSICA Y EL TRATO CONSTANTE CON PERSONAS, ES FUNDAMENTAL DEJAR O IMPLEMENTAR NUEVAS TÉCNICAS, DIFERENTES A LAS TEÓRICAS.</t>
  </si>
  <si>
    <t>MATEMÁTICAS</t>
  </si>
  <si>
    <t>BRYAN CASTILLO ALFARO</t>
  </si>
  <si>
    <t>bryan10312@hotmail.com</t>
  </si>
  <si>
    <t>ORGANIZACIÓN DE EVENTOS DEPORTIVOS EN VARIAS CIUDADES</t>
  </si>
  <si>
    <t>NINGUNA</t>
  </si>
  <si>
    <t>CONTABILIDAD Y FISIOTERAPIA</t>
  </si>
  <si>
    <t>JULIAN FORIGUA</t>
  </si>
  <si>
    <t>juliforichoco@gmail.com</t>
  </si>
  <si>
    <t>ACTIVIDADES DE LA ASIGNATURA RECREACIÓN</t>
  </si>
  <si>
    <t>SALIDAS DE CAMPO Y PRÁCTICAS</t>
  </si>
  <si>
    <t>SI, PARA AFIANZAR MEJOR LOS CONOCIMIENTOS</t>
  </si>
  <si>
    <t>RECREACIÓN Y DEPORTE PARA POBLACIÓN ESPECIAL</t>
  </si>
  <si>
    <t>SERGIO JIMENEZ</t>
  </si>
  <si>
    <t>SALIDAS PEDAGÓGICAS, ACTIVIDADES DE INTEGRACIÓN</t>
  </si>
  <si>
    <t>ACTIVIDADES, PRÁCTICAS, SALIDAS PEDAGÓGICAS</t>
  </si>
  <si>
    <t>SI, PARA SUSTENTAR MEJOR NUESTRAS BASES DE CONOCIMIENTO</t>
  </si>
  <si>
    <t>PARA LAS ÁREAS OBLIGATORIAS DE LA MAYA CURRICULAR</t>
  </si>
  <si>
    <t>OSCAR L. BARRETO PICO</t>
  </si>
  <si>
    <t>lbarreto509@gmail.com</t>
  </si>
  <si>
    <t>EVENTOS Y ACTIVIDADES DENTRO Y FUERA DE BOGOTÁ</t>
  </si>
  <si>
    <t>SALIDAS A EVENTOS DE CAMPO</t>
  </si>
  <si>
    <t>DEPORTIVO, ADMINISTRATIVO</t>
  </si>
  <si>
    <t>WILLIAM ORTIZ</t>
  </si>
  <si>
    <t>willyortiz1997@gmail.com</t>
  </si>
  <si>
    <t>NO SE HAN PRESENTADO LOS ESPACIOS PERTINENTES</t>
  </si>
  <si>
    <t>TÉCNICAS ADMINISTRATIVAS</t>
  </si>
  <si>
    <t>SALIDAS DE CAMPO, CONFERENCIAS</t>
  </si>
  <si>
    <t>CONSIDERO QUE SI, YA QUE EN MUCHAS OCASIONES HACE FALTA COMPLEMENTARLAS FORMACION ACADEMICA CON DIFERENTES TÉCNICAS O MÉTODOS.</t>
  </si>
  <si>
    <t>ENFOQUE ADMINISTRATIVO, PARTE OPERATIVA Y FINANCIERA</t>
  </si>
  <si>
    <t>NICOLÁS JIMÉNEZ HERNÁNDEZ</t>
  </si>
  <si>
    <t>nicolas130897@hotmail.com</t>
  </si>
  <si>
    <t>PRUEBAS DE HABILIDADES</t>
  </si>
  <si>
    <t>PRÁCTICAS, SALIDAS DE CAMPO</t>
  </si>
  <si>
    <t>SI, YA QUE AL SER UNA CARRERA A FINES DEPORTIVOS ES MUY MONOTONA, MUY POCA LÚDICA APLICADA A LA PEDAGOGÍA</t>
  </si>
  <si>
    <t>CIENCIAS EXACTAS</t>
  </si>
  <si>
    <t>JEFFERSON FLOREZ OJEDA</t>
  </si>
  <si>
    <t>xmeme16x@gmail.com</t>
  </si>
  <si>
    <t>EN DEPORTE PARA POBLACIÓN ESPECIAL Y RECREACIÓN</t>
  </si>
  <si>
    <t>IMPLEMENTAR NUEVAS NO, PERO SI CAMBIAR LA FORMA DE DICTAR LAS ASIGNATURAS</t>
  </si>
  <si>
    <t>NO HAY O LAS QUE SE REALIZAN NO SON LÚDICAS</t>
  </si>
  <si>
    <t>AUDITORÍAS</t>
  </si>
  <si>
    <t>PRACTICAS</t>
  </si>
  <si>
    <t>EXPRESIÓN, SIMULADORES DE PROYECTOS Y EVALUACIÓN</t>
  </si>
  <si>
    <t>SAUL ANDRES BARON</t>
  </si>
  <si>
    <t>barontellezandres@gmail.com</t>
  </si>
  <si>
    <t>SOFTWARE GANITT</t>
  </si>
  <si>
    <t>EL MODELO PEDAGÓGICO ES TRADICIONAL  Y NO PERMITE QUE EL ESTUDIANTE CREZCA AUTONOMAMENTE, SE RECOMENDARIAN MODELOS PEDAGÓGICOS COMO EL DE MARIA MONTESORI</t>
  </si>
  <si>
    <t>ADMINISTRACIÓN</t>
  </si>
  <si>
    <t>DIEGO CASTRO</t>
  </si>
  <si>
    <t>diegofel83@hotmail.com</t>
  </si>
  <si>
    <t>NO SE INCENTIVA LAS ACTIVIDADES EXTRA CURRICULARES</t>
  </si>
  <si>
    <t>SI, EN EL DESARROLLO DE LAS CLASES, NO SE EVIDENCIA AUN LAS HERRAMIENTAS PEDAGOGICAS EMPLEADAS POR LOS PROFESORES, SEAN DIFERENTES, EXCEPTO EN CLASE CON (ILEGIBLE)</t>
  </si>
  <si>
    <t>NO, DEBIDO A QUE NO SE PROMUEVEN ESTE TIPO DE ACTIVIDADES</t>
  </si>
  <si>
    <t>NINGUNO</t>
  </si>
  <si>
    <t>SI, PARA MOTIVAR A LOS ESTUFDIANTES Y QUE SE APROPIEN DE LA CARRERA, GENERAR NUEVOS CONOCIMIENTOS POR MEDIO DE LA INNOVACIÓN</t>
  </si>
  <si>
    <t>LAS RELACIONADAS CON EL DEPORTE, QUE BRINDEN LOS ESPACIOS.</t>
  </si>
  <si>
    <t>ANNGIE MANUELA CABRERA</t>
  </si>
  <si>
    <t>manuelacabrera9708@hotmail.com</t>
  </si>
  <si>
    <t>NO HAY PROMOCIÓN POR PARTE DE LA ACADEMIA</t>
  </si>
  <si>
    <t>PLANEACIÓN</t>
  </si>
  <si>
    <t>SI, HACER UNA MODIFICACIÓN EN EL PENSUM EN PRO DEL DESARROLLO HUMANO DE LA COMUNIDAD ESTUDIANTIL</t>
  </si>
  <si>
    <t>FIXTURE</t>
  </si>
  <si>
    <t>CAMILO HOLGUIN</t>
  </si>
  <si>
    <t>camiloch.ch69@gmail.com</t>
  </si>
  <si>
    <t>VILLAVICENCIO, EVENTO DE COLEGIOS</t>
  </si>
  <si>
    <t>SI, EN ESTA CARRERA HACE FALTA MAS RECREACIÓN Y JUEGO</t>
  </si>
  <si>
    <t>PROCESOS ADMINISTRATIVOS, MORFOLOGÍA Y CATEDRAS</t>
  </si>
  <si>
    <t>LINA ALEJANDRA GERENA</t>
  </si>
  <si>
    <t>linagerena@gmail.com</t>
  </si>
  <si>
    <t>TORNEOS EVENTOS HECHOS POR ESTUDIANTES</t>
  </si>
  <si>
    <t>SALIDAS Y VISITAS A ENTES DEPORTIVOS IMPORTANTES</t>
  </si>
  <si>
    <t>SI, PORQUE NO SIEMPRE SE PUEDE PROBAR O EJEMPLIFICAR LO VISTO EN CLASE</t>
  </si>
  <si>
    <t>LAS ADMINISTRATIVAS MAS QUE TODO</t>
  </si>
  <si>
    <t>SEBASTIAN BELTRAN CRUZ</t>
  </si>
  <si>
    <t>sebeltrancr@gmail.com</t>
  </si>
  <si>
    <t>EVENTOS DEPORTIVOS</t>
  </si>
  <si>
    <t>SI YA QUE EN UN FUTURO NOS PUEDE SERVIR PARA NUESTRO CAMPO LABORAL</t>
  </si>
  <si>
    <t>HARRY BOLAÑOS</t>
  </si>
  <si>
    <t>harry13091@hotmail.com</t>
  </si>
  <si>
    <t>FALTA DE INFORMACIÓN RELACIONADA AL TEMA</t>
  </si>
  <si>
    <t>SI, DEBIDO A QUE DICHAS ESTRATEGIAS FACILITAN EL ENTENDIMIENTO TÉCNICO DE LA CARRERA, ADEMÁS RELACIONARÍA LAS DIFERENTES ASIGNATURAS REQUERIDAS</t>
  </si>
  <si>
    <t>EL ÁREA DE MATEMÁTICAS</t>
  </si>
  <si>
    <t>GERALDINE HERNÁNDEZ</t>
  </si>
  <si>
    <t>geraldinehm99@gmail.com</t>
  </si>
  <si>
    <t>NO SE IMPLEMENTA MUCHO EN ESTA SEDE</t>
  </si>
  <si>
    <t>SI, YA QUE DE ESTA MANERA PODIAMOS IMPLEMENTAR UNA ESTRATEGIA DIFERENTE DE APRENDIZAJE DE UNA MANERA NO TAN TRADICIONAL</t>
  </si>
  <si>
    <t>EN EL ÁRES DE MATEMÁTICAS, YA QUE SON MATERIAS DONDE MÁS SE DIFICULTA EL APRENDIZAJE</t>
  </si>
  <si>
    <t>EN UNA ACTIVIDAD RECREATIVA EN UN COLEGIO DE BOSA</t>
  </si>
  <si>
    <t>N.A</t>
  </si>
  <si>
    <t>EN EL COLEGIO</t>
  </si>
  <si>
    <t>BASADOS EN EL DESARROLLO DE UN DEPORTE</t>
  </si>
  <si>
    <t>JUEGOS GERENCIALES, ADMINISTRACIONES</t>
  </si>
  <si>
    <t>ACTIVIDADES RECREATIVAS EN UN COLEGIO DE BOSA SAN PABLO</t>
  </si>
  <si>
    <t>SI, CON ESPACIOS EXTRA ACADÉMICOS EN DONDE SE TIENE QUE INVESTIGAR</t>
  </si>
  <si>
    <t>SI, SE PODRÍAN GENERAR UNAS ALIANZAS CON SECTORES ALEDAÑOS A LA UNIVERSIDAD, COMO CON EL CDC, COLEGIOS, INSTITUTOS.</t>
  </si>
  <si>
    <t>FABIAN FELIPE BARCO VILLAMIL</t>
  </si>
  <si>
    <t>felipebarco9@hotmail.com</t>
  </si>
  <si>
    <t>NO HAY INTERES</t>
  </si>
  <si>
    <t>EVENTO DE BALONMANO CON EL IDRD</t>
  </si>
  <si>
    <t>SI, MAYOR COMPROMISO Y EXIGENCIA POR PARTE DE LOS DOCENTES</t>
  </si>
  <si>
    <t>HERRAMIENTAS ESTADÍSTICAS, ADMINISTRATIVAS</t>
  </si>
  <si>
    <t>OMAR MEDINA CERVANTES</t>
  </si>
  <si>
    <t>omarmedina03@hotmail.com</t>
  </si>
  <si>
    <t>PRACTIAS DEPORTIVAS</t>
  </si>
  <si>
    <t>SI, SERÍA INTERESANTE E IMPORTANTE UTILIZAR DIFERENTES MODALIDADES DE APRENDIZAJE DIFERENTES, QUE SALGAN OPCIONES DE ESTÍMULO COGNITIVO</t>
  </si>
  <si>
    <t>ÁREA FINANCIERA, MATEMÁTICA Y MAS QUE TODO RELACIONADO CON EL DEPORTE</t>
  </si>
  <si>
    <t>SEBASTIAN VALDÉZ GARCÍA</t>
  </si>
  <si>
    <t>sebasvg19@gmail.com</t>
  </si>
  <si>
    <t>SALIDAS PRÁCTICAS DE LO APRENDIDO EN CLASES SOBRE ESTRUCTURAS</t>
  </si>
  <si>
    <t>SI, SALIDAS E INTERCAMBIOS CON PARES ACADÉMICOS QUE BRINDE UNA VISIÓN MÁS AMPLIA DE LA CARRERA</t>
  </si>
  <si>
    <t>LÚDICA CAMPAMENTO, RECREACIÓN, CIENCIAS DE LA SALUD APLICADAS AL DEPORTE</t>
  </si>
  <si>
    <t>MICHAEL STEVEN SANDOVAL H.</t>
  </si>
  <si>
    <t>stick-77@hotmail.com</t>
  </si>
  <si>
    <t>ACTIVIDADES SIN IMPACTO REALIZADAS EN MATERIAS COMO (RECRACIÓN LÚDICA, PRÁCTICAS DEPORTIVAS)</t>
  </si>
  <si>
    <t>NINGUNA, ADEMÁS DE QUE EL SENTIDO PEDAGÓGICO NO ES EL IDEAL EN EL PROYECTO QUE ES ADMINISTRATIVO.</t>
  </si>
  <si>
    <t>SI, BASADAS Y CON EL FIN DE METER EL PAPEL DE ADMINISTRADOR Y LÍDER</t>
  </si>
  <si>
    <t>TOMA DE DECISIONES, MANEJO DE PERSONAL, ESTRATEGIAS DE MARKETING</t>
  </si>
  <si>
    <t>JONATHAN MARTÍNEZ</t>
  </si>
  <si>
    <t>jonathanmartinez1213@gmail.com</t>
  </si>
  <si>
    <t>JOSE CASAS</t>
  </si>
  <si>
    <t>j.casas165@gmail.com</t>
  </si>
  <si>
    <t>NO HAY NINGUNA ACTIVIDAD QUE INTEGRE LO ANTERIOR</t>
  </si>
  <si>
    <t>RECREACIÓN, GRENCIA T. HUMANO</t>
  </si>
  <si>
    <t>SI, EL SOLO REALIZAR CÁTEDRA DE DIFERENTES MATERIAS ENCAMINADAS AL DEPORTE, HACE POCO CREÍBLE LA INFORMACIÓN QUE SE SUMINISTRA</t>
  </si>
  <si>
    <t>RESULTADO DE ENCUETA</t>
  </si>
  <si>
    <t xml:space="preserve">PRIMERO </t>
  </si>
  <si>
    <t>3. Tiene Algun Tipo de conocimientos en asignatura de juegos gerenciales?</t>
  </si>
  <si>
    <t>Pregunta No. 6</t>
  </si>
  <si>
    <t>Pregunta No. 4</t>
  </si>
  <si>
    <t>Pregunta No. 3</t>
  </si>
  <si>
    <t>Pregunta No. 2</t>
  </si>
  <si>
    <t>Pregunta No. 1</t>
  </si>
  <si>
    <t>Pregunta No. 10</t>
  </si>
  <si>
    <t>10. Estaría de acuerdo que se le enviara la información a su correo electrónico sobre resultado de esta encuesta?</t>
  </si>
  <si>
    <t>GENERO DE LAS PERSONAS ENCUESTADAS</t>
  </si>
  <si>
    <t>MUJER</t>
  </si>
  <si>
    <t>HOMBRE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</si>
</sst>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8" xfId="0" applyFont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13" xfId="0" applyFont="1" applyBorder="1"/>
    <xf numFmtId="0" fontId="1" fillId="0" borderId="7" xfId="0" applyFont="1" applyBorder="1"/>
    <xf numFmtId="0" fontId="1" fillId="0" borderId="12" xfId="0" applyFont="1" applyBorder="1" applyAlignment="1">
      <alignment horizontal="left"/>
    </xf>
    <xf numFmtId="0" fontId="1" fillId="0" borderId="0" xfId="0" applyFont="1" applyBorder="1"/>
    <xf numFmtId="0" fontId="1" fillId="0" borderId="14" xfId="0" applyFont="1" applyBorder="1"/>
    <xf numFmtId="0" fontId="1" fillId="0" borderId="6" xfId="0" applyFont="1" applyBorder="1" applyAlignment="1">
      <alignment horizontal="left"/>
    </xf>
    <xf numFmtId="0" fontId="1" fillId="0" borderId="11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7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" fillId="0" borderId="0" xfId="0" applyFont="1" applyAlignment="1">
      <alignment horizontal="left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3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fill>
        <patternFill patternType="solid">
          <fgColor indexed="64"/>
          <bgColor theme="9" tint="0.3999755851924192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1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 b="0"/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Hoja1!$B$48</c:f>
              <c:strCache>
                <c:ptCount val="1"/>
                <c:pt idx="0">
                  <c:v>1. Cual semestre cursa usted actualmente en proyecto administración deprotiva?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Hoja1!$B$50:$B$59</c:f>
              <c:strCache>
                <c:ptCount val="10"/>
                <c:pt idx="0">
                  <c:v>PRIMERO </c:v>
                </c:pt>
                <c:pt idx="1">
                  <c:v>SEGUNDO</c:v>
                </c:pt>
                <c:pt idx="2">
                  <c:v>TERCERO</c:v>
                </c:pt>
                <c:pt idx="3">
                  <c:v>CUARTO</c:v>
                </c:pt>
                <c:pt idx="4">
                  <c:v>QUINTO </c:v>
                </c:pt>
                <c:pt idx="5">
                  <c:v>SEXTO</c:v>
                </c:pt>
                <c:pt idx="6">
                  <c:v>SEPTIMO</c:v>
                </c:pt>
                <c:pt idx="7">
                  <c:v>OCTAVO</c:v>
                </c:pt>
                <c:pt idx="8">
                  <c:v>NOVENO</c:v>
                </c:pt>
                <c:pt idx="9">
                  <c:v>DECIMO</c:v>
                </c:pt>
              </c:strCache>
            </c:strRef>
          </c:cat>
          <c:val>
            <c:numRef>
              <c:f>Hoja1!$E$50:$E$59</c:f>
              <c:numCache>
                <c:formatCode>General</c:formatCode>
                <c:ptCount val="10"/>
                <c:pt idx="0">
                  <c:v>0</c:v>
                </c:pt>
                <c:pt idx="1">
                  <c:v>45</c:v>
                </c:pt>
                <c:pt idx="2">
                  <c:v>17</c:v>
                </c:pt>
                <c:pt idx="3">
                  <c:v>23</c:v>
                </c:pt>
                <c:pt idx="4">
                  <c:v>27</c:v>
                </c:pt>
                <c:pt idx="5">
                  <c:v>26</c:v>
                </c:pt>
                <c:pt idx="6">
                  <c:v>30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BB-4AD0-8B87-9B45A7666BA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 b="0"/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Hoja1!$B$68</c:f>
              <c:strCache>
                <c:ptCount val="1"/>
                <c:pt idx="0">
                  <c:v>2. Ha participado en actividades Lúdicas relacionadas con el ánimo académico o laboral?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Hoja1!$B$70:$B$71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Hoja1!$E$70:$E$71</c:f>
              <c:numCache>
                <c:formatCode>General</c:formatCode>
                <c:ptCount val="2"/>
                <c:pt idx="0">
                  <c:v>156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71-4259-89FE-E88AC727F16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 b="0"/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Hoja1!$B$88</c:f>
              <c:strCache>
                <c:ptCount val="1"/>
                <c:pt idx="0">
                  <c:v>3. Tiene Algun Tipo de conocimientos en asignatura de juegos gerenciales?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Hoja1!$B$90:$B$91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Hoja1!$E$90:$E$91</c:f>
              <c:numCache>
                <c:formatCode>General</c:formatCode>
                <c:ptCount val="2"/>
                <c:pt idx="0">
                  <c:v>55</c:v>
                </c:pt>
                <c:pt idx="1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55-4CD3-99E7-F28F40E4B7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 b="0"/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Hoja1!$B$108</c:f>
              <c:strCache>
                <c:ptCount val="1"/>
                <c:pt idx="0">
                  <c:v>4. ¿En cual categoria calificaria usted sus conocimientos en esta asignatura?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Hoja1!$B$110:$B$114</c:f>
              <c:strCache>
                <c:ptCount val="5"/>
                <c:pt idx="0">
                  <c:v>PROFUNDOS</c:v>
                </c:pt>
                <c:pt idx="1">
                  <c:v>AMPLIOS</c:v>
                </c:pt>
                <c:pt idx="2">
                  <c:v>SUFICIENTES</c:v>
                </c:pt>
                <c:pt idx="3">
                  <c:v>BASICOS</c:v>
                </c:pt>
                <c:pt idx="4">
                  <c:v>ESCASOS</c:v>
                </c:pt>
              </c:strCache>
            </c:strRef>
          </c:cat>
          <c:val>
            <c:numRef>
              <c:f>Hoja1!$E$110:$E$114</c:f>
              <c:numCache>
                <c:formatCode>General</c:formatCode>
                <c:ptCount val="5"/>
                <c:pt idx="0">
                  <c:v>4</c:v>
                </c:pt>
                <c:pt idx="1">
                  <c:v>26</c:v>
                </c:pt>
                <c:pt idx="2">
                  <c:v>34</c:v>
                </c:pt>
                <c:pt idx="3">
                  <c:v>50</c:v>
                </c:pt>
                <c:pt idx="4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51-4F62-8C2A-75DE28C4C69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400" b="0"/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Hoja1!$B$129</c:f>
              <c:strCache>
                <c:ptCount val="1"/>
                <c:pt idx="0">
                  <c:v>6. Ha participado en simuladores pedagógicos?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Hoja1!$B$131:$B$132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Hoja1!$E$131:$E$132</c:f>
              <c:numCache>
                <c:formatCode>General</c:formatCode>
                <c:ptCount val="2"/>
                <c:pt idx="0">
                  <c:v>2</c:v>
                </c:pt>
                <c:pt idx="1">
                  <c:v>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48-491C-AD72-B6AED7EEC99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txPr>
        <a:bodyPr/>
        <a:lstStyle/>
        <a:p>
          <a:pPr>
            <a:defRPr sz="1400" b="0"/>
          </a:pPr>
          <a:endParaRPr lang="es-E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Hoja1!$B$150</c:f>
              <c:strCache>
                <c:ptCount val="1"/>
                <c:pt idx="0">
                  <c:v>10. Estaría de acuerdo que se le enviara la información a su correo electrónico sobre resultado de esta encuesta?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Hoja1!$B$153:$B$154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Hoja1!$E$153:$E$154</c:f>
              <c:numCache>
                <c:formatCode>General</c:formatCode>
                <c:ptCount val="2"/>
                <c:pt idx="0">
                  <c:v>103</c:v>
                </c:pt>
                <c:pt idx="1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AA-43B8-B8CB-3CC834A9FD2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layout/>
      <c:overlay val="0"/>
      <c:txPr>
        <a:bodyPr/>
        <a:lstStyle/>
        <a:p>
          <a:pPr>
            <a:defRPr sz="1200" b="0"/>
          </a:pPr>
          <a:endParaRPr lang="es-ES"/>
        </a:p>
      </c:txPr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Hoja1!$B$169</c:f>
              <c:strCache>
                <c:ptCount val="1"/>
                <c:pt idx="0">
                  <c:v>GENERO DE LAS PERSONAS ENCUESTADAS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396686633837803E-3"/>
                  <c:y val="1.60625706689870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8D1-444E-8B34-8FBBE807C354}"/>
                </c:ext>
              </c:extLst>
            </c:dLbl>
            <c:dLbl>
              <c:idx val="1"/>
              <c:layout>
                <c:manualLayout>
                  <c:x val="1.9724497690234141E-2"/>
                  <c:y val="2.0078213336233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8D1-444E-8B34-8FBBE807C3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Hoja1!$B$171:$B$172</c:f>
              <c:strCache>
                <c:ptCount val="2"/>
                <c:pt idx="0">
                  <c:v>HOMBRE</c:v>
                </c:pt>
                <c:pt idx="1">
                  <c:v>MUJER</c:v>
                </c:pt>
              </c:strCache>
            </c:strRef>
          </c:cat>
          <c:val>
            <c:numRef>
              <c:f>Hoja1!$E$171:$E$172</c:f>
              <c:numCache>
                <c:formatCode>General</c:formatCode>
                <c:ptCount val="2"/>
                <c:pt idx="0">
                  <c:v>113</c:v>
                </c:pt>
                <c:pt idx="1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1-444E-8B34-8FBBE807C3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75909376"/>
        <c:axId val="75928704"/>
        <c:axId val="0"/>
      </c:bar3DChart>
      <c:catAx>
        <c:axId val="759093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75928704"/>
        <c:crosses val="autoZero"/>
        <c:auto val="1"/>
        <c:lblAlgn val="ctr"/>
        <c:lblOffset val="100"/>
        <c:noMultiLvlLbl val="0"/>
      </c:catAx>
      <c:valAx>
        <c:axId val="7592870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759093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1425574</xdr:colOff>
      <xdr:row>44</xdr:row>
      <xdr:rowOff>160867</xdr:rowOff>
    </xdr:from>
    <xdr:to>
      <xdr:col>6</xdr:col>
      <xdr:colOff>3171824</xdr:colOff>
      <xdr:row>64</xdr:row>
      <xdr:rowOff>66677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1438275</xdr:colOff>
      <xdr:row>65</xdr:row>
      <xdr:rowOff>38100</xdr:rowOff>
    </xdr:from>
    <xdr:to>
      <xdr:col>6</xdr:col>
      <xdr:colOff>3168650</xdr:colOff>
      <xdr:row>84</xdr:row>
      <xdr:rowOff>28575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1438275</xdr:colOff>
      <xdr:row>84</xdr:row>
      <xdr:rowOff>142875</xdr:rowOff>
    </xdr:from>
    <xdr:to>
      <xdr:col>6</xdr:col>
      <xdr:colOff>3181350</xdr:colOff>
      <xdr:row>103</xdr:row>
      <xdr:rowOff>140970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1438275</xdr:colOff>
      <xdr:row>104</xdr:row>
      <xdr:rowOff>123825</xdr:rowOff>
    </xdr:from>
    <xdr:to>
      <xdr:col>6</xdr:col>
      <xdr:colOff>3200400</xdr:colOff>
      <xdr:row>124</xdr:row>
      <xdr:rowOff>123825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1438274</xdr:colOff>
      <xdr:row>125</xdr:row>
      <xdr:rowOff>152399</xdr:rowOff>
    </xdr:from>
    <xdr:to>
      <xdr:col>6</xdr:col>
      <xdr:colOff>3190874</xdr:colOff>
      <xdr:row>144</xdr:row>
      <xdr:rowOff>156209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1438274</xdr:colOff>
      <xdr:row>145</xdr:row>
      <xdr:rowOff>161924</xdr:rowOff>
    </xdr:from>
    <xdr:to>
      <xdr:col>6</xdr:col>
      <xdr:colOff>3184524</xdr:colOff>
      <xdr:row>164</xdr:row>
      <xdr:rowOff>142874</xdr:rowOff>
    </xdr:to>
    <xdr:graphicFrame macro="">
      <xdr:nvGraphicFramePr>
        <xdr:cNvPr id="11" name="1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1419224</xdr:colOff>
      <xdr:row>167</xdr:row>
      <xdr:rowOff>38099</xdr:rowOff>
    </xdr:from>
    <xdr:to>
      <xdr:col>6</xdr:col>
      <xdr:colOff>3190874</xdr:colOff>
      <xdr:row>186</xdr:row>
      <xdr:rowOff>53339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2" name="Tabla2" displayName="Tabla2" ref="A3:X43" totalsRowShown="0" headerRowDxfId="28" dataDxfId="26" headerRowBorderDxfId="27" tableBorderDxfId="25" totalsRowBorderDxfId="24">
  <autoFilter ref="A3:X43"/>
  <tableColumns count="24">
    <tableColumn id="1" name="Columna1" dataDxfId="23"/>
    <tableColumn id="2" name="#" dataDxfId="22"/>
    <tableColumn id="3" name="1." dataDxfId="21">
      <calculatedColumnFormula>IF(Tabla2[[#This Row],['#]]="","",VLOOKUP(Tabla2[[#This Row],['#]],Hoja2!$A$2:$B$11,2,FALSE))</calculatedColumnFormula>
    </tableColumn>
    <tableColumn id="4" name="#2" dataDxfId="20"/>
    <tableColumn id="5" name="2." dataDxfId="19">
      <calculatedColumnFormula>IF(Tabla2[[#This Row],['#2]]="","",VLOOKUP(Tabla2[[#This Row],['#2]],Hoja2!$C$2:$D$3,2,FALSE))</calculatedColumnFormula>
    </tableColumn>
    <tableColumn id="6" name="CUAL?" dataDxfId="18"/>
    <tableColumn id="7" name="POR QUÉ?" dataDxfId="17"/>
    <tableColumn id="8" name="#3" dataDxfId="16"/>
    <tableColumn id="9" name="3." dataDxfId="15">
      <calculatedColumnFormula>IF(Tabla2[[#This Row],['#3]]="","",VLOOKUP(Tabla2[[#This Row],['#3]],Hoja2!$C$2:$D$3,2,FALSE))</calculatedColumnFormula>
    </tableColumn>
    <tableColumn id="10" name="#4" dataDxfId="14"/>
    <tableColumn id="11" name="4." dataDxfId="13">
      <calculatedColumnFormula>IF(Tabla2[[#This Row],['#4]]="","",VLOOKUP(Tabla2[[#This Row],['#4]],Hoja2!$E$2:$F$6,2,FALSE))</calculatedColumnFormula>
    </tableColumn>
    <tableColumn id="12" name="5." dataDxfId="12"/>
    <tableColumn id="13" name="#5" dataDxfId="11"/>
    <tableColumn id="14" name="6." dataDxfId="10">
      <calculatedColumnFormula>IF(Tabla2[[#This Row],['#5]]="","",VLOOKUP(Tabla2[[#This Row],['#5]],Hoja2!$C$2:$D$3,2,FALSE))</calculatedColumnFormula>
    </tableColumn>
    <tableColumn id="15" name="CUALES?" dataDxfId="9"/>
    <tableColumn id="16" name="7." dataDxfId="8"/>
    <tableColumn id="17" name="8." dataDxfId="7"/>
    <tableColumn id="18" name="9." dataDxfId="6"/>
    <tableColumn id="19" name="#6" dataDxfId="5"/>
    <tableColumn id="21" name="10." dataDxfId="4">
      <calculatedColumnFormula>IF(Tabla2[[#This Row],['#6]]="","",VLOOKUP(Tabla2[[#This Row],['#6]],Hoja2!$C$2:$D$3,2,FALSE))</calculatedColumnFormula>
    </tableColumn>
    <tableColumn id="23" name="NOMBRE" dataDxfId="3"/>
    <tableColumn id="22" name="EDAD" dataDxfId="2"/>
    <tableColumn id="24" name="EMAIL" dataDxfId="1"/>
    <tableColumn id="20" name="GENERO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showGridLines="0" tabSelected="1" topLeftCell="A156" zoomScale="96" zoomScaleNormal="96" workbookViewId="0">
      <selection activeCell="A149" sqref="A149"/>
    </sheetView>
  </sheetViews>
  <sheetFormatPr baseColWidth="10" defaultRowHeight="12.75" x14ac:dyDescent="0.2"/>
  <cols>
    <col min="1" max="1" width="2.7109375" style="6" customWidth="1"/>
    <col min="2" max="2" width="3.7109375" style="7" customWidth="1"/>
    <col min="3" max="3" width="35.7109375" style="6" customWidth="1"/>
    <col min="4" max="4" width="2.7109375" style="6" customWidth="1"/>
    <col min="5" max="5" width="11.42578125" style="6"/>
    <col min="6" max="7" width="50.7109375" style="6" customWidth="1"/>
    <col min="8" max="8" width="2.7109375" style="6" customWidth="1"/>
    <col min="9" max="9" width="25.7109375" style="6" customWidth="1"/>
    <col min="10" max="10" width="3.7109375" style="6" customWidth="1"/>
    <col min="11" max="11" width="30.7109375" style="6" customWidth="1"/>
    <col min="12" max="12" width="35.7109375" style="6" customWidth="1"/>
    <col min="13" max="13" width="2.7109375" style="6" customWidth="1"/>
    <col min="14" max="14" width="12.140625" style="6" customWidth="1"/>
    <col min="15" max="15" width="40.7109375" style="6" customWidth="1"/>
    <col min="16" max="18" width="60.7109375" style="6" customWidth="1"/>
    <col min="19" max="19" width="2.7109375" style="6" customWidth="1"/>
    <col min="20" max="21" width="25.7109375" style="6" customWidth="1"/>
    <col min="22" max="22" width="12.7109375" style="6" customWidth="1"/>
    <col min="23" max="23" width="35.7109375" style="6" customWidth="1"/>
    <col min="24" max="24" width="12.7109375" style="6" customWidth="1"/>
    <col min="25" max="16384" width="11.42578125" style="6"/>
  </cols>
  <sheetData>
    <row r="1" spans="1:24" s="4" customFormat="1" ht="54.95" customHeight="1" x14ac:dyDescent="0.25">
      <c r="A1" s="18" t="s">
        <v>28</v>
      </c>
      <c r="B1" s="40" t="s">
        <v>20</v>
      </c>
      <c r="C1" s="40"/>
      <c r="D1" s="40" t="s">
        <v>21</v>
      </c>
      <c r="E1" s="40"/>
      <c r="F1" s="40"/>
      <c r="G1" s="40"/>
      <c r="H1" s="40" t="s">
        <v>239</v>
      </c>
      <c r="I1" s="40"/>
      <c r="J1" s="40" t="s">
        <v>22</v>
      </c>
      <c r="K1" s="40"/>
      <c r="L1" s="19" t="s">
        <v>23</v>
      </c>
      <c r="M1" s="41" t="s">
        <v>24</v>
      </c>
      <c r="N1" s="41"/>
      <c r="O1" s="41"/>
      <c r="P1" s="19" t="s">
        <v>25</v>
      </c>
      <c r="Q1" s="19" t="s">
        <v>26</v>
      </c>
      <c r="R1" s="19" t="s">
        <v>27</v>
      </c>
      <c r="S1" s="38" t="s">
        <v>246</v>
      </c>
      <c r="T1" s="39"/>
      <c r="U1" s="19" t="s">
        <v>38</v>
      </c>
      <c r="V1" s="19" t="s">
        <v>40</v>
      </c>
      <c r="W1" s="19" t="s">
        <v>39</v>
      </c>
      <c r="X1" s="19" t="s">
        <v>41</v>
      </c>
    </row>
    <row r="2" spans="1:24" ht="6.75" customHeight="1" x14ac:dyDescent="0.2">
      <c r="B2" s="5"/>
      <c r="C2" s="5"/>
      <c r="D2" s="5"/>
      <c r="E2" s="5"/>
      <c r="F2" s="5"/>
      <c r="G2" s="5"/>
    </row>
    <row r="3" spans="1:24" s="4" customFormat="1" ht="12" customHeight="1" x14ac:dyDescent="0.25">
      <c r="A3" s="8" t="s">
        <v>29</v>
      </c>
      <c r="B3" s="20" t="s">
        <v>28</v>
      </c>
      <c r="C3" s="20" t="s">
        <v>42</v>
      </c>
      <c r="D3" s="20" t="s">
        <v>30</v>
      </c>
      <c r="E3" s="20" t="s">
        <v>43</v>
      </c>
      <c r="F3" s="20" t="s">
        <v>31</v>
      </c>
      <c r="G3" s="20" t="s">
        <v>32</v>
      </c>
      <c r="H3" s="20" t="s">
        <v>33</v>
      </c>
      <c r="I3" s="20" t="s">
        <v>44</v>
      </c>
      <c r="J3" s="20" t="s">
        <v>34</v>
      </c>
      <c r="K3" s="20" t="s">
        <v>45</v>
      </c>
      <c r="L3" s="20" t="s">
        <v>46</v>
      </c>
      <c r="M3" s="20" t="s">
        <v>35</v>
      </c>
      <c r="N3" s="20" t="s">
        <v>47</v>
      </c>
      <c r="O3" s="20" t="s">
        <v>36</v>
      </c>
      <c r="P3" s="20" t="s">
        <v>48</v>
      </c>
      <c r="Q3" s="20" t="s">
        <v>49</v>
      </c>
      <c r="R3" s="20" t="s">
        <v>50</v>
      </c>
      <c r="S3" s="20" t="s">
        <v>37</v>
      </c>
      <c r="T3" s="21" t="s">
        <v>51</v>
      </c>
      <c r="U3" s="21" t="s">
        <v>38</v>
      </c>
      <c r="V3" s="21" t="s">
        <v>40</v>
      </c>
      <c r="W3" s="21" t="s">
        <v>39</v>
      </c>
      <c r="X3" s="21" t="s">
        <v>41</v>
      </c>
    </row>
    <row r="4" spans="1:24" s="4" customFormat="1" ht="35.1" customHeight="1" x14ac:dyDescent="0.25">
      <c r="A4" s="9">
        <v>1</v>
      </c>
      <c r="B4" s="10">
        <v>5</v>
      </c>
      <c r="C4" s="15" t="str">
        <f>IF(Tabla2[[#This Row],['#]]="","",VLOOKUP(Tabla2[[#This Row],['#]],Hoja2!$A$2:$B$11,2,FALSE))</f>
        <v xml:space="preserve">QUINTO </v>
      </c>
      <c r="D4" s="10">
        <v>1</v>
      </c>
      <c r="E4" s="15" t="str">
        <f>IF(Tabla2[[#This Row],['#2]]="","",VLOOKUP(Tabla2[[#This Row],['#2]],Hoja2!$C$2:$D$3,2,FALSE))</f>
        <v>SI</v>
      </c>
      <c r="F4" s="10" t="s">
        <v>52</v>
      </c>
      <c r="G4" s="10"/>
      <c r="H4" s="10">
        <v>2</v>
      </c>
      <c r="I4" s="15" t="str">
        <f>IF(Tabla2[[#This Row],['#3]]="","",VLOOKUP(Tabla2[[#This Row],['#3]],Hoja2!$C$2:$D$3,2,FALSE))</f>
        <v>NO</v>
      </c>
      <c r="J4" s="10"/>
      <c r="K4" s="15" t="str">
        <f>IF(Tabla2[[#This Row],['#4]]="","",VLOOKUP(Tabla2[[#This Row],['#4]],Hoja2!$E$2:$F$6,2,FALSE))</f>
        <v/>
      </c>
      <c r="L4" s="10"/>
      <c r="M4" s="10">
        <v>2</v>
      </c>
      <c r="N4" s="15" t="str">
        <f>IF(Tabla2[[#This Row],['#5]]="","",VLOOKUP(Tabla2[[#This Row],['#5]],Hoja2!$C$2:$D$3,2,FALSE))</f>
        <v>NO</v>
      </c>
      <c r="O4" s="10"/>
      <c r="P4" s="10" t="s">
        <v>53</v>
      </c>
      <c r="Q4" s="10"/>
      <c r="R4" s="10"/>
      <c r="S4" s="10">
        <v>1</v>
      </c>
      <c r="T4" s="15" t="str">
        <f>IF(Tabla2[[#This Row],['#6]]="","",VLOOKUP(Tabla2[[#This Row],['#6]],Hoja2!$C$2:$D$3,2,FALSE))</f>
        <v>SI</v>
      </c>
      <c r="U4" s="11" t="s">
        <v>54</v>
      </c>
      <c r="V4" s="11">
        <v>19</v>
      </c>
      <c r="W4" s="11" t="s">
        <v>55</v>
      </c>
      <c r="X4" s="11" t="s">
        <v>56</v>
      </c>
    </row>
    <row r="5" spans="1:24" s="4" customFormat="1" ht="35.1" customHeight="1" x14ac:dyDescent="0.25">
      <c r="A5" s="9">
        <v>2</v>
      </c>
      <c r="B5" s="10">
        <v>2</v>
      </c>
      <c r="C5" s="15" t="str">
        <f>IF(Tabla2[[#This Row],['#]]="","",VLOOKUP(Tabla2[[#This Row],['#]],Hoja2!$A$2:$B$11,2,FALSE))</f>
        <v>SEGUNDO</v>
      </c>
      <c r="D5" s="10">
        <v>1</v>
      </c>
      <c r="E5" s="15" t="str">
        <f>IF(Tabla2[[#This Row],['#2]]="","",VLOOKUP(Tabla2[[#This Row],['#2]],Hoja2!$C$2:$D$3,2,FALSE))</f>
        <v>SI</v>
      </c>
      <c r="F5" s="10" t="s">
        <v>58</v>
      </c>
      <c r="G5" s="10"/>
      <c r="H5" s="10">
        <v>1</v>
      </c>
      <c r="I5" s="15" t="str">
        <f>IF(Tabla2[[#This Row],['#3]]="","",VLOOKUP(Tabla2[[#This Row],['#3]],Hoja2!$C$2:$D$3,2,FALSE))</f>
        <v>SI</v>
      </c>
      <c r="J5" s="10">
        <v>4</v>
      </c>
      <c r="K5" s="15" t="str">
        <f>IF(Tabla2[[#This Row],['#4]]="","",VLOOKUP(Tabla2[[#This Row],['#4]],Hoja2!$E$2:$F$6,2,FALSE))</f>
        <v>BASICOS</v>
      </c>
      <c r="L5" s="10" t="s">
        <v>59</v>
      </c>
      <c r="M5" s="10">
        <v>1</v>
      </c>
      <c r="N5" s="15" t="str">
        <f>IF(Tabla2[[#This Row],['#5]]="","",VLOOKUP(Tabla2[[#This Row],['#5]],Hoja2!$C$2:$D$3,2,FALSE))</f>
        <v>SI</v>
      </c>
      <c r="O5" s="10" t="s">
        <v>60</v>
      </c>
      <c r="P5" s="10" t="s">
        <v>61</v>
      </c>
      <c r="Q5" s="10" t="s">
        <v>62</v>
      </c>
      <c r="R5" s="10" t="s">
        <v>65</v>
      </c>
      <c r="S5" s="10">
        <v>1</v>
      </c>
      <c r="T5" s="15" t="str">
        <f>IF(Tabla2[[#This Row],['#6]]="","",VLOOKUP(Tabla2[[#This Row],['#6]],Hoja2!$C$2:$D$3,2,FALSE))</f>
        <v>SI</v>
      </c>
      <c r="U5" s="11" t="s">
        <v>63</v>
      </c>
      <c r="V5" s="11">
        <v>21</v>
      </c>
      <c r="W5" s="11" t="s">
        <v>64</v>
      </c>
      <c r="X5" s="11" t="s">
        <v>56</v>
      </c>
    </row>
    <row r="6" spans="1:24" s="4" customFormat="1" ht="35.1" customHeight="1" x14ac:dyDescent="0.25">
      <c r="A6" s="9">
        <v>3</v>
      </c>
      <c r="B6" s="10">
        <v>3</v>
      </c>
      <c r="C6" s="15" t="str">
        <f>IF(Tabla2[[#This Row],['#]]="","",VLOOKUP(Tabla2[[#This Row],['#]],Hoja2!$A$2:$B$11,2,FALSE))</f>
        <v>TERCERO</v>
      </c>
      <c r="D6" s="10">
        <v>1</v>
      </c>
      <c r="E6" s="15" t="str">
        <f>IF(Tabla2[[#This Row],['#2]]="","",VLOOKUP(Tabla2[[#This Row],['#2]],Hoja2!$C$2:$D$3,2,FALSE))</f>
        <v>SI</v>
      </c>
      <c r="F6" s="10" t="s">
        <v>66</v>
      </c>
      <c r="G6" s="10"/>
      <c r="H6" s="10">
        <v>2</v>
      </c>
      <c r="I6" s="15" t="str">
        <f>IF(Tabla2[[#This Row],['#3]]="","",VLOOKUP(Tabla2[[#This Row],['#3]],Hoja2!$C$2:$D$3,2,FALSE))</f>
        <v>NO</v>
      </c>
      <c r="J6" s="10"/>
      <c r="K6" s="15" t="str">
        <f>IF(Tabla2[[#This Row],['#4]]="","",VLOOKUP(Tabla2[[#This Row],['#4]],Hoja2!$E$2:$F$6,2,FALSE))</f>
        <v/>
      </c>
      <c r="L6" s="10"/>
      <c r="M6" s="10">
        <v>2</v>
      </c>
      <c r="N6" s="15" t="str">
        <f>IF(Tabla2[[#This Row],['#5]]="","",VLOOKUP(Tabla2[[#This Row],['#5]],Hoja2!$C$2:$D$3,2,FALSE))</f>
        <v>NO</v>
      </c>
      <c r="O6" s="10"/>
      <c r="P6" s="10" t="s">
        <v>67</v>
      </c>
      <c r="Q6" s="10" t="s">
        <v>68</v>
      </c>
      <c r="R6" s="10" t="s">
        <v>69</v>
      </c>
      <c r="S6" s="10">
        <v>1</v>
      </c>
      <c r="T6" s="15" t="str">
        <f>IF(Tabla2[[#This Row],['#6]]="","",VLOOKUP(Tabla2[[#This Row],['#6]],Hoja2!$C$2:$D$3,2,FALSE))</f>
        <v>SI</v>
      </c>
      <c r="U6" s="11" t="s">
        <v>70</v>
      </c>
      <c r="V6" s="11">
        <v>18</v>
      </c>
      <c r="W6" s="11" t="s">
        <v>71</v>
      </c>
      <c r="X6" s="11" t="s">
        <v>56</v>
      </c>
    </row>
    <row r="7" spans="1:24" s="4" customFormat="1" ht="35.1" customHeight="1" x14ac:dyDescent="0.25">
      <c r="A7" s="9">
        <v>4</v>
      </c>
      <c r="B7" s="10">
        <v>3</v>
      </c>
      <c r="C7" s="15" t="str">
        <f>IF(Tabla2[[#This Row],['#]]="","",VLOOKUP(Tabla2[[#This Row],['#]],Hoja2!$A$2:$B$11,2,FALSE))</f>
        <v>TERCERO</v>
      </c>
      <c r="D7" s="10">
        <v>1</v>
      </c>
      <c r="E7" s="15" t="str">
        <f>IF(Tabla2[[#This Row],['#2]]="","",VLOOKUP(Tabla2[[#This Row],['#2]],Hoja2!$C$2:$D$3,2,FALSE))</f>
        <v>SI</v>
      </c>
      <c r="F7" s="10" t="s">
        <v>72</v>
      </c>
      <c r="G7" s="10"/>
      <c r="H7" s="10">
        <v>2</v>
      </c>
      <c r="I7" s="15" t="str">
        <f>IF(Tabla2[[#This Row],['#3]]="","",VLOOKUP(Tabla2[[#This Row],['#3]],Hoja2!$C$2:$D$3,2,FALSE))</f>
        <v>NO</v>
      </c>
      <c r="J7" s="10"/>
      <c r="K7" s="15" t="str">
        <f>IF(Tabla2[[#This Row],['#4]]="","",VLOOKUP(Tabla2[[#This Row],['#4]],Hoja2!$E$2:$F$6,2,FALSE))</f>
        <v/>
      </c>
      <c r="L7" s="10"/>
      <c r="M7" s="10">
        <v>2</v>
      </c>
      <c r="N7" s="15" t="str">
        <f>IF(Tabla2[[#This Row],['#5]]="","",VLOOKUP(Tabla2[[#This Row],['#5]],Hoja2!$C$2:$D$3,2,FALSE))</f>
        <v>NO</v>
      </c>
      <c r="O7" s="10"/>
      <c r="P7" s="10" t="s">
        <v>73</v>
      </c>
      <c r="Q7" s="10" t="s">
        <v>74</v>
      </c>
      <c r="R7" s="10" t="s">
        <v>75</v>
      </c>
      <c r="S7" s="10">
        <v>1</v>
      </c>
      <c r="T7" s="15" t="str">
        <f>IF(Tabla2[[#This Row],['#6]]="","",VLOOKUP(Tabla2[[#This Row],['#6]],Hoja2!$C$2:$D$3,2,FALSE))</f>
        <v>SI</v>
      </c>
      <c r="U7" s="11" t="s">
        <v>76</v>
      </c>
      <c r="V7" s="11">
        <v>18</v>
      </c>
      <c r="W7" s="11" t="s">
        <v>77</v>
      </c>
      <c r="X7" s="11" t="s">
        <v>56</v>
      </c>
    </row>
    <row r="8" spans="1:24" s="4" customFormat="1" ht="35.1" customHeight="1" x14ac:dyDescent="0.25">
      <c r="A8" s="9">
        <v>5</v>
      </c>
      <c r="B8" s="10">
        <v>3</v>
      </c>
      <c r="C8" s="15" t="str">
        <f>IF(Tabla2[[#This Row],['#]]="","",VLOOKUP(Tabla2[[#This Row],['#]],Hoja2!$A$2:$B$11,2,FALSE))</f>
        <v>TERCERO</v>
      </c>
      <c r="D8" s="10">
        <v>2</v>
      </c>
      <c r="E8" s="15" t="str">
        <f>IF(Tabla2[[#This Row],['#2]]="","",VLOOKUP(Tabla2[[#This Row],['#2]],Hoja2!$C$2:$D$3,2,FALSE))</f>
        <v>NO</v>
      </c>
      <c r="F8" s="10"/>
      <c r="G8" s="10" t="s">
        <v>78</v>
      </c>
      <c r="H8" s="10">
        <v>2</v>
      </c>
      <c r="I8" s="15" t="str">
        <f>IF(Tabla2[[#This Row],['#3]]="","",VLOOKUP(Tabla2[[#This Row],['#3]],Hoja2!$C$2:$D$3,2,FALSE))</f>
        <v>NO</v>
      </c>
      <c r="J8" s="10"/>
      <c r="K8" s="15" t="str">
        <f>IF(Tabla2[[#This Row],['#4]]="","",VLOOKUP(Tabla2[[#This Row],['#4]],Hoja2!$E$2:$F$6,2,FALSE))</f>
        <v/>
      </c>
      <c r="L8" s="10"/>
      <c r="M8" s="10">
        <v>2</v>
      </c>
      <c r="N8" s="15" t="str">
        <f>IF(Tabla2[[#This Row],['#5]]="","",VLOOKUP(Tabla2[[#This Row],['#5]],Hoja2!$C$2:$D$3,2,FALSE))</f>
        <v>NO</v>
      </c>
      <c r="O8" s="10"/>
      <c r="P8" s="10" t="s">
        <v>67</v>
      </c>
      <c r="Q8" s="10" t="s">
        <v>79</v>
      </c>
      <c r="R8" s="10" t="s">
        <v>80</v>
      </c>
      <c r="S8" s="10">
        <v>1</v>
      </c>
      <c r="T8" s="15" t="str">
        <f>IF(Tabla2[[#This Row],['#6]]="","",VLOOKUP(Tabla2[[#This Row],['#6]],Hoja2!$C$2:$D$3,2,FALSE))</f>
        <v>SI</v>
      </c>
      <c r="U8" s="11" t="s">
        <v>81</v>
      </c>
      <c r="V8" s="11">
        <v>18</v>
      </c>
      <c r="W8" s="11" t="s">
        <v>82</v>
      </c>
      <c r="X8" s="11" t="s">
        <v>56</v>
      </c>
    </row>
    <row r="9" spans="1:24" s="4" customFormat="1" ht="35.1" customHeight="1" x14ac:dyDescent="0.25">
      <c r="A9" s="9">
        <v>6</v>
      </c>
      <c r="B9" s="10">
        <v>3</v>
      </c>
      <c r="C9" s="15" t="str">
        <f>IF(Tabla2[[#This Row],['#]]="","",VLOOKUP(Tabla2[[#This Row],['#]],Hoja2!$A$2:$B$11,2,FALSE))</f>
        <v>TERCERO</v>
      </c>
      <c r="D9" s="10">
        <v>1</v>
      </c>
      <c r="E9" s="15" t="str">
        <f>IF(Tabla2[[#This Row],['#2]]="","",VLOOKUP(Tabla2[[#This Row],['#2]],Hoja2!$C$2:$D$3,2,FALSE))</f>
        <v>SI</v>
      </c>
      <c r="F9" s="10" t="s">
        <v>83</v>
      </c>
      <c r="G9" s="10"/>
      <c r="H9" s="10">
        <v>2</v>
      </c>
      <c r="I9" s="15" t="str">
        <f>IF(Tabla2[[#This Row],['#3]]="","",VLOOKUP(Tabla2[[#This Row],['#3]],Hoja2!$C$2:$D$3,2,FALSE))</f>
        <v>NO</v>
      </c>
      <c r="J9" s="10"/>
      <c r="K9" s="15" t="str">
        <f>IF(Tabla2[[#This Row],['#4]]="","",VLOOKUP(Tabla2[[#This Row],['#4]],Hoja2!$E$2:$F$6,2,FALSE))</f>
        <v/>
      </c>
      <c r="L9" s="10"/>
      <c r="M9" s="10">
        <v>2</v>
      </c>
      <c r="N9" s="15" t="str">
        <f>IF(Tabla2[[#This Row],['#5]]="","",VLOOKUP(Tabla2[[#This Row],['#5]],Hoja2!$C$2:$D$3,2,FALSE))</f>
        <v>NO</v>
      </c>
      <c r="O9" s="10"/>
      <c r="P9" s="10" t="s">
        <v>67</v>
      </c>
      <c r="Q9" s="10" t="s">
        <v>84</v>
      </c>
      <c r="R9" s="10" t="s">
        <v>85</v>
      </c>
      <c r="S9" s="10">
        <v>1</v>
      </c>
      <c r="T9" s="15" t="str">
        <f>IF(Tabla2[[#This Row],['#6]]="","",VLOOKUP(Tabla2[[#This Row],['#6]],Hoja2!$C$2:$D$3,2,FALSE))</f>
        <v>SI</v>
      </c>
      <c r="U9" s="11" t="s">
        <v>86</v>
      </c>
      <c r="V9" s="11">
        <v>18</v>
      </c>
      <c r="W9" s="11" t="s">
        <v>87</v>
      </c>
      <c r="X9" s="11" t="s">
        <v>56</v>
      </c>
    </row>
    <row r="10" spans="1:24" s="4" customFormat="1" ht="35.1" customHeight="1" x14ac:dyDescent="0.25">
      <c r="A10" s="9">
        <v>7</v>
      </c>
      <c r="B10" s="10">
        <v>3</v>
      </c>
      <c r="C10" s="15" t="str">
        <f>IF(Tabla2[[#This Row],['#]]="","",VLOOKUP(Tabla2[[#This Row],['#]],Hoja2!$A$2:$B$11,2,FALSE))</f>
        <v>TERCERO</v>
      </c>
      <c r="D10" s="10">
        <v>1</v>
      </c>
      <c r="E10" s="15" t="str">
        <f>IF(Tabla2[[#This Row],['#2]]="","",VLOOKUP(Tabla2[[#This Row],['#2]],Hoja2!$C$2:$D$3,2,FALSE))</f>
        <v>SI</v>
      </c>
      <c r="F10" s="10" t="s">
        <v>88</v>
      </c>
      <c r="G10" s="10"/>
      <c r="H10" s="10">
        <v>2</v>
      </c>
      <c r="I10" s="15" t="str">
        <f>IF(Tabla2[[#This Row],['#3]]="","",VLOOKUP(Tabla2[[#This Row],['#3]],Hoja2!$C$2:$D$3,2,FALSE))</f>
        <v>NO</v>
      </c>
      <c r="J10" s="10"/>
      <c r="K10" s="15" t="str">
        <f>IF(Tabla2[[#This Row],['#4]]="","",VLOOKUP(Tabla2[[#This Row],['#4]],Hoja2!$E$2:$F$6,2,FALSE))</f>
        <v/>
      </c>
      <c r="L10" s="10"/>
      <c r="M10" s="10">
        <v>2</v>
      </c>
      <c r="N10" s="15" t="str">
        <f>IF(Tabla2[[#This Row],['#5]]="","",VLOOKUP(Tabla2[[#This Row],['#5]],Hoja2!$C$2:$D$3,2,FALSE))</f>
        <v>NO</v>
      </c>
      <c r="O10" s="10"/>
      <c r="P10" s="10" t="s">
        <v>89</v>
      </c>
      <c r="Q10" s="10" t="s">
        <v>90</v>
      </c>
      <c r="R10" s="10" t="s">
        <v>91</v>
      </c>
      <c r="S10" s="10">
        <v>1</v>
      </c>
      <c r="T10" s="15" t="str">
        <f>IF(Tabla2[[#This Row],['#6]]="","",VLOOKUP(Tabla2[[#This Row],['#6]],Hoja2!$C$2:$D$3,2,FALSE))</f>
        <v>SI</v>
      </c>
      <c r="U10" s="11" t="s">
        <v>92</v>
      </c>
      <c r="V10" s="11">
        <v>19</v>
      </c>
      <c r="W10" s="11" t="s">
        <v>93</v>
      </c>
      <c r="X10" s="11" t="s">
        <v>56</v>
      </c>
    </row>
    <row r="11" spans="1:24" s="4" customFormat="1" ht="35.1" customHeight="1" x14ac:dyDescent="0.25">
      <c r="A11" s="9">
        <v>8</v>
      </c>
      <c r="B11" s="10">
        <v>3</v>
      </c>
      <c r="C11" s="15" t="str">
        <f>IF(Tabla2[[#This Row],['#]]="","",VLOOKUP(Tabla2[[#This Row],['#]],Hoja2!$A$2:$B$11,2,FALSE))</f>
        <v>TERCERO</v>
      </c>
      <c r="D11" s="10">
        <v>1</v>
      </c>
      <c r="E11" s="15" t="str">
        <f>IF(Tabla2[[#This Row],['#2]]="","",VLOOKUP(Tabla2[[#This Row],['#2]],Hoja2!$C$2:$D$3,2,FALSE))</f>
        <v>SI</v>
      </c>
      <c r="F11" s="10" t="s">
        <v>72</v>
      </c>
      <c r="G11" s="10"/>
      <c r="H11" s="10">
        <v>2</v>
      </c>
      <c r="I11" s="15" t="str">
        <f>IF(Tabla2[[#This Row],['#3]]="","",VLOOKUP(Tabla2[[#This Row],['#3]],Hoja2!$C$2:$D$3,2,FALSE))</f>
        <v>NO</v>
      </c>
      <c r="J11" s="10"/>
      <c r="K11" s="15" t="str">
        <f>IF(Tabla2[[#This Row],['#4]]="","",VLOOKUP(Tabla2[[#This Row],['#4]],Hoja2!$E$2:$F$6,2,FALSE))</f>
        <v/>
      </c>
      <c r="L11" s="10"/>
      <c r="M11" s="10">
        <v>2</v>
      </c>
      <c r="N11" s="15" t="str">
        <f>IF(Tabla2[[#This Row],['#5]]="","",VLOOKUP(Tabla2[[#This Row],['#5]],Hoja2!$C$2:$D$3,2,FALSE))</f>
        <v>NO</v>
      </c>
      <c r="O11" s="10"/>
      <c r="P11" s="10" t="s">
        <v>94</v>
      </c>
      <c r="Q11" s="10" t="s">
        <v>95</v>
      </c>
      <c r="R11" s="10" t="s">
        <v>96</v>
      </c>
      <c r="S11" s="10">
        <v>1</v>
      </c>
      <c r="T11" s="15" t="str">
        <f>IF(Tabla2[[#This Row],['#6]]="","",VLOOKUP(Tabla2[[#This Row],['#6]],Hoja2!$C$2:$D$3,2,FALSE))</f>
        <v>SI</v>
      </c>
      <c r="U11" s="11" t="s">
        <v>97</v>
      </c>
      <c r="V11" s="11">
        <v>19</v>
      </c>
      <c r="W11" s="11" t="s">
        <v>98</v>
      </c>
      <c r="X11" s="11" t="s">
        <v>56</v>
      </c>
    </row>
    <row r="12" spans="1:24" s="4" customFormat="1" ht="35.1" customHeight="1" x14ac:dyDescent="0.25">
      <c r="A12" s="9">
        <v>9</v>
      </c>
      <c r="B12" s="10">
        <v>3</v>
      </c>
      <c r="C12" s="15" t="str">
        <f>IF(Tabla2[[#This Row],['#]]="","",VLOOKUP(Tabla2[[#This Row],['#]],Hoja2!$A$2:$B$11,2,FALSE))</f>
        <v>TERCERO</v>
      </c>
      <c r="D12" s="10">
        <v>2</v>
      </c>
      <c r="E12" s="15" t="str">
        <f>IF(Tabla2[[#This Row],['#2]]="","",VLOOKUP(Tabla2[[#This Row],['#2]],Hoja2!$C$2:$D$3,2,FALSE))</f>
        <v>NO</v>
      </c>
      <c r="F12" s="10"/>
      <c r="G12" s="10"/>
      <c r="H12" s="10">
        <v>2</v>
      </c>
      <c r="I12" s="15" t="str">
        <f>IF(Tabla2[[#This Row],['#3]]="","",VLOOKUP(Tabla2[[#This Row],['#3]],Hoja2!$C$2:$D$3,2,FALSE))</f>
        <v>NO</v>
      </c>
      <c r="J12" s="10">
        <v>5</v>
      </c>
      <c r="K12" s="15" t="str">
        <f>IF(Tabla2[[#This Row],['#4]]="","",VLOOKUP(Tabla2[[#This Row],['#4]],Hoja2!$E$2:$F$6,2,FALSE))</f>
        <v>ESCASOS</v>
      </c>
      <c r="L12" s="10"/>
      <c r="M12" s="10">
        <v>2</v>
      </c>
      <c r="N12" s="15" t="str">
        <f>IF(Tabla2[[#This Row],['#5]]="","",VLOOKUP(Tabla2[[#This Row],['#5]],Hoja2!$C$2:$D$3,2,FALSE))</f>
        <v>NO</v>
      </c>
      <c r="O12" s="10"/>
      <c r="P12" s="10"/>
      <c r="Q12" s="10" t="s">
        <v>99</v>
      </c>
      <c r="R12" s="10" t="s">
        <v>100</v>
      </c>
      <c r="S12" s="10">
        <v>1</v>
      </c>
      <c r="T12" s="15" t="str">
        <f>IF(Tabla2[[#This Row],['#6]]="","",VLOOKUP(Tabla2[[#This Row],['#6]],Hoja2!$C$2:$D$3,2,FALSE))</f>
        <v>SI</v>
      </c>
      <c r="U12" s="11" t="s">
        <v>101</v>
      </c>
      <c r="V12" s="11">
        <v>18</v>
      </c>
      <c r="W12" s="11" t="s">
        <v>102</v>
      </c>
      <c r="X12" s="11" t="s">
        <v>57</v>
      </c>
    </row>
    <row r="13" spans="1:24" s="4" customFormat="1" ht="35.1" customHeight="1" x14ac:dyDescent="0.25">
      <c r="A13" s="9">
        <v>10</v>
      </c>
      <c r="B13" s="10">
        <v>8</v>
      </c>
      <c r="C13" s="15" t="str">
        <f>IF(Tabla2[[#This Row],['#]]="","",VLOOKUP(Tabla2[[#This Row],['#]],Hoja2!$A$2:$B$11,2,FALSE))</f>
        <v>OCTAVO</v>
      </c>
      <c r="D13" s="10">
        <v>1</v>
      </c>
      <c r="E13" s="15" t="str">
        <f>IF(Tabla2[[#This Row],['#2]]="","",VLOOKUP(Tabla2[[#This Row],['#2]],Hoja2!$C$2:$D$3,2,FALSE))</f>
        <v>SI</v>
      </c>
      <c r="F13" s="10" t="s">
        <v>103</v>
      </c>
      <c r="G13" s="10"/>
      <c r="H13" s="10">
        <v>2</v>
      </c>
      <c r="I13" s="15" t="str">
        <f>IF(Tabla2[[#This Row],['#3]]="","",VLOOKUP(Tabla2[[#This Row],['#3]],Hoja2!$C$2:$D$3,2,FALSE))</f>
        <v>NO</v>
      </c>
      <c r="J13" s="10">
        <v>5</v>
      </c>
      <c r="K13" s="15" t="str">
        <f>IF(Tabla2[[#This Row],['#4]]="","",VLOOKUP(Tabla2[[#This Row],['#4]],Hoja2!$E$2:$F$6,2,FALSE))</f>
        <v>ESCASOS</v>
      </c>
      <c r="L13" s="10" t="s">
        <v>104</v>
      </c>
      <c r="M13" s="10">
        <v>2</v>
      </c>
      <c r="N13" s="15" t="str">
        <f>IF(Tabla2[[#This Row],['#5]]="","",VLOOKUP(Tabla2[[#This Row],['#5]],Hoja2!$C$2:$D$3,2,FALSE))</f>
        <v>NO</v>
      </c>
      <c r="O13" s="10"/>
      <c r="P13" s="10" t="s">
        <v>105</v>
      </c>
      <c r="Q13" s="10" t="s">
        <v>106</v>
      </c>
      <c r="R13" s="10" t="s">
        <v>107</v>
      </c>
      <c r="S13" s="10">
        <v>1</v>
      </c>
      <c r="T13" s="15" t="str">
        <f>IF(Tabla2[[#This Row],['#6]]="","",VLOOKUP(Tabla2[[#This Row],['#6]],Hoja2!$C$2:$D$3,2,FALSE))</f>
        <v>SI</v>
      </c>
      <c r="U13" s="11" t="s">
        <v>108</v>
      </c>
      <c r="V13" s="11">
        <v>21</v>
      </c>
      <c r="W13" s="11" t="s">
        <v>109</v>
      </c>
      <c r="X13" s="11" t="s">
        <v>56</v>
      </c>
    </row>
    <row r="14" spans="1:24" s="4" customFormat="1" ht="35.1" customHeight="1" x14ac:dyDescent="0.25">
      <c r="A14" s="9">
        <v>11</v>
      </c>
      <c r="B14" s="10">
        <v>7</v>
      </c>
      <c r="C14" s="15" t="str">
        <f>IF(Tabla2[[#This Row],['#]]="","",VLOOKUP(Tabla2[[#This Row],['#]],Hoja2!$A$2:$B$11,2,FALSE))</f>
        <v>SEPTIMO</v>
      </c>
      <c r="D14" s="10">
        <v>1</v>
      </c>
      <c r="E14" s="15" t="str">
        <f>IF(Tabla2[[#This Row],['#2]]="","",VLOOKUP(Tabla2[[#This Row],['#2]],Hoja2!$C$2:$D$3,2,FALSE))</f>
        <v>SI</v>
      </c>
      <c r="F14" s="10" t="s">
        <v>110</v>
      </c>
      <c r="G14" s="10"/>
      <c r="H14" s="10">
        <v>2</v>
      </c>
      <c r="I14" s="15" t="str">
        <f>IF(Tabla2[[#This Row],['#3]]="","",VLOOKUP(Tabla2[[#This Row],['#3]],Hoja2!$C$2:$D$3,2,FALSE))</f>
        <v>NO</v>
      </c>
      <c r="J14" s="10"/>
      <c r="K14" s="15" t="str">
        <f>IF(Tabla2[[#This Row],['#4]]="","",VLOOKUP(Tabla2[[#This Row],['#4]],Hoja2!$E$2:$F$6,2,FALSE))</f>
        <v/>
      </c>
      <c r="L14" s="10"/>
      <c r="M14" s="10">
        <v>2</v>
      </c>
      <c r="N14" s="15" t="str">
        <f>IF(Tabla2[[#This Row],['#5]]="","",VLOOKUP(Tabla2[[#This Row],['#5]],Hoja2!$C$2:$D$3,2,FALSE))</f>
        <v>NO</v>
      </c>
      <c r="O14" s="10"/>
      <c r="P14" s="10" t="s">
        <v>111</v>
      </c>
      <c r="Q14" s="10" t="s">
        <v>112</v>
      </c>
      <c r="R14" s="10" t="s">
        <v>113</v>
      </c>
      <c r="S14" s="10">
        <v>1</v>
      </c>
      <c r="T14" s="15" t="str">
        <f>IF(Tabla2[[#This Row],['#6]]="","",VLOOKUP(Tabla2[[#This Row],['#6]],Hoja2!$C$2:$D$3,2,FALSE))</f>
        <v>SI</v>
      </c>
      <c r="U14" s="11" t="s">
        <v>114</v>
      </c>
      <c r="V14" s="11">
        <v>21</v>
      </c>
      <c r="W14" s="11" t="s">
        <v>115</v>
      </c>
      <c r="X14" s="11" t="s">
        <v>56</v>
      </c>
    </row>
    <row r="15" spans="1:24" s="4" customFormat="1" ht="35.1" customHeight="1" x14ac:dyDescent="0.25">
      <c r="A15" s="9">
        <v>12</v>
      </c>
      <c r="B15" s="10">
        <v>7</v>
      </c>
      <c r="C15" s="15" t="str">
        <f>IF(Tabla2[[#This Row],['#]]="","",VLOOKUP(Tabla2[[#This Row],['#]],Hoja2!$A$2:$B$11,2,FALSE))</f>
        <v>SEPTIMO</v>
      </c>
      <c r="D15" s="10">
        <v>1</v>
      </c>
      <c r="E15" s="15" t="str">
        <f>IF(Tabla2[[#This Row],['#2]]="","",VLOOKUP(Tabla2[[#This Row],['#2]],Hoja2!$C$2:$D$3,2,FALSE))</f>
        <v>SI</v>
      </c>
      <c r="F15" s="10" t="s">
        <v>116</v>
      </c>
      <c r="G15" s="10"/>
      <c r="H15" s="10">
        <v>2</v>
      </c>
      <c r="I15" s="15" t="str">
        <f>IF(Tabla2[[#This Row],['#3]]="","",VLOOKUP(Tabla2[[#This Row],['#3]],Hoja2!$C$2:$D$3,2,FALSE))</f>
        <v>NO</v>
      </c>
      <c r="J15" s="10"/>
      <c r="K15" s="15" t="str">
        <f>IF(Tabla2[[#This Row],['#4]]="","",VLOOKUP(Tabla2[[#This Row],['#4]],Hoja2!$E$2:$F$6,2,FALSE))</f>
        <v/>
      </c>
      <c r="L15" s="10"/>
      <c r="M15" s="10">
        <v>2</v>
      </c>
      <c r="N15" s="15" t="str">
        <f>IF(Tabla2[[#This Row],['#5]]="","",VLOOKUP(Tabla2[[#This Row],['#5]],Hoja2!$C$2:$D$3,2,FALSE))</f>
        <v>NO</v>
      </c>
      <c r="O15" s="10"/>
      <c r="P15" s="10"/>
      <c r="Q15" s="10" t="s">
        <v>117</v>
      </c>
      <c r="R15" s="10" t="s">
        <v>118</v>
      </c>
      <c r="S15" s="10">
        <v>2</v>
      </c>
      <c r="T15" s="15" t="str">
        <f>IF(Tabla2[[#This Row],['#6]]="","",VLOOKUP(Tabla2[[#This Row],['#6]],Hoja2!$C$2:$D$3,2,FALSE))</f>
        <v>NO</v>
      </c>
      <c r="U15" s="11" t="s">
        <v>119</v>
      </c>
      <c r="V15" s="11">
        <v>20</v>
      </c>
      <c r="W15" s="11" t="s">
        <v>120</v>
      </c>
      <c r="X15" s="11" t="s">
        <v>56</v>
      </c>
    </row>
    <row r="16" spans="1:24" s="4" customFormat="1" ht="35.1" customHeight="1" x14ac:dyDescent="0.25">
      <c r="A16" s="9">
        <v>13</v>
      </c>
      <c r="B16" s="10">
        <v>7</v>
      </c>
      <c r="C16" s="15" t="str">
        <f>IF(Tabla2[[#This Row],['#]]="","",VLOOKUP(Tabla2[[#This Row],['#]],Hoja2!$A$2:$B$11,2,FALSE))</f>
        <v>SEPTIMO</v>
      </c>
      <c r="D16" s="10">
        <v>1</v>
      </c>
      <c r="E16" s="15" t="str">
        <f>IF(Tabla2[[#This Row],['#2]]="","",VLOOKUP(Tabla2[[#This Row],['#2]],Hoja2!$C$2:$D$3,2,FALSE))</f>
        <v>SI</v>
      </c>
      <c r="F16" s="10" t="s">
        <v>121</v>
      </c>
      <c r="G16" s="10"/>
      <c r="H16" s="10">
        <v>2</v>
      </c>
      <c r="I16" s="15" t="str">
        <f>IF(Tabla2[[#This Row],['#3]]="","",VLOOKUP(Tabla2[[#This Row],['#3]],Hoja2!$C$2:$D$3,2,FALSE))</f>
        <v>NO</v>
      </c>
      <c r="J16" s="10"/>
      <c r="K16" s="15" t="str">
        <f>IF(Tabla2[[#This Row],['#4]]="","",VLOOKUP(Tabla2[[#This Row],['#4]],Hoja2!$E$2:$F$6,2,FALSE))</f>
        <v/>
      </c>
      <c r="L16" s="10"/>
      <c r="M16" s="10">
        <v>2</v>
      </c>
      <c r="N16" s="15" t="str">
        <f>IF(Tabla2[[#This Row],['#5]]="","",VLOOKUP(Tabla2[[#This Row],['#5]],Hoja2!$C$2:$D$3,2,FALSE))</f>
        <v>NO</v>
      </c>
      <c r="O16" s="10"/>
      <c r="P16" s="10" t="s">
        <v>122</v>
      </c>
      <c r="Q16" s="10" t="s">
        <v>123</v>
      </c>
      <c r="R16" s="10" t="s">
        <v>124</v>
      </c>
      <c r="S16" s="10">
        <v>2</v>
      </c>
      <c r="T16" s="15" t="str">
        <f>IF(Tabla2[[#This Row],['#6]]="","",VLOOKUP(Tabla2[[#This Row],['#6]],Hoja2!$C$2:$D$3,2,FALSE))</f>
        <v>NO</v>
      </c>
      <c r="U16" s="11" t="s">
        <v>125</v>
      </c>
      <c r="V16" s="11">
        <v>24</v>
      </c>
      <c r="W16" s="11"/>
      <c r="X16" s="11" t="s">
        <v>56</v>
      </c>
    </row>
    <row r="17" spans="1:24" s="4" customFormat="1" ht="35.1" customHeight="1" x14ac:dyDescent="0.25">
      <c r="A17" s="9">
        <v>14</v>
      </c>
      <c r="B17" s="10">
        <v>7</v>
      </c>
      <c r="C17" s="15" t="str">
        <f>IF(Tabla2[[#This Row],['#]]="","",VLOOKUP(Tabla2[[#This Row],['#]],Hoja2!$A$2:$B$11,2,FALSE))</f>
        <v>SEPTIMO</v>
      </c>
      <c r="D17" s="10">
        <v>1</v>
      </c>
      <c r="E17" s="15" t="str">
        <f>IF(Tabla2[[#This Row],['#2]]="","",VLOOKUP(Tabla2[[#This Row],['#2]],Hoja2!$C$2:$D$3,2,FALSE))</f>
        <v>SI</v>
      </c>
      <c r="F17" s="10" t="s">
        <v>126</v>
      </c>
      <c r="G17" s="10"/>
      <c r="H17" s="10">
        <v>2</v>
      </c>
      <c r="I17" s="15" t="str">
        <f>IF(Tabla2[[#This Row],['#3]]="","",VLOOKUP(Tabla2[[#This Row],['#3]],Hoja2!$C$2:$D$3,2,FALSE))</f>
        <v>NO</v>
      </c>
      <c r="J17" s="10"/>
      <c r="K17" s="15" t="str">
        <f>IF(Tabla2[[#This Row],['#4]]="","",VLOOKUP(Tabla2[[#This Row],['#4]],Hoja2!$E$2:$F$6,2,FALSE))</f>
        <v/>
      </c>
      <c r="L17" s="10"/>
      <c r="M17" s="10">
        <v>2</v>
      </c>
      <c r="N17" s="15" t="str">
        <f>IF(Tabla2[[#This Row],['#5]]="","",VLOOKUP(Tabla2[[#This Row],['#5]],Hoja2!$C$2:$D$3,2,FALSE))</f>
        <v>NO</v>
      </c>
      <c r="O17" s="10"/>
      <c r="P17" s="10" t="s">
        <v>127</v>
      </c>
      <c r="Q17" s="10" t="s">
        <v>128</v>
      </c>
      <c r="R17" s="10" t="s">
        <v>129</v>
      </c>
      <c r="S17" s="10">
        <v>1</v>
      </c>
      <c r="T17" s="15" t="str">
        <f>IF(Tabla2[[#This Row],['#6]]="","",VLOOKUP(Tabla2[[#This Row],['#6]],Hoja2!$C$2:$D$3,2,FALSE))</f>
        <v>SI</v>
      </c>
      <c r="U17" s="11" t="s">
        <v>130</v>
      </c>
      <c r="V17" s="11">
        <v>20</v>
      </c>
      <c r="W17" s="11" t="s">
        <v>131</v>
      </c>
      <c r="X17" s="11" t="s">
        <v>56</v>
      </c>
    </row>
    <row r="18" spans="1:24" s="4" customFormat="1" ht="35.1" customHeight="1" x14ac:dyDescent="0.25">
      <c r="A18" s="9">
        <v>15</v>
      </c>
      <c r="B18" s="10">
        <v>7</v>
      </c>
      <c r="C18" s="15" t="str">
        <f>IF(Tabla2[[#This Row],['#]]="","",VLOOKUP(Tabla2[[#This Row],['#]],Hoja2!$A$2:$B$11,2,FALSE))</f>
        <v>SEPTIMO</v>
      </c>
      <c r="D18" s="10">
        <v>1</v>
      </c>
      <c r="E18" s="15" t="str">
        <f>IF(Tabla2[[#This Row],['#2]]="","",VLOOKUP(Tabla2[[#This Row],['#2]],Hoja2!$C$2:$D$3,2,FALSE))</f>
        <v>SI</v>
      </c>
      <c r="F18" s="10" t="s">
        <v>132</v>
      </c>
      <c r="G18" s="10"/>
      <c r="H18" s="10">
        <v>2</v>
      </c>
      <c r="I18" s="15" t="str">
        <f>IF(Tabla2[[#This Row],['#3]]="","",VLOOKUP(Tabla2[[#This Row],['#3]],Hoja2!$C$2:$D$3,2,FALSE))</f>
        <v>NO</v>
      </c>
      <c r="J18" s="10"/>
      <c r="K18" s="15" t="str">
        <f>IF(Tabla2[[#This Row],['#4]]="","",VLOOKUP(Tabla2[[#This Row],['#4]],Hoja2!$E$2:$F$6,2,FALSE))</f>
        <v/>
      </c>
      <c r="L18" s="10"/>
      <c r="M18" s="10">
        <v>2</v>
      </c>
      <c r="N18" s="15" t="str">
        <f>IF(Tabla2[[#This Row],['#5]]="","",VLOOKUP(Tabla2[[#This Row],['#5]],Hoja2!$C$2:$D$3,2,FALSE))</f>
        <v>NO</v>
      </c>
      <c r="O18" s="10"/>
      <c r="P18" s="10" t="s">
        <v>133</v>
      </c>
      <c r="Q18" s="10" t="s">
        <v>236</v>
      </c>
      <c r="R18" s="10" t="s">
        <v>134</v>
      </c>
      <c r="S18" s="10">
        <v>1</v>
      </c>
      <c r="T18" s="15" t="str">
        <f>IF(Tabla2[[#This Row],['#6]]="","",VLOOKUP(Tabla2[[#This Row],['#6]],Hoja2!$C$2:$D$3,2,FALSE))</f>
        <v>SI</v>
      </c>
      <c r="U18" s="11" t="s">
        <v>135</v>
      </c>
      <c r="V18" s="11">
        <v>20</v>
      </c>
      <c r="W18" s="11" t="s">
        <v>136</v>
      </c>
      <c r="X18" s="11" t="s">
        <v>56</v>
      </c>
    </row>
    <row r="19" spans="1:24" s="4" customFormat="1" ht="35.1" customHeight="1" x14ac:dyDescent="0.25">
      <c r="A19" s="9">
        <v>16</v>
      </c>
      <c r="B19" s="10">
        <v>7</v>
      </c>
      <c r="C19" s="15" t="str">
        <f>IF(Tabla2[[#This Row],['#]]="","",VLOOKUP(Tabla2[[#This Row],['#]],Hoja2!$A$2:$B$11,2,FALSE))</f>
        <v>SEPTIMO</v>
      </c>
      <c r="D19" s="10">
        <v>2</v>
      </c>
      <c r="E19" s="15" t="str">
        <f>IF(Tabla2[[#This Row],['#2]]="","",VLOOKUP(Tabla2[[#This Row],['#2]],Hoja2!$C$2:$D$3,2,FALSE))</f>
        <v>NO</v>
      </c>
      <c r="F19" s="10"/>
      <c r="G19" s="10" t="s">
        <v>137</v>
      </c>
      <c r="H19" s="10">
        <v>1</v>
      </c>
      <c r="I19" s="15" t="str">
        <f>IF(Tabla2[[#This Row],['#3]]="","",VLOOKUP(Tabla2[[#This Row],['#3]],Hoja2!$C$2:$D$3,2,FALSE))</f>
        <v>SI</v>
      </c>
      <c r="J19" s="10">
        <v>5</v>
      </c>
      <c r="K19" s="15" t="str">
        <f>IF(Tabla2[[#This Row],['#4]]="","",VLOOKUP(Tabla2[[#This Row],['#4]],Hoja2!$E$2:$F$6,2,FALSE))</f>
        <v>ESCASOS</v>
      </c>
      <c r="L19" s="10" t="s">
        <v>138</v>
      </c>
      <c r="M19" s="10">
        <v>2</v>
      </c>
      <c r="N19" s="15" t="str">
        <f>IF(Tabla2[[#This Row],['#5]]="","",VLOOKUP(Tabla2[[#This Row],['#5]],Hoja2!$C$2:$D$3,2,FALSE))</f>
        <v>NO</v>
      </c>
      <c r="O19" s="10"/>
      <c r="P19" s="10" t="s">
        <v>139</v>
      </c>
      <c r="Q19" s="10" t="s">
        <v>140</v>
      </c>
      <c r="R19" s="10" t="s">
        <v>141</v>
      </c>
      <c r="S19" s="10">
        <v>1</v>
      </c>
      <c r="T19" s="15" t="str">
        <f>IF(Tabla2[[#This Row],['#6]]="","",VLOOKUP(Tabla2[[#This Row],['#6]],Hoja2!$C$2:$D$3,2,FALSE))</f>
        <v>SI</v>
      </c>
      <c r="U19" s="11" t="s">
        <v>142</v>
      </c>
      <c r="V19" s="11">
        <v>20</v>
      </c>
      <c r="W19" s="11" t="s">
        <v>143</v>
      </c>
      <c r="X19" s="11" t="s">
        <v>56</v>
      </c>
    </row>
    <row r="20" spans="1:24" s="4" customFormat="1" ht="35.1" customHeight="1" x14ac:dyDescent="0.25">
      <c r="A20" s="9">
        <v>17</v>
      </c>
      <c r="B20" s="10">
        <v>7</v>
      </c>
      <c r="C20" s="15" t="str">
        <f>IF(Tabla2[[#This Row],['#]]="","",VLOOKUP(Tabla2[[#This Row],['#]],Hoja2!$A$2:$B$11,2,FALSE))</f>
        <v>SEPTIMO</v>
      </c>
      <c r="D20" s="10">
        <v>1</v>
      </c>
      <c r="E20" s="15" t="str">
        <f>IF(Tabla2[[#This Row],['#2]]="","",VLOOKUP(Tabla2[[#This Row],['#2]],Hoja2!$C$2:$D$3,2,FALSE))</f>
        <v>SI</v>
      </c>
      <c r="F20" s="10" t="s">
        <v>144</v>
      </c>
      <c r="G20" s="10"/>
      <c r="H20" s="10">
        <v>2</v>
      </c>
      <c r="I20" s="15" t="str">
        <f>IF(Tabla2[[#This Row],['#3]]="","",VLOOKUP(Tabla2[[#This Row],['#3]],Hoja2!$C$2:$D$3,2,FALSE))</f>
        <v>NO</v>
      </c>
      <c r="J20" s="10"/>
      <c r="K20" s="15" t="str">
        <f>IF(Tabla2[[#This Row],['#4]]="","",VLOOKUP(Tabla2[[#This Row],['#4]],Hoja2!$E$2:$F$6,2,FALSE))</f>
        <v/>
      </c>
      <c r="L20" s="10"/>
      <c r="M20" s="10">
        <v>2</v>
      </c>
      <c r="N20" s="15" t="str">
        <f>IF(Tabla2[[#This Row],['#5]]="","",VLOOKUP(Tabla2[[#This Row],['#5]],Hoja2!$C$2:$D$3,2,FALSE))</f>
        <v>NO</v>
      </c>
      <c r="O20" s="10"/>
      <c r="P20" s="10" t="s">
        <v>145</v>
      </c>
      <c r="Q20" s="10" t="s">
        <v>146</v>
      </c>
      <c r="R20" s="10" t="s">
        <v>147</v>
      </c>
      <c r="S20" s="10">
        <v>1</v>
      </c>
      <c r="T20" s="15" t="str">
        <f>IF(Tabla2[[#This Row],['#6]]="","",VLOOKUP(Tabla2[[#This Row],['#6]],Hoja2!$C$2:$D$3,2,FALSE))</f>
        <v>SI</v>
      </c>
      <c r="U20" s="11" t="s">
        <v>148</v>
      </c>
      <c r="V20" s="11">
        <v>21</v>
      </c>
      <c r="W20" s="11" t="s">
        <v>149</v>
      </c>
      <c r="X20" s="11" t="s">
        <v>56</v>
      </c>
    </row>
    <row r="21" spans="1:24" s="4" customFormat="1" ht="35.1" customHeight="1" x14ac:dyDescent="0.25">
      <c r="A21" s="9">
        <v>18</v>
      </c>
      <c r="B21" s="10">
        <v>7</v>
      </c>
      <c r="C21" s="15" t="str">
        <f>IF(Tabla2[[#This Row],['#]]="","",VLOOKUP(Tabla2[[#This Row],['#]],Hoja2!$A$2:$B$11,2,FALSE))</f>
        <v>SEPTIMO</v>
      </c>
      <c r="D21" s="10">
        <v>1</v>
      </c>
      <c r="E21" s="15" t="str">
        <f>IF(Tabla2[[#This Row],['#2]]="","",VLOOKUP(Tabla2[[#This Row],['#2]],Hoja2!$C$2:$D$3,2,FALSE))</f>
        <v>SI</v>
      </c>
      <c r="F21" s="10" t="s">
        <v>150</v>
      </c>
      <c r="G21" s="10"/>
      <c r="H21" s="10">
        <v>2</v>
      </c>
      <c r="I21" s="15" t="str">
        <f>IF(Tabla2[[#This Row],['#3]]="","",VLOOKUP(Tabla2[[#This Row],['#3]],Hoja2!$C$2:$D$3,2,FALSE))</f>
        <v>NO</v>
      </c>
      <c r="J21" s="10"/>
      <c r="K21" s="15" t="str">
        <f>IF(Tabla2[[#This Row],['#4]]="","",VLOOKUP(Tabla2[[#This Row],['#4]],Hoja2!$E$2:$F$6,2,FALSE))</f>
        <v/>
      </c>
      <c r="L21" s="10"/>
      <c r="M21" s="10">
        <v>2</v>
      </c>
      <c r="N21" s="15" t="str">
        <f>IF(Tabla2[[#This Row],['#5]]="","",VLOOKUP(Tabla2[[#This Row],['#5]],Hoja2!$C$2:$D$3,2,FALSE))</f>
        <v>NO</v>
      </c>
      <c r="O21" s="10"/>
      <c r="P21" s="10" t="s">
        <v>85</v>
      </c>
      <c r="Q21" s="10" t="s">
        <v>151</v>
      </c>
      <c r="R21" s="10" t="s">
        <v>124</v>
      </c>
      <c r="S21" s="10">
        <v>2</v>
      </c>
      <c r="T21" s="15" t="str">
        <f>IF(Tabla2[[#This Row],['#6]]="","",VLOOKUP(Tabla2[[#This Row],['#6]],Hoja2!$C$2:$D$3,2,FALSE))</f>
        <v>NO</v>
      </c>
      <c r="U21" s="11"/>
      <c r="V21" s="11"/>
      <c r="W21" s="11"/>
      <c r="X21" s="11"/>
    </row>
    <row r="22" spans="1:24" s="4" customFormat="1" ht="35.1" customHeight="1" x14ac:dyDescent="0.25">
      <c r="A22" s="9">
        <v>19</v>
      </c>
      <c r="B22" s="10">
        <v>6</v>
      </c>
      <c r="C22" s="15" t="str">
        <f>IF(Tabla2[[#This Row],['#]]="","",VLOOKUP(Tabla2[[#This Row],['#]],Hoja2!$A$2:$B$11,2,FALSE))</f>
        <v>SEXTO</v>
      </c>
      <c r="D22" s="10">
        <v>2</v>
      </c>
      <c r="E22" s="15" t="str">
        <f>IF(Tabla2[[#This Row],['#2]]="","",VLOOKUP(Tabla2[[#This Row],['#2]],Hoja2!$C$2:$D$3,2,FALSE))</f>
        <v>NO</v>
      </c>
      <c r="F22" s="10"/>
      <c r="G22" s="10" t="s">
        <v>152</v>
      </c>
      <c r="H22" s="10">
        <v>2</v>
      </c>
      <c r="I22" s="15" t="str">
        <f>IF(Tabla2[[#This Row],['#3]]="","",VLOOKUP(Tabla2[[#This Row],['#3]],Hoja2!$C$2:$D$3,2,FALSE))</f>
        <v>NO</v>
      </c>
      <c r="J22" s="10"/>
      <c r="K22" s="15" t="str">
        <f>IF(Tabla2[[#This Row],['#4]]="","",VLOOKUP(Tabla2[[#This Row],['#4]],Hoja2!$E$2:$F$6,2,FALSE))</f>
        <v/>
      </c>
      <c r="L22" s="10"/>
      <c r="M22" s="10">
        <v>2</v>
      </c>
      <c r="N22" s="15" t="str">
        <f>IF(Tabla2[[#This Row],['#5]]="","",VLOOKUP(Tabla2[[#This Row],['#5]],Hoja2!$C$2:$D$3,2,FALSE))</f>
        <v>NO</v>
      </c>
      <c r="O22" s="10"/>
      <c r="P22" s="10" t="s">
        <v>153</v>
      </c>
      <c r="Q22" s="10" t="s">
        <v>154</v>
      </c>
      <c r="R22" s="10" t="s">
        <v>155</v>
      </c>
      <c r="S22" s="10">
        <v>1</v>
      </c>
      <c r="T22" s="15" t="str">
        <f>IF(Tabla2[[#This Row],['#6]]="","",VLOOKUP(Tabla2[[#This Row],['#6]],Hoja2!$C$2:$D$3,2,FALSE))</f>
        <v>SI</v>
      </c>
      <c r="U22" s="11" t="s">
        <v>156</v>
      </c>
      <c r="V22" s="11">
        <v>21</v>
      </c>
      <c r="W22" s="11" t="s">
        <v>157</v>
      </c>
      <c r="X22" s="11" t="s">
        <v>56</v>
      </c>
    </row>
    <row r="23" spans="1:24" s="4" customFormat="1" ht="35.1" customHeight="1" x14ac:dyDescent="0.25">
      <c r="A23" s="9">
        <v>20</v>
      </c>
      <c r="B23" s="10">
        <v>5</v>
      </c>
      <c r="C23" s="15" t="str">
        <f>IF(Tabla2[[#This Row],['#]]="","",VLOOKUP(Tabla2[[#This Row],['#]],Hoja2!$A$2:$B$11,2,FALSE))</f>
        <v xml:space="preserve">QUINTO </v>
      </c>
      <c r="D23" s="10">
        <v>2</v>
      </c>
      <c r="E23" s="15" t="str">
        <f>IF(Tabla2[[#This Row],['#2]]="","",VLOOKUP(Tabla2[[#This Row],['#2]],Hoja2!$C$2:$D$3,2,FALSE))</f>
        <v>NO</v>
      </c>
      <c r="F23" s="10"/>
      <c r="G23" s="10" t="s">
        <v>234</v>
      </c>
      <c r="H23" s="10">
        <v>2</v>
      </c>
      <c r="I23" s="15" t="str">
        <f>IF(Tabla2[[#This Row],['#3]]="","",VLOOKUP(Tabla2[[#This Row],['#3]],Hoja2!$C$2:$D$3,2,FALSE))</f>
        <v>NO</v>
      </c>
      <c r="J23" s="10"/>
      <c r="K23" s="15" t="str">
        <f>IF(Tabla2[[#This Row],['#4]]="","",VLOOKUP(Tabla2[[#This Row],['#4]],Hoja2!$E$2:$F$6,2,FALSE))</f>
        <v/>
      </c>
      <c r="L23" s="10"/>
      <c r="M23" s="10">
        <v>2</v>
      </c>
      <c r="N23" s="15" t="str">
        <f>IF(Tabla2[[#This Row],['#5]]="","",VLOOKUP(Tabla2[[#This Row],['#5]],Hoja2!$C$2:$D$3,2,FALSE))</f>
        <v>NO</v>
      </c>
      <c r="O23" s="10"/>
      <c r="P23" s="10" t="s">
        <v>158</v>
      </c>
      <c r="Q23" s="10" t="s">
        <v>159</v>
      </c>
      <c r="R23" s="10" t="s">
        <v>160</v>
      </c>
      <c r="S23" s="10">
        <v>1</v>
      </c>
      <c r="T23" s="15" t="str">
        <f>IF(Tabla2[[#This Row],['#6]]="","",VLOOKUP(Tabla2[[#This Row],['#6]],Hoja2!$C$2:$D$3,2,FALSE))</f>
        <v>SI</v>
      </c>
      <c r="U23" s="11" t="s">
        <v>161</v>
      </c>
      <c r="V23" s="11">
        <v>22</v>
      </c>
      <c r="W23" s="11" t="s">
        <v>162</v>
      </c>
      <c r="X23" s="11" t="s">
        <v>56</v>
      </c>
    </row>
    <row r="24" spans="1:24" s="4" customFormat="1" ht="35.1" customHeight="1" x14ac:dyDescent="0.25">
      <c r="A24" s="9">
        <v>21</v>
      </c>
      <c r="B24" s="10">
        <v>6</v>
      </c>
      <c r="C24" s="15" t="str">
        <f>IF(Tabla2[[#This Row],['#]]="","",VLOOKUP(Tabla2[[#This Row],['#]],Hoja2!$A$2:$B$11,2,FALSE))</f>
        <v>SEXTO</v>
      </c>
      <c r="D24" s="10">
        <v>2</v>
      </c>
      <c r="E24" s="15" t="str">
        <f>IF(Tabla2[[#This Row],['#2]]="","",VLOOKUP(Tabla2[[#This Row],['#2]],Hoja2!$C$2:$D$3,2,FALSE))</f>
        <v>NO</v>
      </c>
      <c r="F24" s="10"/>
      <c r="G24" s="10" t="s">
        <v>163</v>
      </c>
      <c r="H24" s="10">
        <v>2</v>
      </c>
      <c r="I24" s="15" t="str">
        <f>IF(Tabla2[[#This Row],['#3]]="","",VLOOKUP(Tabla2[[#This Row],['#3]],Hoja2!$C$2:$D$3,2,FALSE))</f>
        <v>NO</v>
      </c>
      <c r="J24" s="10"/>
      <c r="K24" s="15" t="str">
        <f>IF(Tabla2[[#This Row],['#4]]="","",VLOOKUP(Tabla2[[#This Row],['#4]],Hoja2!$E$2:$F$6,2,FALSE))</f>
        <v/>
      </c>
      <c r="L24" s="10"/>
      <c r="M24" s="10">
        <v>2</v>
      </c>
      <c r="N24" s="15" t="str">
        <f>IF(Tabla2[[#This Row],['#5]]="","",VLOOKUP(Tabla2[[#This Row],['#5]],Hoja2!$C$2:$D$3,2,FALSE))</f>
        <v>NO</v>
      </c>
      <c r="O24" s="10"/>
      <c r="P24" s="10" t="s">
        <v>117</v>
      </c>
      <c r="Q24" s="10" t="s">
        <v>164</v>
      </c>
      <c r="R24" s="10" t="s">
        <v>235</v>
      </c>
      <c r="S24" s="10">
        <v>1</v>
      </c>
      <c r="T24" s="15" t="str">
        <f>IF(Tabla2[[#This Row],['#6]]="","",VLOOKUP(Tabla2[[#This Row],['#6]],Hoja2!$C$2:$D$3,2,FALSE))</f>
        <v>SI</v>
      </c>
      <c r="U24" s="11" t="s">
        <v>232</v>
      </c>
      <c r="V24" s="11">
        <v>23</v>
      </c>
      <c r="W24" s="11" t="s">
        <v>233</v>
      </c>
      <c r="X24" s="11" t="s">
        <v>56</v>
      </c>
    </row>
    <row r="25" spans="1:24" s="4" customFormat="1" ht="35.1" customHeight="1" x14ac:dyDescent="0.25">
      <c r="A25" s="9">
        <v>22</v>
      </c>
      <c r="B25" s="10">
        <v>6</v>
      </c>
      <c r="C25" s="15" t="str">
        <f>IF(Tabla2[[#This Row],['#]]="","",VLOOKUP(Tabla2[[#This Row],['#]],Hoja2!$A$2:$B$11,2,FALSE))</f>
        <v>SEXTO</v>
      </c>
      <c r="D25" s="10">
        <v>2</v>
      </c>
      <c r="E25" s="15" t="str">
        <f>IF(Tabla2[[#This Row],['#2]]="","",VLOOKUP(Tabla2[[#This Row],['#2]],Hoja2!$C$2:$D$3,2,FALSE))</f>
        <v>NO</v>
      </c>
      <c r="F25" s="10"/>
      <c r="G25" s="10" t="s">
        <v>165</v>
      </c>
      <c r="H25" s="10">
        <v>2</v>
      </c>
      <c r="I25" s="15" t="str">
        <f>IF(Tabla2[[#This Row],['#3]]="","",VLOOKUP(Tabla2[[#This Row],['#3]],Hoja2!$C$2:$D$3,2,FALSE))</f>
        <v>NO</v>
      </c>
      <c r="J25" s="10"/>
      <c r="K25" s="15" t="str">
        <f>IF(Tabla2[[#This Row],['#4]]="","",VLOOKUP(Tabla2[[#This Row],['#4]],Hoja2!$E$2:$F$6,2,FALSE))</f>
        <v/>
      </c>
      <c r="L25" s="10"/>
      <c r="M25" s="10">
        <v>2</v>
      </c>
      <c r="N25" s="15" t="str">
        <f>IF(Tabla2[[#This Row],['#5]]="","",VLOOKUP(Tabla2[[#This Row],['#5]],Hoja2!$C$2:$D$3,2,FALSE))</f>
        <v>NO</v>
      </c>
      <c r="O25" s="10"/>
      <c r="P25" s="10" t="s">
        <v>166</v>
      </c>
      <c r="Q25" s="10" t="s">
        <v>167</v>
      </c>
      <c r="R25" s="10" t="s">
        <v>168</v>
      </c>
      <c r="S25" s="10">
        <v>1</v>
      </c>
      <c r="T25" s="15" t="str">
        <f>IF(Tabla2[[#This Row],['#6]]="","",VLOOKUP(Tabla2[[#This Row],['#6]],Hoja2!$C$2:$D$3,2,FALSE))</f>
        <v>SI</v>
      </c>
      <c r="U25" s="11" t="s">
        <v>169</v>
      </c>
      <c r="V25" s="11">
        <v>20</v>
      </c>
      <c r="W25" s="11" t="s">
        <v>170</v>
      </c>
      <c r="X25" s="11" t="s">
        <v>57</v>
      </c>
    </row>
    <row r="26" spans="1:24" s="4" customFormat="1" ht="35.1" customHeight="1" x14ac:dyDescent="0.25">
      <c r="A26" s="9">
        <v>23</v>
      </c>
      <c r="B26" s="10">
        <v>8</v>
      </c>
      <c r="C26" s="15" t="str">
        <f>IF(Tabla2[[#This Row],['#]]="","",VLOOKUP(Tabla2[[#This Row],['#]],Hoja2!$A$2:$B$11,2,FALSE))</f>
        <v>OCTAVO</v>
      </c>
      <c r="D26" s="10">
        <v>2</v>
      </c>
      <c r="E26" s="15" t="str">
        <f>IF(Tabla2[[#This Row],['#2]]="","",VLOOKUP(Tabla2[[#This Row],['#2]],Hoja2!$C$2:$D$3,2,FALSE))</f>
        <v>NO</v>
      </c>
      <c r="F26" s="10"/>
      <c r="G26" s="10" t="s">
        <v>171</v>
      </c>
      <c r="H26" s="10">
        <v>2</v>
      </c>
      <c r="I26" s="15" t="str">
        <f>IF(Tabla2[[#This Row],['#3]]="","",VLOOKUP(Tabla2[[#This Row],['#3]],Hoja2!$C$2:$D$3,2,FALSE))</f>
        <v>NO</v>
      </c>
      <c r="J26" s="10">
        <v>4</v>
      </c>
      <c r="K26" s="15" t="str">
        <f>IF(Tabla2[[#This Row],['#4]]="","",VLOOKUP(Tabla2[[#This Row],['#4]],Hoja2!$E$2:$F$6,2,FALSE))</f>
        <v>BASICOS</v>
      </c>
      <c r="L26" s="10" t="s">
        <v>172</v>
      </c>
      <c r="M26" s="10">
        <v>2</v>
      </c>
      <c r="N26" s="15" t="str">
        <f>IF(Tabla2[[#This Row],['#5]]="","",VLOOKUP(Tabla2[[#This Row],['#5]],Hoja2!$C$2:$D$3,2,FALSE))</f>
        <v>NO</v>
      </c>
      <c r="O26" s="10"/>
      <c r="P26" s="10" t="s">
        <v>117</v>
      </c>
      <c r="Q26" s="10" t="s">
        <v>173</v>
      </c>
      <c r="R26" s="10" t="s">
        <v>174</v>
      </c>
      <c r="S26" s="10">
        <v>1</v>
      </c>
      <c r="T26" s="15" t="str">
        <f>IF(Tabla2[[#This Row],['#6]]="","",VLOOKUP(Tabla2[[#This Row],['#6]],Hoja2!$C$2:$D$3,2,FALSE))</f>
        <v>SI</v>
      </c>
      <c r="U26" s="11" t="s">
        <v>175</v>
      </c>
      <c r="V26" s="11">
        <v>25</v>
      </c>
      <c r="W26" s="11" t="s">
        <v>176</v>
      </c>
      <c r="X26" s="11" t="s">
        <v>56</v>
      </c>
    </row>
    <row r="27" spans="1:24" s="4" customFormat="1" ht="35.1" customHeight="1" x14ac:dyDescent="0.25">
      <c r="A27" s="9">
        <v>24</v>
      </c>
      <c r="B27" s="10">
        <v>2</v>
      </c>
      <c r="C27" s="15" t="str">
        <f>IF(Tabla2[[#This Row],['#]]="","",VLOOKUP(Tabla2[[#This Row],['#]],Hoja2!$A$2:$B$11,2,FALSE))</f>
        <v>SEGUNDO</v>
      </c>
      <c r="D27" s="10">
        <v>1</v>
      </c>
      <c r="E27" s="15" t="str">
        <f>IF(Tabla2[[#This Row],['#2]]="","",VLOOKUP(Tabla2[[#This Row],['#2]],Hoja2!$C$2:$D$3,2,FALSE))</f>
        <v>SI</v>
      </c>
      <c r="F27" s="10" t="s">
        <v>177</v>
      </c>
      <c r="G27" s="10"/>
      <c r="H27" s="10">
        <v>2</v>
      </c>
      <c r="I27" s="15" t="str">
        <f>IF(Tabla2[[#This Row],['#3]]="","",VLOOKUP(Tabla2[[#This Row],['#3]],Hoja2!$C$2:$D$3,2,FALSE))</f>
        <v>NO</v>
      </c>
      <c r="J27" s="10"/>
      <c r="K27" s="15" t="str">
        <f>IF(Tabla2[[#This Row],['#4]]="","",VLOOKUP(Tabla2[[#This Row],['#4]],Hoja2!$E$2:$F$6,2,FALSE))</f>
        <v/>
      </c>
      <c r="L27" s="10"/>
      <c r="M27" s="10">
        <v>2</v>
      </c>
      <c r="N27" s="15" t="str">
        <f>IF(Tabla2[[#This Row],['#5]]="","",VLOOKUP(Tabla2[[#This Row],['#5]],Hoja2!$C$2:$D$3,2,FALSE))</f>
        <v>NO</v>
      </c>
      <c r="O27" s="10"/>
      <c r="P27" s="10" t="s">
        <v>117</v>
      </c>
      <c r="Q27" s="10" t="s">
        <v>178</v>
      </c>
      <c r="R27" s="10" t="s">
        <v>179</v>
      </c>
      <c r="S27" s="10">
        <v>2</v>
      </c>
      <c r="T27" s="15" t="str">
        <f>IF(Tabla2[[#This Row],['#6]]="","",VLOOKUP(Tabla2[[#This Row],['#6]],Hoja2!$C$2:$D$3,2,FALSE))</f>
        <v>NO</v>
      </c>
      <c r="U27" s="11" t="s">
        <v>180</v>
      </c>
      <c r="V27" s="11">
        <v>20</v>
      </c>
      <c r="W27" s="11" t="s">
        <v>181</v>
      </c>
      <c r="X27" s="11" t="s">
        <v>57</v>
      </c>
    </row>
    <row r="28" spans="1:24" s="4" customFormat="1" ht="35.1" customHeight="1" x14ac:dyDescent="0.25">
      <c r="A28" s="9">
        <v>25</v>
      </c>
      <c r="B28" s="10">
        <v>7</v>
      </c>
      <c r="C28" s="15" t="str">
        <f>IF(Tabla2[[#This Row],['#]]="","",VLOOKUP(Tabla2[[#This Row],['#]],Hoja2!$A$2:$B$11,2,FALSE))</f>
        <v>SEPTIMO</v>
      </c>
      <c r="D28" s="10">
        <v>1</v>
      </c>
      <c r="E28" s="15" t="str">
        <f>IF(Tabla2[[#This Row],['#2]]="","",VLOOKUP(Tabla2[[#This Row],['#2]],Hoja2!$C$2:$D$3,2,FALSE))</f>
        <v>SI</v>
      </c>
      <c r="F28" s="10" t="s">
        <v>182</v>
      </c>
      <c r="G28" s="10"/>
      <c r="H28" s="10">
        <v>2</v>
      </c>
      <c r="I28" s="15" t="str">
        <f>IF(Tabla2[[#This Row],['#3]]="","",VLOOKUP(Tabla2[[#This Row],['#3]],Hoja2!$C$2:$D$3,2,FALSE))</f>
        <v>NO</v>
      </c>
      <c r="J28" s="10"/>
      <c r="K28" s="15" t="str">
        <f>IF(Tabla2[[#This Row],['#4]]="","",VLOOKUP(Tabla2[[#This Row],['#4]],Hoja2!$E$2:$F$6,2,FALSE))</f>
        <v/>
      </c>
      <c r="L28" s="10"/>
      <c r="M28" s="10">
        <v>2</v>
      </c>
      <c r="N28" s="15" t="str">
        <f>IF(Tabla2[[#This Row],['#5]]="","",VLOOKUP(Tabla2[[#This Row],['#5]],Hoja2!$C$2:$D$3,2,FALSE))</f>
        <v>NO</v>
      </c>
      <c r="O28" s="10"/>
      <c r="P28" s="10" t="s">
        <v>183</v>
      </c>
      <c r="Q28" s="10" t="s">
        <v>184</v>
      </c>
      <c r="R28" s="10" t="s">
        <v>185</v>
      </c>
      <c r="S28" s="10">
        <v>1</v>
      </c>
      <c r="T28" s="15" t="str">
        <f>IF(Tabla2[[#This Row],['#6]]="","",VLOOKUP(Tabla2[[#This Row],['#6]],Hoja2!$C$2:$D$3,2,FALSE))</f>
        <v>SI</v>
      </c>
      <c r="U28" s="11" t="s">
        <v>186</v>
      </c>
      <c r="V28" s="11">
        <v>24</v>
      </c>
      <c r="W28" s="11" t="s">
        <v>187</v>
      </c>
      <c r="X28" s="11" t="s">
        <v>56</v>
      </c>
    </row>
    <row r="29" spans="1:24" s="4" customFormat="1" ht="35.1" customHeight="1" x14ac:dyDescent="0.25">
      <c r="A29" s="9">
        <v>26</v>
      </c>
      <c r="B29" s="10">
        <v>4</v>
      </c>
      <c r="C29" s="15" t="str">
        <f>IF(Tabla2[[#This Row],['#]]="","",VLOOKUP(Tabla2[[#This Row],['#]],Hoja2!$A$2:$B$11,2,FALSE))</f>
        <v>CUARTO</v>
      </c>
      <c r="D29" s="10">
        <v>1</v>
      </c>
      <c r="E29" s="15" t="str">
        <f>IF(Tabla2[[#This Row],['#2]]="","",VLOOKUP(Tabla2[[#This Row],['#2]],Hoja2!$C$2:$D$3,2,FALSE))</f>
        <v>SI</v>
      </c>
      <c r="F29" s="10" t="s">
        <v>188</v>
      </c>
      <c r="G29" s="10"/>
      <c r="H29" s="10">
        <v>2</v>
      </c>
      <c r="I29" s="15" t="str">
        <f>IF(Tabla2[[#This Row],['#3]]="","",VLOOKUP(Tabla2[[#This Row],['#3]],Hoja2!$C$2:$D$3,2,FALSE))</f>
        <v>NO</v>
      </c>
      <c r="J29" s="10"/>
      <c r="K29" s="15" t="str">
        <f>IF(Tabla2[[#This Row],['#4]]="","",VLOOKUP(Tabla2[[#This Row],['#4]],Hoja2!$E$2:$F$6,2,FALSE))</f>
        <v/>
      </c>
      <c r="L29" s="10"/>
      <c r="M29" s="10">
        <v>2</v>
      </c>
      <c r="N29" s="15" t="str">
        <f>IF(Tabla2[[#This Row],['#5]]="","",VLOOKUP(Tabla2[[#This Row],['#5]],Hoja2!$C$2:$D$3,2,FALSE))</f>
        <v>NO</v>
      </c>
      <c r="O29" s="10"/>
      <c r="P29" s="10" t="s">
        <v>117</v>
      </c>
      <c r="Q29" s="10" t="s">
        <v>189</v>
      </c>
      <c r="R29" s="10" t="s">
        <v>124</v>
      </c>
      <c r="S29" s="10">
        <v>1</v>
      </c>
      <c r="T29" s="15" t="str">
        <f>IF(Tabla2[[#This Row],['#6]]="","",VLOOKUP(Tabla2[[#This Row],['#6]],Hoja2!$C$2:$D$3,2,FALSE))</f>
        <v>SI</v>
      </c>
      <c r="U29" s="11" t="s">
        <v>190</v>
      </c>
      <c r="V29" s="11"/>
      <c r="W29" s="11" t="s">
        <v>191</v>
      </c>
      <c r="X29" s="11" t="s">
        <v>56</v>
      </c>
    </row>
    <row r="30" spans="1:24" s="4" customFormat="1" ht="35.1" customHeight="1" x14ac:dyDescent="0.25">
      <c r="A30" s="9">
        <v>27</v>
      </c>
      <c r="B30" s="10">
        <v>4</v>
      </c>
      <c r="C30" s="15" t="str">
        <f>IF(Tabla2[[#This Row],['#]]="","",VLOOKUP(Tabla2[[#This Row],['#]],Hoja2!$A$2:$B$11,2,FALSE))</f>
        <v>CUARTO</v>
      </c>
      <c r="D30" s="10">
        <v>2</v>
      </c>
      <c r="E30" s="15" t="str">
        <f>IF(Tabla2[[#This Row],['#2]]="","",VLOOKUP(Tabla2[[#This Row],['#2]],Hoja2!$C$2:$D$3,2,FALSE))</f>
        <v>NO</v>
      </c>
      <c r="F30" s="10"/>
      <c r="G30" s="10" t="s">
        <v>192</v>
      </c>
      <c r="H30" s="10">
        <v>2</v>
      </c>
      <c r="I30" s="15" t="str">
        <f>IF(Tabla2[[#This Row],['#3]]="","",VLOOKUP(Tabla2[[#This Row],['#3]],Hoja2!$C$2:$D$3,2,FALSE))</f>
        <v>NO</v>
      </c>
      <c r="J30" s="10"/>
      <c r="K30" s="15" t="str">
        <f>IF(Tabla2[[#This Row],['#4]]="","",VLOOKUP(Tabla2[[#This Row],['#4]],Hoja2!$E$2:$F$6,2,FALSE))</f>
        <v/>
      </c>
      <c r="L30" s="10"/>
      <c r="M30" s="10">
        <v>2</v>
      </c>
      <c r="N30" s="15" t="str">
        <f>IF(Tabla2[[#This Row],['#5]]="","",VLOOKUP(Tabla2[[#This Row],['#5]],Hoja2!$C$2:$D$3,2,FALSE))</f>
        <v>NO</v>
      </c>
      <c r="O30" s="10"/>
      <c r="P30" s="10" t="s">
        <v>13</v>
      </c>
      <c r="Q30" s="10" t="s">
        <v>193</v>
      </c>
      <c r="R30" s="10" t="s">
        <v>194</v>
      </c>
      <c r="S30" s="10">
        <v>2</v>
      </c>
      <c r="T30" s="15" t="str">
        <f>IF(Tabla2[[#This Row],['#6]]="","",VLOOKUP(Tabla2[[#This Row],['#6]],Hoja2!$C$2:$D$3,2,FALSE))</f>
        <v>NO</v>
      </c>
      <c r="U30" s="11" t="s">
        <v>195</v>
      </c>
      <c r="V30" s="11">
        <v>19</v>
      </c>
      <c r="W30" s="11" t="s">
        <v>196</v>
      </c>
      <c r="X30" s="11" t="s">
        <v>57</v>
      </c>
    </row>
    <row r="31" spans="1:24" s="4" customFormat="1" ht="35.1" customHeight="1" x14ac:dyDescent="0.25">
      <c r="A31" s="9">
        <v>28</v>
      </c>
      <c r="B31" s="10">
        <v>4</v>
      </c>
      <c r="C31" s="15" t="str">
        <f>IF(Tabla2[[#This Row],['#]]="","",VLOOKUP(Tabla2[[#This Row],['#]],Hoja2!$A$2:$B$11,2,FALSE))</f>
        <v>CUARTO</v>
      </c>
      <c r="D31" s="10">
        <v>2</v>
      </c>
      <c r="E31" s="15" t="str">
        <f>IF(Tabla2[[#This Row],['#2]]="","",VLOOKUP(Tabla2[[#This Row],['#2]],Hoja2!$C$2:$D$3,2,FALSE))</f>
        <v>NO</v>
      </c>
      <c r="F31" s="10"/>
      <c r="G31" s="10" t="s">
        <v>197</v>
      </c>
      <c r="H31" s="10">
        <v>2</v>
      </c>
      <c r="I31" s="15" t="str">
        <f>IF(Tabla2[[#This Row],['#3]]="","",VLOOKUP(Tabla2[[#This Row],['#3]],Hoja2!$C$2:$D$3,2,FALSE))</f>
        <v>NO</v>
      </c>
      <c r="J31" s="10"/>
      <c r="K31" s="15" t="str">
        <f>IF(Tabla2[[#This Row],['#4]]="","",VLOOKUP(Tabla2[[#This Row],['#4]],Hoja2!$E$2:$F$6,2,FALSE))</f>
        <v/>
      </c>
      <c r="L31" s="10"/>
      <c r="M31" s="10">
        <v>2</v>
      </c>
      <c r="N31" s="15" t="str">
        <f>IF(Tabla2[[#This Row],['#5]]="","",VLOOKUP(Tabla2[[#This Row],['#5]],Hoja2!$C$2:$D$3,2,FALSE))</f>
        <v>NO</v>
      </c>
      <c r="O31" s="10"/>
      <c r="P31" s="10" t="s">
        <v>117</v>
      </c>
      <c r="Q31" s="10" t="s">
        <v>198</v>
      </c>
      <c r="R31" s="10" t="s">
        <v>199</v>
      </c>
      <c r="S31" s="10">
        <v>2</v>
      </c>
      <c r="T31" s="15" t="str">
        <f>IF(Tabla2[[#This Row],['#6]]="","",VLOOKUP(Tabla2[[#This Row],['#6]],Hoja2!$C$2:$D$3,2,FALSE))</f>
        <v>NO</v>
      </c>
      <c r="U31" s="11"/>
      <c r="V31" s="11"/>
      <c r="W31" s="11"/>
      <c r="X31" s="11"/>
    </row>
    <row r="32" spans="1:24" s="4" customFormat="1" ht="35.1" customHeight="1" x14ac:dyDescent="0.25">
      <c r="A32" s="9">
        <v>29</v>
      </c>
      <c r="B32" s="10">
        <v>5</v>
      </c>
      <c r="C32" s="15" t="str">
        <f>IF(Tabla2[[#This Row],['#]]="","",VLOOKUP(Tabla2[[#This Row],['#]],Hoja2!$A$2:$B$11,2,FALSE))</f>
        <v xml:space="preserve">QUINTO </v>
      </c>
      <c r="D32" s="10">
        <v>1</v>
      </c>
      <c r="E32" s="15" t="str">
        <f>IF(Tabla2[[#This Row],['#2]]="","",VLOOKUP(Tabla2[[#This Row],['#2]],Hoja2!$C$2:$D$3,2,FALSE))</f>
        <v>SI</v>
      </c>
      <c r="F32" s="10" t="s">
        <v>200</v>
      </c>
      <c r="G32" s="10"/>
      <c r="H32" s="10">
        <v>1</v>
      </c>
      <c r="I32" s="15" t="str">
        <f>IF(Tabla2[[#This Row],['#3]]="","",VLOOKUP(Tabla2[[#This Row],['#3]],Hoja2!$C$2:$D$3,2,FALSE))</f>
        <v>SI</v>
      </c>
      <c r="J32" s="10">
        <v>5</v>
      </c>
      <c r="K32" s="15" t="str">
        <f>IF(Tabla2[[#This Row],['#4]]="","",VLOOKUP(Tabla2[[#This Row],['#4]],Hoja2!$E$2:$F$6,2,FALSE))</f>
        <v>ESCASOS</v>
      </c>
      <c r="L32" s="10" t="s">
        <v>201</v>
      </c>
      <c r="M32" s="10">
        <v>1</v>
      </c>
      <c r="N32" s="15" t="str">
        <f>IF(Tabla2[[#This Row],['#5]]="","",VLOOKUP(Tabla2[[#This Row],['#5]],Hoja2!$C$2:$D$3,2,FALSE))</f>
        <v>SI</v>
      </c>
      <c r="O32" s="10" t="s">
        <v>202</v>
      </c>
      <c r="P32" s="10" t="s">
        <v>203</v>
      </c>
      <c r="Q32" s="10"/>
      <c r="R32" s="10" t="s">
        <v>204</v>
      </c>
      <c r="S32" s="10">
        <v>2</v>
      </c>
      <c r="T32" s="15" t="str">
        <f>IF(Tabla2[[#This Row],['#6]]="","",VLOOKUP(Tabla2[[#This Row],['#6]],Hoja2!$C$2:$D$3,2,FALSE))</f>
        <v>NO</v>
      </c>
      <c r="U32" s="11"/>
      <c r="V32" s="11"/>
      <c r="W32" s="11"/>
      <c r="X32" s="11"/>
    </row>
    <row r="33" spans="1:24" s="4" customFormat="1" ht="35.1" customHeight="1" x14ac:dyDescent="0.25">
      <c r="A33" s="9">
        <v>30</v>
      </c>
      <c r="B33" s="10">
        <v>5</v>
      </c>
      <c r="C33" s="15" t="str">
        <f>IF(Tabla2[[#This Row],['#]]="","",VLOOKUP(Tabla2[[#This Row],['#]],Hoja2!$A$2:$B$11,2,FALSE))</f>
        <v xml:space="preserve">QUINTO </v>
      </c>
      <c r="D33" s="10">
        <v>1</v>
      </c>
      <c r="E33" s="15" t="str">
        <f>IF(Tabla2[[#This Row],['#2]]="","",VLOOKUP(Tabla2[[#This Row],['#2]],Hoja2!$C$2:$D$3,2,FALSE))</f>
        <v>SI</v>
      </c>
      <c r="F33" s="10" t="s">
        <v>205</v>
      </c>
      <c r="G33" s="10"/>
      <c r="H33" s="10">
        <v>2</v>
      </c>
      <c r="I33" s="15" t="str">
        <f>IF(Tabla2[[#This Row],['#3]]="","",VLOOKUP(Tabla2[[#This Row],['#3]],Hoja2!$C$2:$D$3,2,FALSE))</f>
        <v>NO</v>
      </c>
      <c r="J33" s="10"/>
      <c r="K33" s="15" t="str">
        <f>IF(Tabla2[[#This Row],['#4]]="","",VLOOKUP(Tabla2[[#This Row],['#4]],Hoja2!$E$2:$F$6,2,FALSE))</f>
        <v/>
      </c>
      <c r="L33" s="10"/>
      <c r="M33" s="10"/>
      <c r="N33" s="15" t="str">
        <f>IF(Tabla2[[#This Row],['#5]]="","",VLOOKUP(Tabla2[[#This Row],['#5]],Hoja2!$C$2:$D$3,2,FALSE))</f>
        <v/>
      </c>
      <c r="O33" s="10"/>
      <c r="P33" s="10" t="s">
        <v>206</v>
      </c>
      <c r="Q33" s="10" t="s">
        <v>207</v>
      </c>
      <c r="R33" s="10" t="s">
        <v>204</v>
      </c>
      <c r="S33" s="10">
        <v>1</v>
      </c>
      <c r="T33" s="15" t="str">
        <f>IF(Tabla2[[#This Row],['#6]]="","",VLOOKUP(Tabla2[[#This Row],['#6]],Hoja2!$C$2:$D$3,2,FALSE))</f>
        <v>SI</v>
      </c>
      <c r="U33" s="11" t="s">
        <v>208</v>
      </c>
      <c r="V33" s="11">
        <v>21</v>
      </c>
      <c r="W33" s="11" t="s">
        <v>209</v>
      </c>
      <c r="X33" s="11" t="s">
        <v>56</v>
      </c>
    </row>
    <row r="34" spans="1:24" s="4" customFormat="1" ht="35.1" customHeight="1" x14ac:dyDescent="0.25">
      <c r="A34" s="9">
        <v>31</v>
      </c>
      <c r="B34" s="10">
        <v>5</v>
      </c>
      <c r="C34" s="15" t="str">
        <f>IF(Tabla2[[#This Row],['#]]="","",VLOOKUP(Tabla2[[#This Row],['#]],Hoja2!$A$2:$B$11,2,FALSE))</f>
        <v xml:space="preserve">QUINTO </v>
      </c>
      <c r="D34" s="10">
        <v>2</v>
      </c>
      <c r="E34" s="15" t="str">
        <f>IF(Tabla2[[#This Row],['#2]]="","",VLOOKUP(Tabla2[[#This Row],['#2]],Hoja2!$C$2:$D$3,2,FALSE))</f>
        <v>NO</v>
      </c>
      <c r="F34" s="10" t="s">
        <v>210</v>
      </c>
      <c r="G34" s="10"/>
      <c r="H34" s="10">
        <v>2</v>
      </c>
      <c r="I34" s="15" t="str">
        <f>IF(Tabla2[[#This Row],['#3]]="","",VLOOKUP(Tabla2[[#This Row],['#3]],Hoja2!$C$2:$D$3,2,FALSE))</f>
        <v>NO</v>
      </c>
      <c r="J34" s="10"/>
      <c r="K34" s="15" t="str">
        <f>IF(Tabla2[[#This Row],['#4]]="","",VLOOKUP(Tabla2[[#This Row],['#4]],Hoja2!$E$2:$F$6,2,FALSE))</f>
        <v/>
      </c>
      <c r="L34" s="10"/>
      <c r="M34" s="10">
        <v>2</v>
      </c>
      <c r="N34" s="15" t="str">
        <f>IF(Tabla2[[#This Row],['#5]]="","",VLOOKUP(Tabla2[[#This Row],['#5]],Hoja2!$C$2:$D$3,2,FALSE))</f>
        <v>NO</v>
      </c>
      <c r="O34" s="10"/>
      <c r="P34" s="10" t="s">
        <v>211</v>
      </c>
      <c r="Q34" s="10" t="s">
        <v>212</v>
      </c>
      <c r="R34" s="10" t="s">
        <v>213</v>
      </c>
      <c r="S34" s="10">
        <v>1</v>
      </c>
      <c r="T34" s="15" t="str">
        <f>IF(Tabla2[[#This Row],['#6]]="","",VLOOKUP(Tabla2[[#This Row],['#6]],Hoja2!$C$2:$D$3,2,FALSE))</f>
        <v>SI</v>
      </c>
      <c r="U34" s="11" t="s">
        <v>214</v>
      </c>
      <c r="V34" s="11"/>
      <c r="W34" s="11" t="s">
        <v>215</v>
      </c>
      <c r="X34" s="11" t="s">
        <v>56</v>
      </c>
    </row>
    <row r="35" spans="1:24" s="4" customFormat="1" ht="35.1" customHeight="1" x14ac:dyDescent="0.25">
      <c r="A35" s="9">
        <v>32</v>
      </c>
      <c r="B35" s="10">
        <v>5</v>
      </c>
      <c r="C35" s="15" t="str">
        <f>IF(Tabla2[[#This Row],['#]]="","",VLOOKUP(Tabla2[[#This Row],['#]],Hoja2!$A$2:$B$11,2,FALSE))</f>
        <v xml:space="preserve">QUINTO </v>
      </c>
      <c r="D35" s="10">
        <v>1</v>
      </c>
      <c r="E35" s="15" t="str">
        <f>IF(Tabla2[[#This Row],['#2]]="","",VLOOKUP(Tabla2[[#This Row],['#2]],Hoja2!$C$2:$D$3,2,FALSE))</f>
        <v>SI</v>
      </c>
      <c r="F35" s="10" t="s">
        <v>216</v>
      </c>
      <c r="G35" s="10"/>
      <c r="H35" s="10">
        <v>2</v>
      </c>
      <c r="I35" s="15" t="str">
        <f>IF(Tabla2[[#This Row],['#3]]="","",VLOOKUP(Tabla2[[#This Row],['#3]],Hoja2!$C$2:$D$3,2,FALSE))</f>
        <v>NO</v>
      </c>
      <c r="J35" s="10"/>
      <c r="K35" s="15" t="str">
        <f>IF(Tabla2[[#This Row],['#4]]="","",VLOOKUP(Tabla2[[#This Row],['#4]],Hoja2!$E$2:$F$6,2,FALSE))</f>
        <v/>
      </c>
      <c r="L35" s="10"/>
      <c r="M35" s="10">
        <v>2</v>
      </c>
      <c r="N35" s="15" t="str">
        <f>IF(Tabla2[[#This Row],['#5]]="","",VLOOKUP(Tabla2[[#This Row],['#5]],Hoja2!$C$2:$D$3,2,FALSE))</f>
        <v>NO</v>
      </c>
      <c r="O35" s="10"/>
      <c r="P35" s="10" t="s">
        <v>166</v>
      </c>
      <c r="Q35" s="10" t="s">
        <v>217</v>
      </c>
      <c r="R35" s="10" t="s">
        <v>218</v>
      </c>
      <c r="S35" s="10">
        <v>1</v>
      </c>
      <c r="T35" s="15" t="str">
        <f>IF(Tabla2[[#This Row],['#6]]="","",VLOOKUP(Tabla2[[#This Row],['#6]],Hoja2!$C$2:$D$3,2,FALSE))</f>
        <v>SI</v>
      </c>
      <c r="U35" s="11" t="s">
        <v>219</v>
      </c>
      <c r="V35" s="11">
        <v>19</v>
      </c>
      <c r="W35" s="11" t="s">
        <v>220</v>
      </c>
      <c r="X35" s="11" t="s">
        <v>56</v>
      </c>
    </row>
    <row r="36" spans="1:24" s="4" customFormat="1" ht="35.1" customHeight="1" x14ac:dyDescent="0.25">
      <c r="A36" s="9">
        <v>33</v>
      </c>
      <c r="B36" s="10">
        <v>5</v>
      </c>
      <c r="C36" s="15" t="str">
        <f>IF(Tabla2[[#This Row],['#]]="","",VLOOKUP(Tabla2[[#This Row],['#]],Hoja2!$A$2:$B$11,2,FALSE))</f>
        <v xml:space="preserve">QUINTO </v>
      </c>
      <c r="D36" s="10">
        <v>2</v>
      </c>
      <c r="E36" s="15" t="str">
        <f>IF(Tabla2[[#This Row],['#2]]="","",VLOOKUP(Tabla2[[#This Row],['#2]],Hoja2!$C$2:$D$3,2,FALSE))</f>
        <v>NO</v>
      </c>
      <c r="F36" s="10"/>
      <c r="G36" s="10"/>
      <c r="H36" s="10">
        <v>2</v>
      </c>
      <c r="I36" s="15" t="str">
        <f>IF(Tabla2[[#This Row],['#3]]="","",VLOOKUP(Tabla2[[#This Row],['#3]],Hoja2!$C$2:$D$3,2,FALSE))</f>
        <v>NO</v>
      </c>
      <c r="J36" s="10"/>
      <c r="K36" s="15" t="str">
        <f>IF(Tabla2[[#This Row],['#4]]="","",VLOOKUP(Tabla2[[#This Row],['#4]],Hoja2!$E$2:$F$6,2,FALSE))</f>
        <v/>
      </c>
      <c r="L36" s="10"/>
      <c r="M36" s="10">
        <v>2</v>
      </c>
      <c r="N36" s="15" t="str">
        <f>IF(Tabla2[[#This Row],['#5]]="","",VLOOKUP(Tabla2[[#This Row],['#5]],Hoja2!$C$2:$D$3,2,FALSE))</f>
        <v>NO</v>
      </c>
      <c r="O36" s="10"/>
      <c r="P36" s="10" t="s">
        <v>221</v>
      </c>
      <c r="Q36" s="10" t="s">
        <v>222</v>
      </c>
      <c r="R36" s="10" t="s">
        <v>223</v>
      </c>
      <c r="S36" s="10">
        <v>1</v>
      </c>
      <c r="T36" s="15" t="str">
        <f>IF(Tabla2[[#This Row],['#6]]="","",VLOOKUP(Tabla2[[#This Row],['#6]],Hoja2!$C$2:$D$3,2,FALSE))</f>
        <v>SI</v>
      </c>
      <c r="U36" s="11" t="s">
        <v>224</v>
      </c>
      <c r="V36" s="11">
        <v>25</v>
      </c>
      <c r="W36" s="11" t="s">
        <v>225</v>
      </c>
      <c r="X36" s="11" t="s">
        <v>56</v>
      </c>
    </row>
    <row r="37" spans="1:24" s="4" customFormat="1" ht="35.1" customHeight="1" x14ac:dyDescent="0.25">
      <c r="A37" s="9">
        <v>34</v>
      </c>
      <c r="B37" s="10">
        <v>7</v>
      </c>
      <c r="C37" s="15" t="str">
        <f>IF(Tabla2[[#This Row],['#]]="","",VLOOKUP(Tabla2[[#This Row],['#]],Hoja2!$A$2:$B$11,2,FALSE))</f>
        <v>SEPTIMO</v>
      </c>
      <c r="D37" s="10">
        <v>1</v>
      </c>
      <c r="E37" s="15" t="str">
        <f>IF(Tabla2[[#This Row],['#2]]="","",VLOOKUP(Tabla2[[#This Row],['#2]],Hoja2!$C$2:$D$3,2,FALSE))</f>
        <v>SI</v>
      </c>
      <c r="F37" s="10" t="s">
        <v>226</v>
      </c>
      <c r="G37" s="10"/>
      <c r="H37" s="10">
        <v>2</v>
      </c>
      <c r="I37" s="15" t="str">
        <f>IF(Tabla2[[#This Row],['#3]]="","",VLOOKUP(Tabla2[[#This Row],['#3]],Hoja2!$C$2:$D$3,2,FALSE))</f>
        <v>NO</v>
      </c>
      <c r="J37" s="10"/>
      <c r="K37" s="15" t="str">
        <f>IF(Tabla2[[#This Row],['#4]]="","",VLOOKUP(Tabla2[[#This Row],['#4]],Hoja2!$E$2:$F$6,2,FALSE))</f>
        <v/>
      </c>
      <c r="L37" s="10"/>
      <c r="M37" s="10">
        <v>2</v>
      </c>
      <c r="N37" s="15" t="str">
        <f>IF(Tabla2[[#This Row],['#5]]="","",VLOOKUP(Tabla2[[#This Row],['#5]],Hoja2!$C$2:$D$3,2,FALSE))</f>
        <v>NO</v>
      </c>
      <c r="O37" s="10"/>
      <c r="P37" s="10" t="s">
        <v>227</v>
      </c>
      <c r="Q37" s="10" t="s">
        <v>228</v>
      </c>
      <c r="R37" s="10" t="s">
        <v>229</v>
      </c>
      <c r="S37" s="10"/>
      <c r="T37" s="15" t="str">
        <f>IF(Tabla2[[#This Row],['#6]]="","",VLOOKUP(Tabla2[[#This Row],['#6]],Hoja2!$C$2:$D$3,2,FALSE))</f>
        <v/>
      </c>
      <c r="U37" s="11" t="s">
        <v>230</v>
      </c>
      <c r="V37" s="11">
        <v>21</v>
      </c>
      <c r="W37" s="11" t="s">
        <v>231</v>
      </c>
      <c r="X37" s="11" t="s">
        <v>56</v>
      </c>
    </row>
    <row r="38" spans="1:24" s="4" customFormat="1" ht="35.1" customHeight="1" x14ac:dyDescent="0.25">
      <c r="A38" s="9">
        <v>35</v>
      </c>
      <c r="B38" s="10"/>
      <c r="C38" s="15" t="str">
        <f>IF(Tabla2[[#This Row],['#]]="","",VLOOKUP(Tabla2[[#This Row],['#]],Hoja2!$A$2:$B$11,2,FALSE))</f>
        <v/>
      </c>
      <c r="D38" s="10"/>
      <c r="E38" s="15" t="str">
        <f>IF(Tabla2[[#This Row],['#2]]="","",VLOOKUP(Tabla2[[#This Row],['#2]],Hoja2!$C$2:$D$3,2,FALSE))</f>
        <v/>
      </c>
      <c r="F38" s="10"/>
      <c r="G38" s="10"/>
      <c r="H38" s="10"/>
      <c r="I38" s="15" t="str">
        <f>IF(Tabla2[[#This Row],['#3]]="","",VLOOKUP(Tabla2[[#This Row],['#3]],Hoja2!$C$2:$D$3,2,FALSE))</f>
        <v/>
      </c>
      <c r="J38" s="10"/>
      <c r="K38" s="15" t="str">
        <f>IF(Tabla2[[#This Row],['#4]]="","",VLOOKUP(Tabla2[[#This Row],['#4]],Hoja2!$E$2:$F$6,2,FALSE))</f>
        <v/>
      </c>
      <c r="L38" s="10"/>
      <c r="M38" s="10"/>
      <c r="N38" s="15" t="str">
        <f>IF(Tabla2[[#This Row],['#5]]="","",VLOOKUP(Tabla2[[#This Row],['#5]],Hoja2!$C$2:$D$3,2,FALSE))</f>
        <v/>
      </c>
      <c r="O38" s="10"/>
      <c r="P38" s="10"/>
      <c r="Q38" s="10"/>
      <c r="R38" s="10"/>
      <c r="S38" s="10"/>
      <c r="T38" s="15" t="str">
        <f>IF(Tabla2[[#This Row],['#6]]="","",VLOOKUP(Tabla2[[#This Row],['#6]],Hoja2!$C$2:$D$3,2,FALSE))</f>
        <v/>
      </c>
      <c r="U38" s="11"/>
      <c r="V38" s="11"/>
      <c r="W38" s="11"/>
      <c r="X38" s="11"/>
    </row>
    <row r="39" spans="1:24" s="4" customFormat="1" ht="35.1" customHeight="1" x14ac:dyDescent="0.25">
      <c r="A39" s="9">
        <v>36</v>
      </c>
      <c r="B39" s="10"/>
      <c r="C39" s="15" t="str">
        <f>IF(Tabla2[[#This Row],['#]]="","",VLOOKUP(Tabla2[[#This Row],['#]],Hoja2!$A$2:$B$11,2,FALSE))</f>
        <v/>
      </c>
      <c r="D39" s="10"/>
      <c r="E39" s="15" t="str">
        <f>IF(Tabla2[[#This Row],['#2]]="","",VLOOKUP(Tabla2[[#This Row],['#2]],Hoja2!$C$2:$D$3,2,FALSE))</f>
        <v/>
      </c>
      <c r="F39" s="10"/>
      <c r="G39" s="10"/>
      <c r="H39" s="10"/>
      <c r="I39" s="15" t="str">
        <f>IF(Tabla2[[#This Row],['#3]]="","",VLOOKUP(Tabla2[[#This Row],['#3]],Hoja2!$C$2:$D$3,2,FALSE))</f>
        <v/>
      </c>
      <c r="J39" s="10"/>
      <c r="K39" s="15" t="str">
        <f>IF(Tabla2[[#This Row],['#4]]="","",VLOOKUP(Tabla2[[#This Row],['#4]],Hoja2!$E$2:$F$6,2,FALSE))</f>
        <v/>
      </c>
      <c r="L39" s="10"/>
      <c r="M39" s="10"/>
      <c r="N39" s="15" t="str">
        <f>IF(Tabla2[[#This Row],['#5]]="","",VLOOKUP(Tabla2[[#This Row],['#5]],Hoja2!$C$2:$D$3,2,FALSE))</f>
        <v/>
      </c>
      <c r="O39" s="10"/>
      <c r="P39" s="10"/>
      <c r="Q39" s="10"/>
      <c r="R39" s="10"/>
      <c r="S39" s="10"/>
      <c r="T39" s="15" t="str">
        <f>IF(Tabla2[[#This Row],['#6]]="","",VLOOKUP(Tabla2[[#This Row],['#6]],Hoja2!$C$2:$D$3,2,FALSE))</f>
        <v/>
      </c>
      <c r="U39" s="11"/>
      <c r="V39" s="11"/>
      <c r="W39" s="11"/>
      <c r="X39" s="11"/>
    </row>
    <row r="40" spans="1:24" s="4" customFormat="1" ht="35.1" customHeight="1" x14ac:dyDescent="0.25">
      <c r="A40" s="9">
        <v>37</v>
      </c>
      <c r="B40" s="10"/>
      <c r="C40" s="15" t="str">
        <f>IF(Tabla2[[#This Row],['#]]="","",VLOOKUP(Tabla2[[#This Row],['#]],Hoja2!$A$2:$B$11,2,FALSE))</f>
        <v/>
      </c>
      <c r="D40" s="10"/>
      <c r="E40" s="15" t="str">
        <f>IF(Tabla2[[#This Row],['#2]]="","",VLOOKUP(Tabla2[[#This Row],['#2]],Hoja2!$C$2:$D$3,2,FALSE))</f>
        <v/>
      </c>
      <c r="F40" s="10"/>
      <c r="G40" s="10"/>
      <c r="H40" s="10"/>
      <c r="I40" s="15" t="str">
        <f>IF(Tabla2[[#This Row],['#3]]="","",VLOOKUP(Tabla2[[#This Row],['#3]],Hoja2!$C$2:$D$3,2,FALSE))</f>
        <v/>
      </c>
      <c r="J40" s="10"/>
      <c r="K40" s="15" t="str">
        <f>IF(Tabla2[[#This Row],['#4]]="","",VLOOKUP(Tabla2[[#This Row],['#4]],Hoja2!$E$2:$F$6,2,FALSE))</f>
        <v/>
      </c>
      <c r="L40" s="10"/>
      <c r="M40" s="10"/>
      <c r="N40" s="15" t="str">
        <f>IF(Tabla2[[#This Row],['#5]]="","",VLOOKUP(Tabla2[[#This Row],['#5]],Hoja2!$C$2:$D$3,2,FALSE))</f>
        <v/>
      </c>
      <c r="O40" s="10"/>
      <c r="P40" s="10"/>
      <c r="Q40" s="10"/>
      <c r="R40" s="10"/>
      <c r="S40" s="10"/>
      <c r="T40" s="15" t="str">
        <f>IF(Tabla2[[#This Row],['#6]]="","",VLOOKUP(Tabla2[[#This Row],['#6]],Hoja2!$C$2:$D$3,2,FALSE))</f>
        <v/>
      </c>
      <c r="U40" s="11"/>
      <c r="V40" s="11"/>
      <c r="W40" s="11"/>
      <c r="X40" s="11"/>
    </row>
    <row r="41" spans="1:24" s="4" customFormat="1" ht="35.1" customHeight="1" x14ac:dyDescent="0.25">
      <c r="A41" s="9">
        <v>38</v>
      </c>
      <c r="B41" s="10"/>
      <c r="C41" s="15" t="str">
        <f>IF(Tabla2[[#This Row],['#]]="","",VLOOKUP(Tabla2[[#This Row],['#]],Hoja2!$A$2:$B$11,2,FALSE))</f>
        <v/>
      </c>
      <c r="D41" s="10"/>
      <c r="E41" s="15" t="str">
        <f>IF(Tabla2[[#This Row],['#2]]="","",VLOOKUP(Tabla2[[#This Row],['#2]],Hoja2!$C$2:$D$3,2,FALSE))</f>
        <v/>
      </c>
      <c r="F41" s="10"/>
      <c r="G41" s="10"/>
      <c r="H41" s="10"/>
      <c r="I41" s="15" t="str">
        <f>IF(Tabla2[[#This Row],['#3]]="","",VLOOKUP(Tabla2[[#This Row],['#3]],Hoja2!$C$2:$D$3,2,FALSE))</f>
        <v/>
      </c>
      <c r="J41" s="10"/>
      <c r="K41" s="15" t="str">
        <f>IF(Tabla2[[#This Row],['#4]]="","",VLOOKUP(Tabla2[[#This Row],['#4]],Hoja2!$E$2:$F$6,2,FALSE))</f>
        <v/>
      </c>
      <c r="L41" s="10"/>
      <c r="M41" s="10"/>
      <c r="N41" s="15" t="str">
        <f>IF(Tabla2[[#This Row],['#5]]="","",VLOOKUP(Tabla2[[#This Row],['#5]],Hoja2!$C$2:$D$3,2,FALSE))</f>
        <v/>
      </c>
      <c r="O41" s="10"/>
      <c r="P41" s="10"/>
      <c r="Q41" s="10"/>
      <c r="R41" s="10"/>
      <c r="S41" s="10"/>
      <c r="T41" s="15" t="str">
        <f>IF(Tabla2[[#This Row],['#6]]="","",VLOOKUP(Tabla2[[#This Row],['#6]],Hoja2!$C$2:$D$3,2,FALSE))</f>
        <v/>
      </c>
      <c r="U41" s="11"/>
      <c r="V41" s="11"/>
      <c r="W41" s="11"/>
      <c r="X41" s="11"/>
    </row>
    <row r="42" spans="1:24" s="4" customFormat="1" ht="35.1" customHeight="1" x14ac:dyDescent="0.25">
      <c r="A42" s="9">
        <v>39</v>
      </c>
      <c r="B42" s="10"/>
      <c r="C42" s="15" t="str">
        <f>IF(Tabla2[[#This Row],['#]]="","",VLOOKUP(Tabla2[[#This Row],['#]],Hoja2!$A$2:$B$11,2,FALSE))</f>
        <v/>
      </c>
      <c r="D42" s="10"/>
      <c r="E42" s="15" t="str">
        <f>IF(Tabla2[[#This Row],['#2]]="","",VLOOKUP(Tabla2[[#This Row],['#2]],Hoja2!$C$2:$D$3,2,FALSE))</f>
        <v/>
      </c>
      <c r="F42" s="10"/>
      <c r="G42" s="10"/>
      <c r="H42" s="10"/>
      <c r="I42" s="15" t="str">
        <f>IF(Tabla2[[#This Row],['#3]]="","",VLOOKUP(Tabla2[[#This Row],['#3]],Hoja2!$C$2:$D$3,2,FALSE))</f>
        <v/>
      </c>
      <c r="J42" s="10"/>
      <c r="K42" s="15" t="str">
        <f>IF(Tabla2[[#This Row],['#4]]="","",VLOOKUP(Tabla2[[#This Row],['#4]],Hoja2!$E$2:$F$6,2,FALSE))</f>
        <v/>
      </c>
      <c r="L42" s="10"/>
      <c r="M42" s="10"/>
      <c r="N42" s="15" t="str">
        <f>IF(Tabla2[[#This Row],['#5]]="","",VLOOKUP(Tabla2[[#This Row],['#5]],Hoja2!$C$2:$D$3,2,FALSE))</f>
        <v/>
      </c>
      <c r="O42" s="10"/>
      <c r="P42" s="10"/>
      <c r="Q42" s="10"/>
      <c r="R42" s="10"/>
      <c r="S42" s="10"/>
      <c r="T42" s="15" t="str">
        <f>IF(Tabla2[[#This Row],['#6]]="","",VLOOKUP(Tabla2[[#This Row],['#6]],Hoja2!$C$2:$D$3,2,FALSE))</f>
        <v/>
      </c>
      <c r="U42" s="11"/>
      <c r="V42" s="11"/>
      <c r="W42" s="11"/>
      <c r="X42" s="11"/>
    </row>
    <row r="43" spans="1:24" ht="35.1" customHeight="1" x14ac:dyDescent="0.2">
      <c r="A43" s="12">
        <v>40</v>
      </c>
      <c r="B43" s="13"/>
      <c r="C43" s="16" t="str">
        <f>IF(Tabla2[[#This Row],['#]]="","",VLOOKUP(Tabla2[[#This Row],['#]],Hoja2!$A$2:$B$11,2,FALSE))</f>
        <v/>
      </c>
      <c r="D43" s="13"/>
      <c r="E43" s="16" t="str">
        <f>IF(Tabla2[[#This Row],['#2]]="","",VLOOKUP(Tabla2[[#This Row],['#2]],Hoja2!$C$2:$D$3,2,FALSE))</f>
        <v/>
      </c>
      <c r="F43" s="10"/>
      <c r="G43" s="10"/>
      <c r="H43" s="13"/>
      <c r="I43" s="16" t="str">
        <f>IF(Tabla2[[#This Row],['#3]]="","",VLOOKUP(Tabla2[[#This Row],['#3]],Hoja2!$C$2:$D$3,2,FALSE))</f>
        <v/>
      </c>
      <c r="J43" s="10"/>
      <c r="K43" s="15" t="str">
        <f>IF(Tabla2[[#This Row],['#4]]="","",VLOOKUP(Tabla2[[#This Row],['#4]],Hoja2!$E$2:$F$6,2,FALSE))</f>
        <v/>
      </c>
      <c r="L43" s="10"/>
      <c r="M43" s="13"/>
      <c r="N43" s="16" t="str">
        <f>IF(Tabla2[[#This Row],['#5]]="","",VLOOKUP(Tabla2[[#This Row],['#5]],Hoja2!$C$2:$D$3,2,FALSE))</f>
        <v/>
      </c>
      <c r="O43" s="10"/>
      <c r="P43" s="13"/>
      <c r="Q43" s="13"/>
      <c r="R43" s="13"/>
      <c r="S43" s="13"/>
      <c r="T43" s="16" t="str">
        <f>IF(Tabla2[[#This Row],['#6]]="","",VLOOKUP(Tabla2[[#This Row],['#6]],Hoja2!$C$2:$D$3,2,FALSE))</f>
        <v/>
      </c>
      <c r="U43" s="14"/>
      <c r="V43" s="14"/>
      <c r="W43" s="14"/>
      <c r="X43" s="14"/>
    </row>
    <row r="45" spans="1:24" x14ac:dyDescent="0.2">
      <c r="B45" s="22" t="s">
        <v>237</v>
      </c>
    </row>
    <row r="47" spans="1:24" x14ac:dyDescent="0.2">
      <c r="B47" s="23" t="s">
        <v>244</v>
      </c>
    </row>
    <row r="48" spans="1:24" x14ac:dyDescent="0.2">
      <c r="B48" s="23" t="str">
        <f>B1</f>
        <v>1. Cual semestre cursa usted actualmente en proyecto administración deprotiva?</v>
      </c>
    </row>
    <row r="50" spans="2:5" x14ac:dyDescent="0.2">
      <c r="B50" s="24" t="s">
        <v>238</v>
      </c>
      <c r="C50" s="25"/>
      <c r="D50" s="26"/>
      <c r="E50" s="26">
        <f>+COUNTIF(Tabla2[1.],B50)</f>
        <v>0</v>
      </c>
    </row>
    <row r="51" spans="2:5" x14ac:dyDescent="0.2">
      <c r="B51" s="27" t="s">
        <v>3</v>
      </c>
      <c r="C51" s="28"/>
      <c r="D51" s="29"/>
      <c r="E51" s="29">
        <v>45</v>
      </c>
    </row>
    <row r="52" spans="2:5" x14ac:dyDescent="0.2">
      <c r="B52" s="27" t="s">
        <v>4</v>
      </c>
      <c r="C52" s="28"/>
      <c r="D52" s="29"/>
      <c r="E52" s="29">
        <v>17</v>
      </c>
    </row>
    <row r="53" spans="2:5" x14ac:dyDescent="0.2">
      <c r="B53" s="27" t="s">
        <v>5</v>
      </c>
      <c r="C53" s="28"/>
      <c r="D53" s="29"/>
      <c r="E53" s="29">
        <v>23</v>
      </c>
    </row>
    <row r="54" spans="2:5" x14ac:dyDescent="0.2">
      <c r="B54" s="27" t="s">
        <v>6</v>
      </c>
      <c r="C54" s="28"/>
      <c r="D54" s="29"/>
      <c r="E54" s="29">
        <v>27</v>
      </c>
    </row>
    <row r="55" spans="2:5" x14ac:dyDescent="0.2">
      <c r="B55" s="27" t="s">
        <v>7</v>
      </c>
      <c r="C55" s="28"/>
      <c r="D55" s="29"/>
      <c r="E55" s="29">
        <v>26</v>
      </c>
    </row>
    <row r="56" spans="2:5" x14ac:dyDescent="0.2">
      <c r="B56" s="27" t="s">
        <v>8</v>
      </c>
      <c r="C56" s="28"/>
      <c r="D56" s="29"/>
      <c r="E56" s="29">
        <v>30</v>
      </c>
    </row>
    <row r="57" spans="2:5" x14ac:dyDescent="0.2">
      <c r="B57" s="27" t="s">
        <v>9</v>
      </c>
      <c r="C57" s="28"/>
      <c r="D57" s="29"/>
      <c r="E57" s="29">
        <f>+COUNTIF(Tabla2[1.],B57)</f>
        <v>2</v>
      </c>
    </row>
    <row r="58" spans="2:5" x14ac:dyDescent="0.2">
      <c r="B58" s="27" t="s">
        <v>10</v>
      </c>
      <c r="C58" s="28"/>
      <c r="D58" s="29"/>
      <c r="E58" s="29">
        <f>+COUNTIF(Tabla2[1.],B58)</f>
        <v>0</v>
      </c>
    </row>
    <row r="59" spans="2:5" x14ac:dyDescent="0.2">
      <c r="B59" s="30" t="s">
        <v>11</v>
      </c>
      <c r="C59" s="31"/>
      <c r="D59" s="32"/>
      <c r="E59" s="33">
        <f>+COUNTIF(Tabla2[1.],B59)</f>
        <v>0</v>
      </c>
    </row>
    <row r="60" spans="2:5" x14ac:dyDescent="0.2">
      <c r="E60" s="6">
        <f>SUM(E50:E59)</f>
        <v>170</v>
      </c>
    </row>
    <row r="67" spans="2:5" x14ac:dyDescent="0.2">
      <c r="B67" s="23" t="s">
        <v>243</v>
      </c>
    </row>
    <row r="68" spans="2:5" x14ac:dyDescent="0.2">
      <c r="B68" s="23" t="str">
        <f>D1</f>
        <v>2. Ha participado en actividades Lúdicas relacionadas con el ánimo académico o laboral?</v>
      </c>
    </row>
    <row r="70" spans="2:5" x14ac:dyDescent="0.2">
      <c r="B70" s="24" t="s">
        <v>12</v>
      </c>
      <c r="C70" s="25"/>
      <c r="D70" s="26"/>
      <c r="E70" s="26">
        <v>156</v>
      </c>
    </row>
    <row r="71" spans="2:5" x14ac:dyDescent="0.2">
      <c r="B71" s="30" t="s">
        <v>13</v>
      </c>
      <c r="C71" s="31"/>
      <c r="D71" s="32"/>
      <c r="E71" s="32">
        <v>14</v>
      </c>
    </row>
    <row r="72" spans="2:5" x14ac:dyDescent="0.2">
      <c r="E72" s="6">
        <f>SUM(E70:E71)</f>
        <v>170</v>
      </c>
    </row>
    <row r="87" spans="2:5" x14ac:dyDescent="0.2">
      <c r="B87" s="23" t="s">
        <v>242</v>
      </c>
    </row>
    <row r="88" spans="2:5" x14ac:dyDescent="0.2">
      <c r="B88" s="23" t="str">
        <f>H1</f>
        <v>3. Tiene Algun Tipo de conocimientos en asignatura de juegos gerenciales?</v>
      </c>
    </row>
    <row r="90" spans="2:5" x14ac:dyDescent="0.2">
      <c r="B90" s="24" t="s">
        <v>12</v>
      </c>
      <c r="C90" s="25"/>
      <c r="D90" s="26"/>
      <c r="E90" s="26">
        <v>55</v>
      </c>
    </row>
    <row r="91" spans="2:5" x14ac:dyDescent="0.2">
      <c r="B91" s="30" t="s">
        <v>13</v>
      </c>
      <c r="C91" s="31"/>
      <c r="D91" s="32"/>
      <c r="E91" s="32">
        <v>115</v>
      </c>
    </row>
    <row r="92" spans="2:5" x14ac:dyDescent="0.2">
      <c r="E92" s="6">
        <f>SUM(E90:E91)</f>
        <v>170</v>
      </c>
    </row>
    <row r="107" spans="2:5" x14ac:dyDescent="0.2">
      <c r="B107" s="23" t="s">
        <v>241</v>
      </c>
    </row>
    <row r="108" spans="2:5" x14ac:dyDescent="0.2">
      <c r="B108" s="23" t="str">
        <f>J1</f>
        <v>4. ¿En cual categoria calificaria usted sus conocimientos en esta asignatura?</v>
      </c>
    </row>
    <row r="110" spans="2:5" x14ac:dyDescent="0.2">
      <c r="B110" s="24" t="s">
        <v>15</v>
      </c>
      <c r="C110" s="25"/>
      <c r="D110" s="26"/>
      <c r="E110" s="26">
        <v>4</v>
      </c>
    </row>
    <row r="111" spans="2:5" x14ac:dyDescent="0.2">
      <c r="B111" s="27" t="s">
        <v>16</v>
      </c>
      <c r="C111" s="28"/>
      <c r="D111" s="29"/>
      <c r="E111" s="29">
        <v>26</v>
      </c>
    </row>
    <row r="112" spans="2:5" x14ac:dyDescent="0.2">
      <c r="B112" s="27" t="s">
        <v>17</v>
      </c>
      <c r="C112" s="28"/>
      <c r="D112" s="29"/>
      <c r="E112" s="29">
        <v>34</v>
      </c>
    </row>
    <row r="113" spans="2:5" x14ac:dyDescent="0.2">
      <c r="B113" s="27" t="s">
        <v>18</v>
      </c>
      <c r="C113" s="28"/>
      <c r="D113" s="29"/>
      <c r="E113" s="29">
        <v>50</v>
      </c>
    </row>
    <row r="114" spans="2:5" x14ac:dyDescent="0.2">
      <c r="B114" s="30" t="s">
        <v>19</v>
      </c>
      <c r="C114" s="31"/>
      <c r="D114" s="32"/>
      <c r="E114" s="32">
        <v>56</v>
      </c>
    </row>
    <row r="115" spans="2:5" x14ac:dyDescent="0.2">
      <c r="B115" s="6"/>
      <c r="E115" s="6">
        <f>SUM(E110:E114)</f>
        <v>170</v>
      </c>
    </row>
    <row r="128" spans="2:5" x14ac:dyDescent="0.2">
      <c r="B128" s="23" t="s">
        <v>240</v>
      </c>
    </row>
    <row r="129" spans="2:5" x14ac:dyDescent="0.2">
      <c r="B129" s="23" t="str">
        <f>M1</f>
        <v>6. Ha participado en simuladores pedagógicos?</v>
      </c>
    </row>
    <row r="131" spans="2:5" x14ac:dyDescent="0.2">
      <c r="B131" s="24" t="s">
        <v>12</v>
      </c>
      <c r="C131" s="25"/>
      <c r="D131" s="26"/>
      <c r="E131" s="26">
        <v>2</v>
      </c>
    </row>
    <row r="132" spans="2:5" x14ac:dyDescent="0.2">
      <c r="B132" s="30" t="s">
        <v>13</v>
      </c>
      <c r="C132" s="31"/>
      <c r="D132" s="32"/>
      <c r="E132" s="32">
        <v>168</v>
      </c>
    </row>
    <row r="133" spans="2:5" x14ac:dyDescent="0.2">
      <c r="E133" s="6">
        <f>SUM(E131:E132)</f>
        <v>170</v>
      </c>
    </row>
    <row r="149" spans="2:5" x14ac:dyDescent="0.2">
      <c r="B149" s="23" t="s">
        <v>245</v>
      </c>
    </row>
    <row r="150" spans="2:5" ht="14.1" customHeight="1" x14ac:dyDescent="0.2">
      <c r="B150" s="37" t="str">
        <f>S1</f>
        <v>10. Estaría de acuerdo que se le enviara la información a su correo electrónico sobre resultado de esta encuesta?</v>
      </c>
      <c r="C150" s="37"/>
      <c r="D150" s="37"/>
      <c r="E150" s="37"/>
    </row>
    <row r="151" spans="2:5" ht="14.1" customHeight="1" x14ac:dyDescent="0.2">
      <c r="B151" s="37"/>
      <c r="C151" s="37"/>
      <c r="D151" s="37"/>
      <c r="E151" s="37"/>
    </row>
    <row r="153" spans="2:5" x14ac:dyDescent="0.2">
      <c r="B153" s="24" t="s">
        <v>12</v>
      </c>
      <c r="C153" s="25"/>
      <c r="D153" s="26"/>
      <c r="E153" s="26">
        <v>103</v>
      </c>
    </row>
    <row r="154" spans="2:5" x14ac:dyDescent="0.2">
      <c r="B154" s="30" t="s">
        <v>13</v>
      </c>
      <c r="C154" s="31"/>
      <c r="D154" s="32"/>
      <c r="E154" s="32">
        <v>67</v>
      </c>
    </row>
    <row r="169" spans="2:5" x14ac:dyDescent="0.2">
      <c r="B169" s="23" t="s">
        <v>247</v>
      </c>
    </row>
    <row r="171" spans="2:5" x14ac:dyDescent="0.2">
      <c r="B171" s="24" t="s">
        <v>249</v>
      </c>
      <c r="C171" s="36"/>
      <c r="D171" s="34" t="s">
        <v>56</v>
      </c>
      <c r="E171" s="26">
        <v>113</v>
      </c>
    </row>
    <row r="172" spans="2:5" x14ac:dyDescent="0.2">
      <c r="B172" s="30" t="s">
        <v>248</v>
      </c>
      <c r="C172" s="32"/>
      <c r="D172" s="35" t="s">
        <v>57</v>
      </c>
      <c r="E172" s="32">
        <v>57</v>
      </c>
    </row>
    <row r="173" spans="2:5" x14ac:dyDescent="0.2">
      <c r="E173" s="6">
        <f>SUM(E171:E172)</f>
        <v>170</v>
      </c>
    </row>
  </sheetData>
  <mergeCells count="7">
    <mergeCell ref="B150:E151"/>
    <mergeCell ref="S1:T1"/>
    <mergeCell ref="B1:C1"/>
    <mergeCell ref="D1:G1"/>
    <mergeCell ref="H1:I1"/>
    <mergeCell ref="J1:K1"/>
    <mergeCell ref="M1:O1"/>
  </mergeCells>
  <conditionalFormatting sqref="F4">
    <cfRule type="expression" dxfId="36" priority="8">
      <formula>$D4=2</formula>
    </cfRule>
  </conditionalFormatting>
  <conditionalFormatting sqref="G4">
    <cfRule type="expression" dxfId="35" priority="7">
      <formula>$D4=1</formula>
    </cfRule>
  </conditionalFormatting>
  <conditionalFormatting sqref="F5:F43">
    <cfRule type="expression" dxfId="34" priority="6">
      <formula>$D5=2</formula>
    </cfRule>
  </conditionalFormatting>
  <conditionalFormatting sqref="G5:G43">
    <cfRule type="expression" dxfId="33" priority="5">
      <formula>$D5=1</formula>
    </cfRule>
  </conditionalFormatting>
  <conditionalFormatting sqref="J4:L4">
    <cfRule type="expression" dxfId="32" priority="4">
      <formula>$H4=2</formula>
    </cfRule>
  </conditionalFormatting>
  <conditionalFormatting sqref="J5:L43">
    <cfRule type="expression" dxfId="31" priority="3">
      <formula>$H5=2</formula>
    </cfRule>
  </conditionalFormatting>
  <conditionalFormatting sqref="O4">
    <cfRule type="expression" dxfId="30" priority="2">
      <formula>$M4=2</formula>
    </cfRule>
  </conditionalFormatting>
  <conditionalFormatting sqref="O5:O43">
    <cfRule type="expression" dxfId="29" priority="1">
      <formula>$M5=2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Hoja2!$A$2:$A$11</xm:f>
          </x14:formula1>
          <xm:sqref>B4:B43</xm:sqref>
        </x14:dataValidation>
        <x14:dataValidation type="list" allowBlank="1" showInputMessage="1" showErrorMessage="1">
          <x14:formula1>
            <xm:f>Hoja2!$C$2:$C$3</xm:f>
          </x14:formula1>
          <xm:sqref>D4:D43 H4:H43 M4:M43 S4:S43</xm:sqref>
        </x14:dataValidation>
        <x14:dataValidation type="list" allowBlank="1" showInputMessage="1" showErrorMessage="1">
          <x14:formula1>
            <xm:f>Hoja2!$E$2:$E$6</xm:f>
          </x14:formula1>
          <xm:sqref>J4:J43</xm:sqref>
        </x14:dataValidation>
        <x14:dataValidation type="list" allowBlank="1" showInputMessage="1" showErrorMessage="1">
          <x14:formula1>
            <xm:f>Hoja2!$G$2:$G$3</xm:f>
          </x14:formula1>
          <xm:sqref>X4:X43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showGridLines="0" workbookViewId="0">
      <selection activeCell="F2" sqref="F2:F6"/>
    </sheetView>
  </sheetViews>
  <sheetFormatPr baseColWidth="10" defaultRowHeight="15" x14ac:dyDescent="0.25"/>
  <cols>
    <col min="1" max="1" width="5.7109375" customWidth="1"/>
    <col min="3" max="3" width="5.7109375" customWidth="1"/>
    <col min="5" max="5" width="5.7109375" customWidth="1"/>
    <col min="6" max="6" width="15.7109375" customWidth="1"/>
  </cols>
  <sheetData>
    <row r="1" spans="1:7" x14ac:dyDescent="0.25">
      <c r="A1" s="42" t="s">
        <v>1</v>
      </c>
      <c r="B1" s="42"/>
      <c r="C1" s="42" t="s">
        <v>0</v>
      </c>
      <c r="D1" s="43"/>
      <c r="E1" s="42" t="s">
        <v>14</v>
      </c>
      <c r="F1" s="42"/>
      <c r="G1" s="1" t="s">
        <v>41</v>
      </c>
    </row>
    <row r="2" spans="1:7" x14ac:dyDescent="0.25">
      <c r="A2" s="1">
        <v>1</v>
      </c>
      <c r="B2" s="2" t="s">
        <v>2</v>
      </c>
      <c r="C2" s="1">
        <v>1</v>
      </c>
      <c r="D2" s="3" t="s">
        <v>12</v>
      </c>
      <c r="E2" s="1">
        <v>1</v>
      </c>
      <c r="F2" s="2" t="s">
        <v>15</v>
      </c>
      <c r="G2" s="17" t="s">
        <v>56</v>
      </c>
    </row>
    <row r="3" spans="1:7" x14ac:dyDescent="0.25">
      <c r="A3" s="1">
        <v>2</v>
      </c>
      <c r="B3" s="2" t="s">
        <v>3</v>
      </c>
      <c r="C3" s="1">
        <v>2</v>
      </c>
      <c r="D3" s="3" t="s">
        <v>13</v>
      </c>
      <c r="E3" s="1">
        <v>2</v>
      </c>
      <c r="F3" s="2" t="s">
        <v>16</v>
      </c>
      <c r="G3" s="17" t="s">
        <v>57</v>
      </c>
    </row>
    <row r="4" spans="1:7" x14ac:dyDescent="0.25">
      <c r="A4" s="1">
        <v>3</v>
      </c>
      <c r="B4" s="2" t="s">
        <v>4</v>
      </c>
      <c r="E4" s="1">
        <v>3</v>
      </c>
      <c r="F4" s="2" t="s">
        <v>17</v>
      </c>
    </row>
    <row r="5" spans="1:7" x14ac:dyDescent="0.25">
      <c r="A5" s="1">
        <v>4</v>
      </c>
      <c r="B5" s="2" t="s">
        <v>5</v>
      </c>
      <c r="E5" s="1">
        <v>4</v>
      </c>
      <c r="F5" s="2" t="s">
        <v>18</v>
      </c>
    </row>
    <row r="6" spans="1:7" x14ac:dyDescent="0.25">
      <c r="A6" s="1">
        <v>5</v>
      </c>
      <c r="B6" s="2" t="s">
        <v>6</v>
      </c>
      <c r="E6" s="1">
        <v>5</v>
      </c>
      <c r="F6" s="2" t="s">
        <v>19</v>
      </c>
    </row>
    <row r="7" spans="1:7" x14ac:dyDescent="0.25">
      <c r="A7" s="1">
        <v>6</v>
      </c>
      <c r="B7" s="2" t="s">
        <v>7</v>
      </c>
    </row>
    <row r="8" spans="1:7" x14ac:dyDescent="0.25">
      <c r="A8" s="1">
        <v>7</v>
      </c>
      <c r="B8" s="2" t="s">
        <v>8</v>
      </c>
    </row>
    <row r="9" spans="1:7" x14ac:dyDescent="0.25">
      <c r="A9" s="1">
        <v>8</v>
      </c>
      <c r="B9" s="2" t="s">
        <v>9</v>
      </c>
    </row>
    <row r="10" spans="1:7" x14ac:dyDescent="0.25">
      <c r="A10" s="1">
        <v>9</v>
      </c>
      <c r="B10" s="2" t="s">
        <v>10</v>
      </c>
    </row>
    <row r="11" spans="1:7" x14ac:dyDescent="0.25">
      <c r="A11" s="1">
        <v>10</v>
      </c>
      <c r="B11" s="2" t="s">
        <v>11</v>
      </c>
    </row>
  </sheetData>
  <mergeCells count="3">
    <mergeCell ref="A1:B1"/>
    <mergeCell ref="C1:D1"/>
    <mergeCell ref="E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DigitalDS</dc:creator>
  <cp:lastModifiedBy>Usuario de Windows</cp:lastModifiedBy>
  <dcterms:created xsi:type="dcterms:W3CDTF">2018-07-03T11:49:17Z</dcterms:created>
  <dcterms:modified xsi:type="dcterms:W3CDTF">2019-10-15T00:20:43Z</dcterms:modified>
</cp:coreProperties>
</file>