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tabRatio="807"/>
  </bookViews>
  <sheets>
    <sheet name="Resumen" sheetId="1" r:id="rId1"/>
    <sheet name="A. Algarrobo" sheetId="2" r:id="rId2"/>
    <sheet name="B. Amargo" sheetId="3" r:id="rId3"/>
    <sheet name="C. Canelo" sheetId="4" r:id="rId4"/>
    <sheet name="D. Caña brava" sheetId="5" r:id="rId5"/>
    <sheet name="E. Coco picho" sheetId="6" r:id="rId6"/>
    <sheet name="F. Lecheperra" sheetId="7" r:id="rId7"/>
    <sheet name="G. Perillo" sheetId="8" r:id="rId8"/>
    <sheet name="H. Sande" sheetId="9" r:id="rId9"/>
    <sheet name="I. Sangretoro" sheetId="10" r:id="rId10"/>
    <sheet name="J. Sapán" sheetId="11" r:id="rId11"/>
    <sheet name="K. Virola" sheetId="12" r:id="rId12"/>
  </sheets>
  <calcPr calcId="124519"/>
</workbook>
</file>

<file path=xl/calcChain.xml><?xml version="1.0" encoding="utf-8"?>
<calcChain xmlns="http://schemas.openxmlformats.org/spreadsheetml/2006/main">
  <c r="F9" i="12"/>
  <c r="F10"/>
  <c r="E3"/>
  <c r="E4"/>
  <c r="E5"/>
  <c r="E7" s="1"/>
  <c r="E6"/>
  <c r="E2"/>
  <c r="C3"/>
  <c r="F3" s="1"/>
  <c r="C4"/>
  <c r="C5"/>
  <c r="C6"/>
  <c r="C2"/>
  <c r="D7"/>
  <c r="B7"/>
  <c r="C7"/>
  <c r="F2" l="1"/>
  <c r="F6"/>
  <c r="F5"/>
  <c r="F4"/>
  <c r="F7" l="1"/>
  <c r="F15" i="11" l="1"/>
  <c r="F16"/>
  <c r="E3"/>
  <c r="E4"/>
  <c r="E5"/>
  <c r="E6"/>
  <c r="E7"/>
  <c r="E8"/>
  <c r="E9"/>
  <c r="E10"/>
  <c r="E11"/>
  <c r="E12"/>
  <c r="E2"/>
  <c r="C3"/>
  <c r="C4"/>
  <c r="C5"/>
  <c r="C6"/>
  <c r="C7"/>
  <c r="C8"/>
  <c r="C9"/>
  <c r="F9" s="1"/>
  <c r="C10"/>
  <c r="C11"/>
  <c r="C12"/>
  <c r="C2"/>
  <c r="D13"/>
  <c r="B13"/>
  <c r="F5"/>
  <c r="E13"/>
  <c r="C13"/>
  <c r="F4" l="1"/>
  <c r="F8"/>
  <c r="F12"/>
  <c r="F10"/>
  <c r="F6"/>
  <c r="F3"/>
  <c r="F7"/>
  <c r="F11"/>
  <c r="F2"/>
  <c r="F13" l="1"/>
  <c r="F8" i="10" l="1"/>
  <c r="F9"/>
  <c r="C3"/>
  <c r="C4"/>
  <c r="C5"/>
  <c r="C2"/>
  <c r="B6"/>
  <c r="D6"/>
  <c r="E2" s="1"/>
  <c r="F2" l="1"/>
  <c r="E3"/>
  <c r="E6" s="1"/>
  <c r="E4"/>
  <c r="E5"/>
  <c r="F5"/>
  <c r="F4"/>
  <c r="C6"/>
  <c r="F3" l="1"/>
  <c r="F6" s="1"/>
  <c r="F11" i="9" l="1"/>
  <c r="F12"/>
  <c r="C3"/>
  <c r="C4"/>
  <c r="C5"/>
  <c r="C6"/>
  <c r="C7"/>
  <c r="C8"/>
  <c r="C2"/>
  <c r="E3"/>
  <c r="E4"/>
  <c r="E5"/>
  <c r="E6"/>
  <c r="E7"/>
  <c r="E8"/>
  <c r="E2"/>
  <c r="D9"/>
  <c r="B9"/>
  <c r="F5" l="1"/>
  <c r="E9"/>
  <c r="F4"/>
  <c r="F3"/>
  <c r="F8"/>
  <c r="F7"/>
  <c r="F2"/>
  <c r="F6"/>
  <c r="C9"/>
  <c r="F9" l="1"/>
  <c r="F9" i="8" l="1"/>
  <c r="F10"/>
  <c r="E3"/>
  <c r="E7" s="1"/>
  <c r="E4"/>
  <c r="E5"/>
  <c r="E6"/>
  <c r="E2"/>
  <c r="C3"/>
  <c r="C4"/>
  <c r="C5"/>
  <c r="C6"/>
  <c r="C2"/>
  <c r="D7"/>
  <c r="B7"/>
  <c r="F3" l="1"/>
  <c r="C7"/>
  <c r="F6"/>
  <c r="F2"/>
  <c r="F5"/>
  <c r="F4"/>
  <c r="F7" l="1"/>
  <c r="F12" i="7" l="1"/>
  <c r="F11"/>
  <c r="E3"/>
  <c r="E4"/>
  <c r="E5"/>
  <c r="F5" s="1"/>
  <c r="E6"/>
  <c r="E7"/>
  <c r="E8"/>
  <c r="E2"/>
  <c r="C3"/>
  <c r="C4"/>
  <c r="C5"/>
  <c r="C6"/>
  <c r="C7"/>
  <c r="C8"/>
  <c r="C2"/>
  <c r="D9"/>
  <c r="B9"/>
  <c r="E9"/>
  <c r="F4" l="1"/>
  <c r="F8"/>
  <c r="F3"/>
  <c r="F7"/>
  <c r="F6"/>
  <c r="C9"/>
  <c r="F2"/>
  <c r="F9" l="1"/>
  <c r="F10" i="6" l="1"/>
  <c r="F11"/>
  <c r="E3"/>
  <c r="E8" s="1"/>
  <c r="E4"/>
  <c r="E5"/>
  <c r="E6"/>
  <c r="E7"/>
  <c r="E2"/>
  <c r="C3"/>
  <c r="C4"/>
  <c r="C8" s="1"/>
  <c r="C5"/>
  <c r="C6"/>
  <c r="C7"/>
  <c r="C2"/>
  <c r="D8"/>
  <c r="B8"/>
  <c r="F7" l="1"/>
  <c r="F3"/>
  <c r="F4"/>
  <c r="F2"/>
  <c r="F6"/>
  <c r="F5"/>
  <c r="F8" l="1"/>
  <c r="F9" i="5" l="1"/>
  <c r="F10"/>
  <c r="E3"/>
  <c r="E4"/>
  <c r="E7" s="1"/>
  <c r="E5"/>
  <c r="E6"/>
  <c r="E2"/>
  <c r="C3"/>
  <c r="C4"/>
  <c r="C5"/>
  <c r="C6"/>
  <c r="C2"/>
  <c r="D7"/>
  <c r="B7"/>
  <c r="C7"/>
  <c r="F3" l="1"/>
  <c r="F2"/>
  <c r="F7" s="1"/>
  <c r="F6"/>
  <c r="F5"/>
  <c r="F4"/>
  <c r="F10" i="4" l="1"/>
  <c r="F11"/>
  <c r="E3"/>
  <c r="E4"/>
  <c r="E5"/>
  <c r="E6"/>
  <c r="E7"/>
  <c r="E2"/>
  <c r="C3"/>
  <c r="C4"/>
  <c r="C5"/>
  <c r="C6"/>
  <c r="C7"/>
  <c r="C2"/>
  <c r="D8"/>
  <c r="B8"/>
  <c r="E8"/>
  <c r="F3" l="1"/>
  <c r="F7"/>
  <c r="F4"/>
  <c r="F2"/>
  <c r="F6"/>
  <c r="F5"/>
  <c r="C8"/>
  <c r="F8" l="1"/>
  <c r="F9" i="2" l="1"/>
  <c r="F8" i="3"/>
  <c r="F9"/>
  <c r="E3"/>
  <c r="E4"/>
  <c r="E6" s="1"/>
  <c r="E5"/>
  <c r="E2"/>
  <c r="C3"/>
  <c r="C4"/>
  <c r="C5"/>
  <c r="C2"/>
  <c r="D6"/>
  <c r="B6"/>
  <c r="F4" l="1"/>
  <c r="F2"/>
  <c r="F5"/>
  <c r="C6"/>
  <c r="F3"/>
  <c r="F6" l="1"/>
  <c r="F10" i="2" l="1"/>
  <c r="D7"/>
  <c r="E5" s="1"/>
  <c r="B7"/>
  <c r="C6" s="1"/>
  <c r="C5" l="1"/>
  <c r="E4"/>
  <c r="F4" s="1"/>
  <c r="E6"/>
  <c r="F6" s="1"/>
  <c r="C2"/>
  <c r="C7" s="1"/>
  <c r="C3"/>
  <c r="E2"/>
  <c r="E3"/>
  <c r="C4"/>
  <c r="F5"/>
  <c r="E7" l="1"/>
  <c r="F2"/>
  <c r="F7" s="1"/>
  <c r="F3"/>
  <c r="F2" i="1" l="1"/>
  <c r="F3"/>
  <c r="F4"/>
  <c r="F5"/>
  <c r="F6"/>
  <c r="F7"/>
  <c r="F8"/>
  <c r="F9"/>
  <c r="F10"/>
  <c r="F11"/>
  <c r="F12"/>
</calcChain>
</file>

<file path=xl/sharedStrings.xml><?xml version="1.0" encoding="utf-8"?>
<sst xmlns="http://schemas.openxmlformats.org/spreadsheetml/2006/main" count="194" uniqueCount="103">
  <si>
    <t>CÓDIGO ESPECIE</t>
  </si>
  <si>
    <t>FAMILIA</t>
  </si>
  <si>
    <t>CHI-CUADRADO CALCULADO</t>
  </si>
  <si>
    <t>CHI-CUADRADO CRÍTICO</t>
  </si>
  <si>
    <t>¿SE RECHAZA HIPÓTESIS NULA?</t>
  </si>
  <si>
    <t>HYC</t>
  </si>
  <si>
    <t>FABACEAE</t>
  </si>
  <si>
    <t>DIP</t>
  </si>
  <si>
    <t>OCO</t>
  </si>
  <si>
    <t>LAURACEAE</t>
  </si>
  <si>
    <t>CRU</t>
  </si>
  <si>
    <t>COG</t>
  </si>
  <si>
    <t>LECYTHIDACEAE</t>
  </si>
  <si>
    <t>PSL</t>
  </si>
  <si>
    <t>MORACEAE</t>
  </si>
  <si>
    <t>BRG</t>
  </si>
  <si>
    <t>BRU</t>
  </si>
  <si>
    <t>VIS</t>
  </si>
  <si>
    <t>MYRISTICACEAE</t>
  </si>
  <si>
    <t>CLB</t>
  </si>
  <si>
    <t>VIL</t>
  </si>
  <si>
    <t>GRADOS DE LIBERTAD</t>
  </si>
  <si>
    <t>Intervalo</t>
  </si>
  <si>
    <t>Reales</t>
  </si>
  <si>
    <t>Frecuencia relativa observada (%)</t>
  </si>
  <si>
    <t>S10</t>
  </si>
  <si>
    <t>S6</t>
  </si>
  <si>
    <t>Frecuencia relativa observada S6 (%)</t>
  </si>
  <si>
    <t>Chi-cuadrado Reales-S10</t>
  </si>
  <si>
    <t>Chi-cuadrado Reales-S6</t>
  </si>
  <si>
    <t>1-4</t>
  </si>
  <si>
    <t>5-8</t>
  </si>
  <si>
    <t>9-16</t>
  </si>
  <si>
    <t>&gt;16</t>
  </si>
  <si>
    <t>TOTAL</t>
  </si>
  <si>
    <t>Hipótesis nula S6</t>
  </si>
  <si>
    <t>Grados de libertad</t>
  </si>
  <si>
    <t>Chi-cuadrado tabulado</t>
  </si>
  <si>
    <t>S2</t>
  </si>
  <si>
    <t>S7</t>
  </si>
  <si>
    <t>Frecuencia relativa observada S7 (%)</t>
  </si>
  <si>
    <t>Chi-cuadrado Reales-S2</t>
  </si>
  <si>
    <t>Chi-cuadrado Reales-S7</t>
  </si>
  <si>
    <t>&gt;9</t>
  </si>
  <si>
    <t>Hipótesis nula S7</t>
  </si>
  <si>
    <t>S9</t>
  </si>
  <si>
    <t>Frecuencia relativa observada S10 (%)</t>
  </si>
  <si>
    <t>Chi-cuadrado Reales-S9</t>
  </si>
  <si>
    <t>1-2</t>
  </si>
  <si>
    <t>3-4</t>
  </si>
  <si>
    <t>5-6</t>
  </si>
  <si>
    <t>7-8</t>
  </si>
  <si>
    <t>Hipótesis nula S10</t>
  </si>
  <si>
    <t>S3</t>
  </si>
  <si>
    <t>Frecuencia relativa observada S3 (%)</t>
  </si>
  <si>
    <t>Chi-cuadrado Reales-S3</t>
  </si>
  <si>
    <t>&gt;7</t>
  </si>
  <si>
    <t>Hipótesis nula S3</t>
  </si>
  <si>
    <t>Frecuencia relativa observada S2 (%)</t>
  </si>
  <si>
    <t>1-5</t>
  </si>
  <si>
    <t>6-10</t>
  </si>
  <si>
    <t>11-15</t>
  </si>
  <si>
    <t>16-20</t>
  </si>
  <si>
    <t>21-25</t>
  </si>
  <si>
    <t>26-30</t>
  </si>
  <si>
    <t>Hipótesis nula S2</t>
  </si>
  <si>
    <t>S8</t>
  </si>
  <si>
    <t>Frecuencia relativa observada S8 (%)</t>
  </si>
  <si>
    <t>Chi-cuadrado Reales-S8</t>
  </si>
  <si>
    <t>9-12</t>
  </si>
  <si>
    <t>13-16</t>
  </si>
  <si>
    <t>17-20</t>
  </si>
  <si>
    <t>&gt;21</t>
  </si>
  <si>
    <t>Hipótesis nula S8</t>
  </si>
  <si>
    <t>S4</t>
  </si>
  <si>
    <t>Frecuencia relativa observada S4 (%)</t>
  </si>
  <si>
    <t>Chi-cuadrado Reales-S4</t>
  </si>
  <si>
    <t>1-6</t>
  </si>
  <si>
    <t>7-12</t>
  </si>
  <si>
    <t>13-18</t>
  </si>
  <si>
    <t>&gt;19</t>
  </si>
  <si>
    <t>Hipótesis nula S4</t>
  </si>
  <si>
    <t>0-9</t>
  </si>
  <si>
    <t>10-19</t>
  </si>
  <si>
    <t>20-29</t>
  </si>
  <si>
    <t>30-39</t>
  </si>
  <si>
    <t>40-49</t>
  </si>
  <si>
    <t>50-60</t>
  </si>
  <si>
    <t>&gt;60</t>
  </si>
  <si>
    <t>Frecuencia relativa observada S9 (%)</t>
  </si>
  <si>
    <t>3-5</t>
  </si>
  <si>
    <t>&gt;5</t>
  </si>
  <si>
    <t>Frecuencia relativa observada S3(%)</t>
  </si>
  <si>
    <t>1-10</t>
  </si>
  <si>
    <t>11-20</t>
  </si>
  <si>
    <t>21-30</t>
  </si>
  <si>
    <t>31-40</t>
  </si>
  <si>
    <t>41-50</t>
  </si>
  <si>
    <t>51-60</t>
  </si>
  <si>
    <t>61-70</t>
  </si>
  <si>
    <t>71-80</t>
  </si>
  <si>
    <t>81-90</t>
  </si>
  <si>
    <t>&gt;90</t>
  </si>
</sst>
</file>

<file path=xl/styles.xml><?xml version="1.0" encoding="utf-8"?>
<styleSheet xmlns="http://schemas.openxmlformats.org/spreadsheetml/2006/main">
  <numFmts count="1">
    <numFmt numFmtId="164" formatCode="0.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4" fontId="0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NumberFormat="1" applyBorder="1"/>
    <xf numFmtId="2" fontId="0" fillId="0" borderId="1" xfId="0" applyNumberFormat="1" applyBorder="1"/>
    <xf numFmtId="0" fontId="1" fillId="0" borderId="1" xfId="0" applyNumberFormat="1" applyFont="1" applyBorder="1"/>
    <xf numFmtId="164" fontId="1" fillId="0" borderId="1" xfId="0" applyNumberFormat="1" applyFont="1" applyBorder="1"/>
    <xf numFmtId="0" fontId="1" fillId="0" borderId="1" xfId="0" applyFont="1" applyBorder="1"/>
    <xf numFmtId="2" fontId="0" fillId="0" borderId="2" xfId="0" applyNumberFormat="1" applyBorder="1"/>
    <xf numFmtId="1" fontId="1" fillId="0" borderId="1" xfId="0" applyNumberFormat="1" applyFont="1" applyBorder="1"/>
    <xf numFmtId="2" fontId="1" fillId="0" borderId="1" xfId="0" applyNumberFormat="1" applyFont="1" applyBorder="1"/>
    <xf numFmtId="2" fontId="0" fillId="0" borderId="1" xfId="0" applyNumberFormat="1" applyBorder="1" applyAlignment="1"/>
    <xf numFmtId="0" fontId="1" fillId="0" borderId="1" xfId="0" applyNumberFormat="1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"/>
  <sheetViews>
    <sheetView tabSelected="1" workbookViewId="0">
      <selection activeCell="D10" sqref="D10"/>
    </sheetView>
  </sheetViews>
  <sheetFormatPr baseColWidth="10" defaultRowHeight="15"/>
  <cols>
    <col min="1" max="1" width="15.5703125" bestFit="1" customWidth="1"/>
    <col min="2" max="2" width="14.85546875" hidden="1" customWidth="1"/>
    <col min="3" max="3" width="20.140625" bestFit="1" customWidth="1"/>
    <col min="4" max="4" width="26.5703125" bestFit="1" customWidth="1"/>
    <col min="5" max="5" width="22.7109375" bestFit="1" customWidth="1"/>
    <col min="6" max="6" width="28.85546875" bestFit="1" customWidth="1"/>
  </cols>
  <sheetData>
    <row r="1" spans="1:6">
      <c r="A1" s="2" t="s">
        <v>0</v>
      </c>
      <c r="B1" s="2" t="s">
        <v>1</v>
      </c>
      <c r="C1" s="3" t="s">
        <v>21</v>
      </c>
      <c r="D1" s="3" t="s">
        <v>2</v>
      </c>
      <c r="E1" s="3" t="s">
        <v>3</v>
      </c>
      <c r="F1" s="3" t="s">
        <v>4</v>
      </c>
    </row>
    <row r="2" spans="1:6">
      <c r="A2" s="4" t="s">
        <v>5</v>
      </c>
      <c r="B2" s="4" t="s">
        <v>6</v>
      </c>
      <c r="C2" s="5">
        <v>4</v>
      </c>
      <c r="D2" s="6">
        <v>5.6746649632025097</v>
      </c>
      <c r="E2" s="5">
        <v>9.4879999999999995</v>
      </c>
      <c r="F2" s="9" t="str">
        <f t="shared" ref="F2:F11" si="0">IF(D2&lt;E2,"No","Si")</f>
        <v>No</v>
      </c>
    </row>
    <row r="3" spans="1:6">
      <c r="A3" s="4" t="s">
        <v>7</v>
      </c>
      <c r="B3" s="4" t="s">
        <v>6</v>
      </c>
      <c r="C3" s="5">
        <v>3</v>
      </c>
      <c r="D3" s="6">
        <v>11.264156718702166</v>
      </c>
      <c r="E3" s="5">
        <v>7.8150000000000004</v>
      </c>
      <c r="F3" s="9" t="str">
        <f t="shared" si="0"/>
        <v>Si</v>
      </c>
    </row>
    <row r="4" spans="1:6">
      <c r="A4" s="4" t="s">
        <v>8</v>
      </c>
      <c r="B4" s="4" t="s">
        <v>9</v>
      </c>
      <c r="C4" s="5">
        <v>5</v>
      </c>
      <c r="D4" s="6">
        <v>8.2307142913203535</v>
      </c>
      <c r="E4" s="5">
        <v>11.07</v>
      </c>
      <c r="F4" s="9" t="str">
        <f t="shared" si="0"/>
        <v>No</v>
      </c>
    </row>
    <row r="5" spans="1:6">
      <c r="A5" s="4" t="s">
        <v>10</v>
      </c>
      <c r="B5" s="4" t="s">
        <v>6</v>
      </c>
      <c r="C5" s="5">
        <v>4</v>
      </c>
      <c r="D5" s="6">
        <v>17.729779126353563</v>
      </c>
      <c r="E5" s="5">
        <v>9.4879999999999995</v>
      </c>
      <c r="F5" s="9" t="str">
        <f t="shared" si="0"/>
        <v>Si</v>
      </c>
    </row>
    <row r="6" spans="1:6">
      <c r="A6" s="4" t="s">
        <v>11</v>
      </c>
      <c r="B6" s="4" t="s">
        <v>12</v>
      </c>
      <c r="C6" s="5">
        <v>5</v>
      </c>
      <c r="D6" s="6">
        <v>8.9812264054688296</v>
      </c>
      <c r="E6" s="5">
        <v>11.07</v>
      </c>
      <c r="F6" s="9" t="str">
        <f t="shared" si="0"/>
        <v>No</v>
      </c>
    </row>
    <row r="7" spans="1:6">
      <c r="A7" s="4" t="s">
        <v>13</v>
      </c>
      <c r="B7" s="4" t="s">
        <v>14</v>
      </c>
      <c r="C7" s="5">
        <v>6</v>
      </c>
      <c r="D7" s="6">
        <v>38.817831999650188</v>
      </c>
      <c r="E7" s="5">
        <v>12.592000000000001</v>
      </c>
      <c r="F7" s="9" t="str">
        <f t="shared" si="0"/>
        <v>Si</v>
      </c>
    </row>
    <row r="8" spans="1:6">
      <c r="A8" s="4" t="s">
        <v>15</v>
      </c>
      <c r="B8" s="4" t="s">
        <v>14</v>
      </c>
      <c r="C8" s="5">
        <v>4</v>
      </c>
      <c r="D8" s="6">
        <v>8.7621937424308918</v>
      </c>
      <c r="E8" s="5">
        <v>9.4879999999999995</v>
      </c>
      <c r="F8" s="9" t="str">
        <f t="shared" si="0"/>
        <v>No</v>
      </c>
    </row>
    <row r="9" spans="1:6">
      <c r="A9" s="4" t="s">
        <v>16</v>
      </c>
      <c r="B9" s="4" t="s">
        <v>14</v>
      </c>
      <c r="C9" s="5">
        <v>6</v>
      </c>
      <c r="D9" s="1">
        <v>32.091220326514438</v>
      </c>
      <c r="E9" s="5">
        <v>12.592000000000001</v>
      </c>
      <c r="F9" s="9" t="str">
        <f t="shared" si="0"/>
        <v>Si</v>
      </c>
    </row>
    <row r="10" spans="1:6">
      <c r="A10" s="4" t="s">
        <v>17</v>
      </c>
      <c r="B10" s="4" t="s">
        <v>18</v>
      </c>
      <c r="C10" s="5">
        <v>3</v>
      </c>
      <c r="D10" s="6">
        <v>6.8549856428644276</v>
      </c>
      <c r="E10" s="5">
        <v>7.8150000000000004</v>
      </c>
      <c r="F10" s="9" t="str">
        <f t="shared" si="0"/>
        <v>No</v>
      </c>
    </row>
    <row r="11" spans="1:6">
      <c r="A11" s="4" t="s">
        <v>19</v>
      </c>
      <c r="B11" s="4" t="s">
        <v>6</v>
      </c>
      <c r="C11" s="5">
        <v>10</v>
      </c>
      <c r="D11" s="6">
        <v>35.163619667751902</v>
      </c>
      <c r="E11" s="5">
        <v>18.306999999999999</v>
      </c>
      <c r="F11" s="9" t="str">
        <f t="shared" si="0"/>
        <v>Si</v>
      </c>
    </row>
    <row r="12" spans="1:6">
      <c r="A12" s="4" t="s">
        <v>20</v>
      </c>
      <c r="B12" s="4" t="s">
        <v>18</v>
      </c>
      <c r="C12" s="5">
        <v>4</v>
      </c>
      <c r="D12" s="1">
        <v>11.543631306477154</v>
      </c>
      <c r="E12" s="8">
        <v>9.4879999999999995</v>
      </c>
      <c r="F12" s="7" t="str">
        <f>IF(D12&lt;E12,"No","Si")</f>
        <v>Si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F6" sqref="F6"/>
    </sheetView>
  </sheetViews>
  <sheetFormatPr baseColWidth="10" defaultRowHeight="15"/>
  <cols>
    <col min="2" max="2" width="6.85546875" bestFit="1" customWidth="1"/>
    <col min="3" max="3" width="31.140625" bestFit="1" customWidth="1"/>
    <col min="4" max="4" width="3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45</v>
      </c>
      <c r="E1" s="2" t="s">
        <v>89</v>
      </c>
      <c r="F1" s="3" t="s">
        <v>47</v>
      </c>
    </row>
    <row r="2" spans="1:6">
      <c r="A2" s="9">
        <v>0</v>
      </c>
      <c r="B2" s="11">
        <v>18</v>
      </c>
      <c r="C2" s="12">
        <f>(B2/$B$6)*100</f>
        <v>54.54545454545454</v>
      </c>
      <c r="D2" s="11">
        <v>21</v>
      </c>
      <c r="E2" s="12">
        <f>(D2/$D$6)*100</f>
        <v>42</v>
      </c>
      <c r="F2" s="6">
        <f>((C2-E2)^2)/E2</f>
        <v>3.7473435655253802</v>
      </c>
    </row>
    <row r="3" spans="1:6">
      <c r="A3" s="9" t="s">
        <v>48</v>
      </c>
      <c r="B3" s="11">
        <v>5</v>
      </c>
      <c r="C3" s="12">
        <f t="shared" ref="C3:C5" si="0">(B3/$B$6)*100</f>
        <v>15.151515151515152</v>
      </c>
      <c r="D3" s="11">
        <v>9</v>
      </c>
      <c r="E3" s="12">
        <f t="shared" ref="E3:E5" si="1">(D3/$D$6)*100</f>
        <v>18</v>
      </c>
      <c r="F3" s="6">
        <f>((C3-E3)^2)/E3</f>
        <v>0.45077032955820812</v>
      </c>
    </row>
    <row r="4" spans="1:6">
      <c r="A4" s="9" t="s">
        <v>90</v>
      </c>
      <c r="B4" s="11">
        <v>7</v>
      </c>
      <c r="C4" s="12">
        <f t="shared" si="0"/>
        <v>21.212121212121211</v>
      </c>
      <c r="D4" s="11">
        <v>15</v>
      </c>
      <c r="E4" s="12">
        <f t="shared" si="1"/>
        <v>30</v>
      </c>
      <c r="F4" s="6">
        <f>((C4-E4)^2)/E4</f>
        <v>2.574227119681666</v>
      </c>
    </row>
    <row r="5" spans="1:6">
      <c r="A5" s="9" t="s">
        <v>91</v>
      </c>
      <c r="B5" s="11">
        <v>3</v>
      </c>
      <c r="C5" s="12">
        <f t="shared" si="0"/>
        <v>9.0909090909090917</v>
      </c>
      <c r="D5" s="11">
        <v>5</v>
      </c>
      <c r="E5" s="12">
        <f t="shared" si="1"/>
        <v>10</v>
      </c>
      <c r="F5" s="6">
        <f>((C5-E5)^2)/E5</f>
        <v>8.2644628099173417E-2</v>
      </c>
    </row>
    <row r="6" spans="1:6">
      <c r="A6" s="2" t="s">
        <v>34</v>
      </c>
      <c r="B6" s="13">
        <f>SUM(B2:B5)</f>
        <v>33</v>
      </c>
      <c r="C6" s="13">
        <f t="shared" ref="C6:E6" si="2">SUM(C2:C5)</f>
        <v>100</v>
      </c>
      <c r="D6" s="13">
        <f t="shared" si="2"/>
        <v>50</v>
      </c>
      <c r="E6" s="13">
        <f t="shared" si="2"/>
        <v>100</v>
      </c>
      <c r="F6" s="14">
        <f>SUM(F2:F5)</f>
        <v>6.8549856428644276</v>
      </c>
    </row>
    <row r="8" spans="1:6">
      <c r="E8" s="3" t="s">
        <v>35</v>
      </c>
      <c r="F8" s="9" t="str">
        <f>IF(F6&lt;F10,"Aceptar","Rechazar")</f>
        <v>Aceptar</v>
      </c>
    </row>
    <row r="9" spans="1:6">
      <c r="E9" s="2" t="s">
        <v>36</v>
      </c>
      <c r="F9" s="8">
        <f>COUNT(B2:B5)-1</f>
        <v>3</v>
      </c>
    </row>
    <row r="10" spans="1:6">
      <c r="E10" s="3" t="s">
        <v>37</v>
      </c>
      <c r="F10" s="8">
        <v>7.8150000000000004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17"/>
  <sheetViews>
    <sheetView workbookViewId="0">
      <selection activeCell="F16" sqref="F16"/>
    </sheetView>
  </sheetViews>
  <sheetFormatPr baseColWidth="10" defaultRowHeight="15"/>
  <cols>
    <col min="2" max="2" width="6.85546875" bestFit="1" customWidth="1"/>
    <col min="3" max="3" width="31.140625" bestFit="1" customWidth="1"/>
    <col min="4" max="4" width="3" bestFit="1" customWidth="1"/>
    <col min="5" max="5" width="33.2851562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53</v>
      </c>
      <c r="E1" s="2" t="s">
        <v>92</v>
      </c>
      <c r="F1" s="3" t="s">
        <v>55</v>
      </c>
    </row>
    <row r="2" spans="1:6">
      <c r="A2" s="9">
        <v>0</v>
      </c>
      <c r="B2" s="11">
        <v>4</v>
      </c>
      <c r="C2" s="19">
        <f>(B2/$B$13)*100</f>
        <v>12.121212121212121</v>
      </c>
      <c r="D2" s="11">
        <v>5</v>
      </c>
      <c r="E2" s="12">
        <f>(D2/$D$13)*100</f>
        <v>10</v>
      </c>
      <c r="F2" s="6">
        <f>((C2-E2)^2)/E2</f>
        <v>0.4499540863177226</v>
      </c>
    </row>
    <row r="3" spans="1:6">
      <c r="A3" s="9" t="s">
        <v>93</v>
      </c>
      <c r="B3" s="11">
        <v>9</v>
      </c>
      <c r="C3" s="19">
        <f t="shared" ref="C3:C12" si="0">(B3/$B$13)*100</f>
        <v>27.27272727272727</v>
      </c>
      <c r="D3" s="11">
        <v>11</v>
      </c>
      <c r="E3" s="12">
        <f t="shared" ref="E3:E12" si="1">(D3/$D$13)*100</f>
        <v>22</v>
      </c>
      <c r="F3" s="6">
        <f>((C3-E3)^2)/E3</f>
        <v>1.2637114951164525</v>
      </c>
    </row>
    <row r="4" spans="1:6">
      <c r="A4" s="9" t="s">
        <v>94</v>
      </c>
      <c r="B4" s="11">
        <v>3</v>
      </c>
      <c r="C4" s="19">
        <f t="shared" si="0"/>
        <v>9.0909090909090917</v>
      </c>
      <c r="D4" s="11">
        <v>8</v>
      </c>
      <c r="E4" s="12">
        <f t="shared" si="1"/>
        <v>16</v>
      </c>
      <c r="F4" s="6">
        <f>((C4-E4)^2)/E4</f>
        <v>2.9834710743801645</v>
      </c>
    </row>
    <row r="5" spans="1:6">
      <c r="A5" s="9" t="s">
        <v>95</v>
      </c>
      <c r="B5" s="11">
        <v>4</v>
      </c>
      <c r="C5" s="19">
        <f t="shared" si="0"/>
        <v>12.121212121212121</v>
      </c>
      <c r="D5" s="11">
        <v>4</v>
      </c>
      <c r="E5" s="12">
        <f t="shared" si="1"/>
        <v>8</v>
      </c>
      <c r="F5" s="6">
        <f>((C5-E5)^2)/E5</f>
        <v>2.1230486685032139</v>
      </c>
    </row>
    <row r="6" spans="1:6">
      <c r="A6" s="9" t="s">
        <v>96</v>
      </c>
      <c r="B6" s="11">
        <v>1</v>
      </c>
      <c r="C6" s="19">
        <f t="shared" si="0"/>
        <v>3.0303030303030303</v>
      </c>
      <c r="D6" s="11">
        <v>2</v>
      </c>
      <c r="E6" s="12">
        <f t="shared" si="1"/>
        <v>4</v>
      </c>
      <c r="F6" s="6">
        <f>((C6-E6)^2)/E6</f>
        <v>0.23507805325987147</v>
      </c>
    </row>
    <row r="7" spans="1:6">
      <c r="A7" s="9" t="s">
        <v>97</v>
      </c>
      <c r="B7" s="11">
        <v>4</v>
      </c>
      <c r="C7" s="19">
        <f t="shared" si="0"/>
        <v>12.121212121212121</v>
      </c>
      <c r="D7" s="11">
        <v>2</v>
      </c>
      <c r="E7" s="12">
        <f t="shared" si="1"/>
        <v>4</v>
      </c>
      <c r="F7" s="6">
        <f>((C7-E7)^2)/E7</f>
        <v>16.488521579430671</v>
      </c>
    </row>
    <row r="8" spans="1:6">
      <c r="A8" s="9" t="s">
        <v>98</v>
      </c>
      <c r="B8" s="11">
        <v>3</v>
      </c>
      <c r="C8" s="19">
        <f t="shared" si="0"/>
        <v>9.0909090909090917</v>
      </c>
      <c r="D8" s="11">
        <v>3</v>
      </c>
      <c r="E8" s="12">
        <f t="shared" si="1"/>
        <v>6</v>
      </c>
      <c r="F8" s="6">
        <f>((C8-E8)^2)/E8</f>
        <v>1.5922865013774112</v>
      </c>
    </row>
    <row r="9" spans="1:6">
      <c r="A9" s="9" t="s">
        <v>99</v>
      </c>
      <c r="B9" s="11">
        <v>2</v>
      </c>
      <c r="C9" s="19">
        <f t="shared" si="0"/>
        <v>6.0606060606060606</v>
      </c>
      <c r="D9" s="11">
        <v>3</v>
      </c>
      <c r="E9" s="12">
        <f t="shared" si="1"/>
        <v>6</v>
      </c>
      <c r="F9" s="6">
        <f>((C9-E9)^2)/E9</f>
        <v>6.1218243036424745E-4</v>
      </c>
    </row>
    <row r="10" spans="1:6">
      <c r="A10" s="9" t="s">
        <v>100</v>
      </c>
      <c r="B10" s="11">
        <v>1</v>
      </c>
      <c r="C10" s="19">
        <f t="shared" si="0"/>
        <v>3.0303030303030303</v>
      </c>
      <c r="D10" s="11">
        <v>2</v>
      </c>
      <c r="E10" s="12">
        <f t="shared" si="1"/>
        <v>4</v>
      </c>
      <c r="F10" s="6">
        <f>((C10-E10)^2)/E10</f>
        <v>0.23507805325987147</v>
      </c>
    </row>
    <row r="11" spans="1:6">
      <c r="A11" s="9" t="s">
        <v>101</v>
      </c>
      <c r="B11" s="11">
        <v>1</v>
      </c>
      <c r="C11" s="19">
        <f t="shared" si="0"/>
        <v>3.0303030303030303</v>
      </c>
      <c r="D11" s="11">
        <v>4</v>
      </c>
      <c r="E11" s="12">
        <f t="shared" si="1"/>
        <v>8</v>
      </c>
      <c r="F11" s="6">
        <f>((C11-E11)^2)/E11</f>
        <v>3.0872359963269056</v>
      </c>
    </row>
    <row r="12" spans="1:6">
      <c r="A12" s="9" t="s">
        <v>102</v>
      </c>
      <c r="B12" s="11">
        <v>1</v>
      </c>
      <c r="C12" s="19">
        <f t="shared" si="0"/>
        <v>3.0303030303030303</v>
      </c>
      <c r="D12" s="11">
        <v>6</v>
      </c>
      <c r="E12" s="12">
        <f t="shared" si="1"/>
        <v>12</v>
      </c>
      <c r="F12" s="6">
        <f>((C12-E12)^2)/E12</f>
        <v>6.704621977349249</v>
      </c>
    </row>
    <row r="13" spans="1:6">
      <c r="A13" s="2" t="s">
        <v>34</v>
      </c>
      <c r="B13" s="13">
        <f>SUM(B2:B12)</f>
        <v>33</v>
      </c>
      <c r="C13" s="20">
        <f t="shared" ref="C13:F13" si="2">SUM(C2:C12)</f>
        <v>100.00000000000001</v>
      </c>
      <c r="D13" s="13">
        <f t="shared" si="2"/>
        <v>50</v>
      </c>
      <c r="E13" s="13">
        <f t="shared" si="2"/>
        <v>100</v>
      </c>
      <c r="F13" s="14">
        <f t="shared" si="2"/>
        <v>35.163619667751902</v>
      </c>
    </row>
    <row r="15" spans="1:6">
      <c r="E15" s="3" t="s">
        <v>57</v>
      </c>
      <c r="F15" s="9" t="str">
        <f>IF(F13&lt;F17,"Aceptar","Rechazar")</f>
        <v>Rechazar</v>
      </c>
    </row>
    <row r="16" spans="1:6">
      <c r="E16" s="2" t="s">
        <v>36</v>
      </c>
      <c r="F16" s="8">
        <f>COUNT(B2:B12)-1</f>
        <v>10</v>
      </c>
    </row>
    <row r="17" spans="5:6">
      <c r="E17" s="3" t="s">
        <v>37</v>
      </c>
      <c r="F17" s="8">
        <v>18.306999999999999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activeCell="F10" sqref="F10"/>
    </sheetView>
  </sheetViews>
  <sheetFormatPr baseColWidth="10" defaultRowHeight="15"/>
  <cols>
    <col min="3" max="3" width="31.140625" bestFit="1" customWidth="1"/>
    <col min="4" max="4" width="3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39</v>
      </c>
      <c r="E1" s="2" t="s">
        <v>40</v>
      </c>
      <c r="F1" s="3" t="s">
        <v>42</v>
      </c>
    </row>
    <row r="2" spans="1:6">
      <c r="A2" s="9">
        <v>0</v>
      </c>
      <c r="B2" s="11">
        <v>7</v>
      </c>
      <c r="C2" s="12">
        <f>(B2/$B$7)*100</f>
        <v>21.212121212121211</v>
      </c>
      <c r="D2" s="11">
        <v>6</v>
      </c>
      <c r="E2" s="12">
        <f>(D2/$D$7)*100</f>
        <v>12</v>
      </c>
      <c r="F2" s="6">
        <f>((C2-E2)^2)/E2</f>
        <v>7.071931435567798</v>
      </c>
    </row>
    <row r="3" spans="1:6">
      <c r="A3" s="9" t="s">
        <v>48</v>
      </c>
      <c r="B3" s="11">
        <v>12</v>
      </c>
      <c r="C3" s="12">
        <f t="shared" ref="C3:C6" si="0">(B3/$B$7)*100</f>
        <v>36.363636363636367</v>
      </c>
      <c r="D3" s="11">
        <v>23</v>
      </c>
      <c r="E3" s="12">
        <f t="shared" ref="E3:E6" si="1">(D3/$D$7)*100</f>
        <v>46</v>
      </c>
      <c r="F3" s="6">
        <f>((C3-E3)^2)/E3</f>
        <v>2.0186848724398119</v>
      </c>
    </row>
    <row r="4" spans="1:6">
      <c r="A4" s="9" t="s">
        <v>49</v>
      </c>
      <c r="B4" s="11">
        <v>7</v>
      </c>
      <c r="C4" s="12">
        <f t="shared" si="0"/>
        <v>21.212121212121211</v>
      </c>
      <c r="D4" s="11">
        <v>10</v>
      </c>
      <c r="E4" s="12">
        <f t="shared" si="1"/>
        <v>20</v>
      </c>
      <c r="F4" s="6">
        <f>((C4-E4)^2)/E4</f>
        <v>7.3461891643709698E-2</v>
      </c>
    </row>
    <row r="5" spans="1:6">
      <c r="A5" s="9" t="s">
        <v>50</v>
      </c>
      <c r="B5" s="11">
        <v>2</v>
      </c>
      <c r="C5" s="12">
        <f t="shared" si="0"/>
        <v>6.0606060606060606</v>
      </c>
      <c r="D5" s="11">
        <v>5</v>
      </c>
      <c r="E5" s="12">
        <f t="shared" si="1"/>
        <v>10</v>
      </c>
      <c r="F5" s="6">
        <f>((C5-E5)^2)/E5</f>
        <v>1.5518824609733701</v>
      </c>
    </row>
    <row r="6" spans="1:6">
      <c r="A6" s="9" t="s">
        <v>56</v>
      </c>
      <c r="B6" s="11">
        <v>5</v>
      </c>
      <c r="C6" s="12">
        <f t="shared" si="0"/>
        <v>15.151515151515152</v>
      </c>
      <c r="D6" s="11">
        <v>6</v>
      </c>
      <c r="E6" s="12">
        <f t="shared" si="1"/>
        <v>12</v>
      </c>
      <c r="F6" s="6">
        <f>((C6-E6)^2)/E6</f>
        <v>0.82767064585246441</v>
      </c>
    </row>
    <row r="7" spans="1:6">
      <c r="A7" s="2" t="s">
        <v>34</v>
      </c>
      <c r="B7" s="13">
        <f t="shared" ref="B7:F7" si="2">SUM(B2:B6)</f>
        <v>33</v>
      </c>
      <c r="C7" s="13">
        <f t="shared" si="2"/>
        <v>100</v>
      </c>
      <c r="D7" s="13">
        <f t="shared" si="2"/>
        <v>50</v>
      </c>
      <c r="E7" s="13">
        <f t="shared" si="2"/>
        <v>100</v>
      </c>
      <c r="F7" s="14">
        <f t="shared" si="2"/>
        <v>11.543631306477154</v>
      </c>
    </row>
    <row r="9" spans="1:6">
      <c r="E9" s="3" t="s">
        <v>35</v>
      </c>
      <c r="F9" s="9" t="str">
        <f>IF(F7&lt;F11,"Aceptar","Rechazar")</f>
        <v>Rechazar</v>
      </c>
    </row>
    <row r="10" spans="1:6">
      <c r="E10" s="2" t="s">
        <v>36</v>
      </c>
      <c r="F10" s="8">
        <f>COUNT(B2:B6)-1</f>
        <v>4</v>
      </c>
    </row>
    <row r="11" spans="1:6">
      <c r="E11" s="3" t="s">
        <v>37</v>
      </c>
      <c r="F11" s="8">
        <v>9.4879999999999995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activeCell="E18" sqref="E18"/>
    </sheetView>
  </sheetViews>
  <sheetFormatPr baseColWidth="10" defaultRowHeight="15"/>
  <cols>
    <col min="2" max="2" width="6.85546875" bestFit="1" customWidth="1"/>
    <col min="3" max="3" width="31.140625" bestFit="1" customWidth="1"/>
    <col min="4" max="4" width="3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26</v>
      </c>
      <c r="E1" s="2" t="s">
        <v>27</v>
      </c>
      <c r="F1" s="3" t="s">
        <v>29</v>
      </c>
    </row>
    <row r="2" spans="1:6">
      <c r="A2" s="10">
        <v>0</v>
      </c>
      <c r="B2" s="11">
        <v>4</v>
      </c>
      <c r="C2" s="12">
        <f>(B2/$B$7)*100</f>
        <v>12.121212121212121</v>
      </c>
      <c r="D2" s="11">
        <v>6</v>
      </c>
      <c r="E2" s="12">
        <f>(D2/$D$7)*100</f>
        <v>12</v>
      </c>
      <c r="F2" s="6">
        <f>((C2-E2)^2)/E2</f>
        <v>1.2243648607284949E-3</v>
      </c>
    </row>
    <row r="3" spans="1:6">
      <c r="A3" s="10" t="s">
        <v>30</v>
      </c>
      <c r="B3" s="11">
        <v>15</v>
      </c>
      <c r="C3" s="12">
        <f t="shared" ref="C3:C6" si="0">(B3/$B$7)*100</f>
        <v>45.454545454545453</v>
      </c>
      <c r="D3" s="11">
        <v>23</v>
      </c>
      <c r="E3" s="12">
        <f t="shared" ref="E3:E6" si="1">(D3/$D$7)*100</f>
        <v>46</v>
      </c>
      <c r="F3" s="6">
        <f>((C3-E3)^2)/E3</f>
        <v>6.4678404599353518E-3</v>
      </c>
    </row>
    <row r="4" spans="1:6">
      <c r="A4" s="10" t="s">
        <v>31</v>
      </c>
      <c r="B4" s="11">
        <v>9</v>
      </c>
      <c r="C4" s="12">
        <f t="shared" si="0"/>
        <v>27.27272727272727</v>
      </c>
      <c r="D4" s="11">
        <v>10</v>
      </c>
      <c r="E4" s="12">
        <f t="shared" si="1"/>
        <v>20</v>
      </c>
      <c r="F4" s="6">
        <f>((C4-E4)^2)/E4</f>
        <v>2.6446280991735516</v>
      </c>
    </row>
    <row r="5" spans="1:6">
      <c r="A5" s="10" t="s">
        <v>32</v>
      </c>
      <c r="B5" s="11">
        <v>3</v>
      </c>
      <c r="C5" s="12">
        <f t="shared" si="0"/>
        <v>9.0909090909090917</v>
      </c>
      <c r="D5" s="11">
        <v>5</v>
      </c>
      <c r="E5" s="12">
        <f t="shared" si="1"/>
        <v>10</v>
      </c>
      <c r="F5" s="6">
        <f>((C5-E5)^2)/E5</f>
        <v>8.2644628099173417E-2</v>
      </c>
    </row>
    <row r="6" spans="1:6">
      <c r="A6" s="10" t="s">
        <v>33</v>
      </c>
      <c r="B6" s="11">
        <v>2</v>
      </c>
      <c r="C6" s="12">
        <f t="shared" si="0"/>
        <v>6.0606060606060606</v>
      </c>
      <c r="D6" s="11">
        <v>6</v>
      </c>
      <c r="E6" s="12">
        <f t="shared" si="1"/>
        <v>12</v>
      </c>
      <c r="F6" s="6">
        <f>((C6-E6)^2)/E6</f>
        <v>2.9397000306091212</v>
      </c>
    </row>
    <row r="7" spans="1:6">
      <c r="A7" s="2" t="s">
        <v>34</v>
      </c>
      <c r="B7" s="13">
        <f t="shared" ref="B7:F7" si="2">SUM(B2:B6)</f>
        <v>33</v>
      </c>
      <c r="C7" s="13">
        <f t="shared" si="2"/>
        <v>100</v>
      </c>
      <c r="D7" s="13">
        <f t="shared" si="2"/>
        <v>50</v>
      </c>
      <c r="E7" s="13">
        <f t="shared" si="2"/>
        <v>100</v>
      </c>
      <c r="F7" s="14">
        <f t="shared" si="2"/>
        <v>5.6746649632025097</v>
      </c>
    </row>
    <row r="9" spans="1:6">
      <c r="E9" s="3" t="s">
        <v>35</v>
      </c>
      <c r="F9" s="9" t="str">
        <f>IF(F7&lt;F11,"Aceptar","Rechazar")</f>
        <v>Aceptar</v>
      </c>
    </row>
    <row r="10" spans="1:6">
      <c r="E10" s="2" t="s">
        <v>36</v>
      </c>
      <c r="F10" s="8">
        <f>COUNT(B2:B6)-1</f>
        <v>4</v>
      </c>
    </row>
    <row r="11" spans="1:6">
      <c r="E11" s="3" t="s">
        <v>37</v>
      </c>
      <c r="F11" s="8">
        <v>9.4879999999999995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F9" sqref="F9"/>
    </sheetView>
  </sheetViews>
  <sheetFormatPr baseColWidth="10" defaultRowHeight="15"/>
  <cols>
    <col min="3" max="3" width="31.140625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39</v>
      </c>
      <c r="E1" s="2" t="s">
        <v>40</v>
      </c>
      <c r="F1" s="3" t="s">
        <v>42</v>
      </c>
    </row>
    <row r="2" spans="1:6">
      <c r="A2" s="9">
        <v>0</v>
      </c>
      <c r="B2" s="11">
        <v>11</v>
      </c>
      <c r="C2" s="12">
        <f>(B2/$B$6)*100</f>
        <v>33.333333333333329</v>
      </c>
      <c r="D2" s="11">
        <v>10</v>
      </c>
      <c r="E2" s="12">
        <f>(D2/$D$6)*100</f>
        <v>20</v>
      </c>
      <c r="F2" s="6">
        <f>((C2-E2)^2)/E2</f>
        <v>8.8888888888888822</v>
      </c>
    </row>
    <row r="3" spans="1:6">
      <c r="A3" s="9" t="s">
        <v>30</v>
      </c>
      <c r="B3" s="11">
        <v>17</v>
      </c>
      <c r="C3" s="12">
        <f t="shared" ref="C3:C5" si="0">(B3/$B$6)*100</f>
        <v>51.515151515151516</v>
      </c>
      <c r="D3" s="11">
        <v>30</v>
      </c>
      <c r="E3" s="12">
        <f t="shared" ref="E3:E5" si="1">(D3/$D$6)*100</f>
        <v>60</v>
      </c>
      <c r="F3" s="6">
        <f>((C3-E3)^2)/E3</f>
        <v>1.1998775635139269</v>
      </c>
    </row>
    <row r="4" spans="1:6">
      <c r="A4" s="9" t="s">
        <v>31</v>
      </c>
      <c r="B4" s="11">
        <v>3</v>
      </c>
      <c r="C4" s="12">
        <f t="shared" si="0"/>
        <v>9.0909090909090917</v>
      </c>
      <c r="D4" s="11">
        <v>6</v>
      </c>
      <c r="E4" s="12">
        <f t="shared" si="1"/>
        <v>12</v>
      </c>
      <c r="F4" s="6">
        <f>((C4-E4)^2)/E4</f>
        <v>0.7052341597796139</v>
      </c>
    </row>
    <row r="5" spans="1:6">
      <c r="A5" s="9" t="s">
        <v>43</v>
      </c>
      <c r="B5" s="11">
        <v>2</v>
      </c>
      <c r="C5" s="12">
        <f t="shared" si="0"/>
        <v>6.0606060606060606</v>
      </c>
      <c r="D5" s="11">
        <v>4</v>
      </c>
      <c r="E5" s="12">
        <f t="shared" si="1"/>
        <v>8</v>
      </c>
      <c r="F5" s="6">
        <f>((C5-E5)^2)/E5</f>
        <v>0.47015610651974293</v>
      </c>
    </row>
    <row r="6" spans="1:6">
      <c r="A6" s="3" t="s">
        <v>34</v>
      </c>
      <c r="B6" s="15">
        <f>SUM(B2:B5)</f>
        <v>33</v>
      </c>
      <c r="C6" s="15">
        <f t="shared" ref="C6:F6" si="2">SUM(C2:C5)</f>
        <v>100</v>
      </c>
      <c r="D6" s="15">
        <f t="shared" si="2"/>
        <v>50</v>
      </c>
      <c r="E6" s="15">
        <f t="shared" si="2"/>
        <v>100</v>
      </c>
      <c r="F6" s="14">
        <f t="shared" si="2"/>
        <v>11.264156718702166</v>
      </c>
    </row>
    <row r="8" spans="1:6">
      <c r="E8" s="3" t="s">
        <v>44</v>
      </c>
      <c r="F8" s="9" t="str">
        <f>IF(F6&lt;F10,"Aceptar","Rechazar")</f>
        <v>Rechazar</v>
      </c>
    </row>
    <row r="9" spans="1:6">
      <c r="E9" s="2" t="s">
        <v>36</v>
      </c>
      <c r="F9" s="8">
        <f>COUNT(B2:B5)-1</f>
        <v>3</v>
      </c>
    </row>
    <row r="10" spans="1:6">
      <c r="E10" s="3" t="s">
        <v>37</v>
      </c>
      <c r="F10" s="8">
        <v>7.8150000000000004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12"/>
  <sheetViews>
    <sheetView workbookViewId="0">
      <selection activeCell="F16" sqref="F16"/>
    </sheetView>
  </sheetViews>
  <sheetFormatPr baseColWidth="10" defaultRowHeight="15"/>
  <cols>
    <col min="2" max="2" width="6.85546875" bestFit="1" customWidth="1"/>
    <col min="3" max="3" width="31.140625" bestFit="1" customWidth="1"/>
    <col min="4" max="4" width="4" bestFit="1" customWidth="1"/>
    <col min="5" max="5" width="34.7109375" bestFit="1" customWidth="1"/>
    <col min="6" max="6" width="23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25</v>
      </c>
      <c r="E1" s="2" t="s">
        <v>46</v>
      </c>
      <c r="F1" s="3" t="s">
        <v>28</v>
      </c>
    </row>
    <row r="2" spans="1:6">
      <c r="A2" s="9">
        <v>0</v>
      </c>
      <c r="B2" s="11">
        <v>18</v>
      </c>
      <c r="C2" s="16">
        <f>(B2/$B$8)*100</f>
        <v>54.54545454545454</v>
      </c>
      <c r="D2" s="11">
        <v>26</v>
      </c>
      <c r="E2" s="12">
        <f>(D2/$D$8)*100</f>
        <v>52</v>
      </c>
      <c r="F2" s="6">
        <f>((C2-E2)^2)/E2</f>
        <v>0.12460267005721494</v>
      </c>
    </row>
    <row r="3" spans="1:6">
      <c r="A3" s="9" t="s">
        <v>48</v>
      </c>
      <c r="B3" s="11">
        <v>5</v>
      </c>
      <c r="C3" s="16">
        <f t="shared" ref="C3:C7" si="0">(B3/$B$8)*100</f>
        <v>15.151515151515152</v>
      </c>
      <c r="D3" s="11">
        <v>9</v>
      </c>
      <c r="E3" s="12">
        <f t="shared" ref="E3:E7" si="1">(D3/$D$8)*100</f>
        <v>18</v>
      </c>
      <c r="F3" s="6">
        <f>((C3-E3)^2)/E3</f>
        <v>0.45077032955820812</v>
      </c>
    </row>
    <row r="4" spans="1:6">
      <c r="A4" s="9" t="s">
        <v>49</v>
      </c>
      <c r="B4" s="11">
        <v>2</v>
      </c>
      <c r="C4" s="16">
        <f t="shared" si="0"/>
        <v>6.0606060606060606</v>
      </c>
      <c r="D4" s="11">
        <v>4</v>
      </c>
      <c r="E4" s="12">
        <f t="shared" si="1"/>
        <v>8</v>
      </c>
      <c r="F4" s="6">
        <f>((C4-E4)^2)/E4</f>
        <v>0.47015610651974293</v>
      </c>
    </row>
    <row r="5" spans="1:6">
      <c r="A5" s="9" t="s">
        <v>50</v>
      </c>
      <c r="B5" s="11">
        <v>3</v>
      </c>
      <c r="C5" s="16">
        <f t="shared" si="0"/>
        <v>9.0909090909090917</v>
      </c>
      <c r="D5" s="11">
        <v>6</v>
      </c>
      <c r="E5" s="12">
        <f t="shared" si="1"/>
        <v>12</v>
      </c>
      <c r="F5" s="6">
        <f>((C5-E5)^2)/E5</f>
        <v>0.7052341597796139</v>
      </c>
    </row>
    <row r="6" spans="1:6">
      <c r="A6" s="9" t="s">
        <v>51</v>
      </c>
      <c r="B6" s="11">
        <v>2</v>
      </c>
      <c r="C6" s="16">
        <f t="shared" si="0"/>
        <v>6.0606060606060606</v>
      </c>
      <c r="D6" s="11">
        <v>3</v>
      </c>
      <c r="E6" s="12">
        <f t="shared" si="1"/>
        <v>6</v>
      </c>
      <c r="F6" s="6">
        <f>((C6-E6)^2)/E6</f>
        <v>6.1218243036424745E-4</v>
      </c>
    </row>
    <row r="7" spans="1:6">
      <c r="A7" s="9" t="s">
        <v>43</v>
      </c>
      <c r="B7" s="11">
        <v>3</v>
      </c>
      <c r="C7" s="16">
        <f t="shared" si="0"/>
        <v>9.0909090909090917</v>
      </c>
      <c r="D7" s="11">
        <v>2</v>
      </c>
      <c r="E7" s="12">
        <f t="shared" si="1"/>
        <v>4</v>
      </c>
      <c r="F7" s="6">
        <f>((C7-E7)^2)/E7</f>
        <v>6.479338842975209</v>
      </c>
    </row>
    <row r="8" spans="1:6">
      <c r="A8" s="3" t="s">
        <v>34</v>
      </c>
      <c r="B8" s="15">
        <f>SUM(B2:B7)</f>
        <v>33</v>
      </c>
      <c r="C8" s="15">
        <f t="shared" ref="C8:F8" si="2">SUM(C2:C7)</f>
        <v>100</v>
      </c>
      <c r="D8" s="15">
        <f t="shared" si="2"/>
        <v>50</v>
      </c>
      <c r="E8" s="15">
        <f t="shared" si="2"/>
        <v>100</v>
      </c>
      <c r="F8" s="14">
        <f t="shared" si="2"/>
        <v>8.2307142913203535</v>
      </c>
    </row>
    <row r="10" spans="1:6">
      <c r="E10" s="3" t="s">
        <v>52</v>
      </c>
      <c r="F10" s="9" t="str">
        <f>IF(F8&lt;F12,"Aceptar","Rechazar")</f>
        <v>Aceptar</v>
      </c>
    </row>
    <row r="11" spans="1:6">
      <c r="E11" s="2" t="s">
        <v>36</v>
      </c>
      <c r="F11" s="8">
        <f>COUNT(B2:B7)-1</f>
        <v>5</v>
      </c>
    </row>
    <row r="12" spans="1:6">
      <c r="E12" s="3" t="s">
        <v>37</v>
      </c>
      <c r="F12" s="6">
        <v>11.07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activeCell="F10" sqref="F10"/>
    </sheetView>
  </sheetViews>
  <sheetFormatPr baseColWidth="10" defaultRowHeight="15"/>
  <cols>
    <col min="2" max="2" width="6.85546875" bestFit="1" customWidth="1"/>
    <col min="3" max="3" width="31.140625" bestFit="1" customWidth="1"/>
    <col min="4" max="4" width="3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53</v>
      </c>
      <c r="E1" s="2" t="s">
        <v>54</v>
      </c>
      <c r="F1" s="3" t="s">
        <v>55</v>
      </c>
    </row>
    <row r="2" spans="1:6">
      <c r="A2" s="9">
        <v>0</v>
      </c>
      <c r="B2" s="11">
        <v>16</v>
      </c>
      <c r="C2" s="12">
        <f>(B2/$B$7)*100</f>
        <v>48.484848484848484</v>
      </c>
      <c r="D2" s="11">
        <v>23</v>
      </c>
      <c r="E2" s="12">
        <f>(D2/$D$7)*100</f>
        <v>46</v>
      </c>
      <c r="F2" s="6">
        <f>((C2-E2)^2)/E2</f>
        <v>0.13422765201421322</v>
      </c>
    </row>
    <row r="3" spans="1:6">
      <c r="A3" s="9" t="s">
        <v>48</v>
      </c>
      <c r="B3" s="11">
        <v>8</v>
      </c>
      <c r="C3" s="12">
        <f t="shared" ref="C3:C6" si="0">(B3/$B$7)*100</f>
        <v>24.242424242424242</v>
      </c>
      <c r="D3" s="11">
        <v>8</v>
      </c>
      <c r="E3" s="12">
        <f t="shared" ref="E3:E6" si="1">(D3/$D$7)*100</f>
        <v>16</v>
      </c>
      <c r="F3" s="6">
        <f>((C3-E3)^2)/E3</f>
        <v>4.2460973370064279</v>
      </c>
    </row>
    <row r="4" spans="1:6">
      <c r="A4" s="9" t="s">
        <v>49</v>
      </c>
      <c r="B4" s="11">
        <v>4</v>
      </c>
      <c r="C4" s="12">
        <f t="shared" si="0"/>
        <v>12.121212121212121</v>
      </c>
      <c r="D4" s="11">
        <v>5</v>
      </c>
      <c r="E4" s="12">
        <f t="shared" si="1"/>
        <v>10</v>
      </c>
      <c r="F4" s="6">
        <f>((C4-E4)^2)/E4</f>
        <v>0.4499540863177226</v>
      </c>
    </row>
    <row r="5" spans="1:6">
      <c r="A5" s="9" t="s">
        <v>50</v>
      </c>
      <c r="B5" s="11">
        <v>1</v>
      </c>
      <c r="C5" s="12">
        <f t="shared" si="0"/>
        <v>3.0303030303030303</v>
      </c>
      <c r="D5" s="11">
        <v>9</v>
      </c>
      <c r="E5" s="12">
        <f t="shared" si="1"/>
        <v>18</v>
      </c>
      <c r="F5" s="6">
        <f>((C5-E5)^2)/E5</f>
        <v>12.449545964697478</v>
      </c>
    </row>
    <row r="6" spans="1:6">
      <c r="A6" s="9" t="s">
        <v>56</v>
      </c>
      <c r="B6" s="11">
        <v>4</v>
      </c>
      <c r="C6" s="12">
        <f t="shared" si="0"/>
        <v>12.121212121212121</v>
      </c>
      <c r="D6" s="11">
        <v>5</v>
      </c>
      <c r="E6" s="12">
        <f t="shared" si="1"/>
        <v>10</v>
      </c>
      <c r="F6" s="6">
        <f>((C6-E6)^2)/E6</f>
        <v>0.4499540863177226</v>
      </c>
    </row>
    <row r="7" spans="1:6">
      <c r="A7" s="2" t="s">
        <v>34</v>
      </c>
      <c r="B7" s="13">
        <f t="shared" ref="B7:F7" si="2">SUM(B2:B6)</f>
        <v>33</v>
      </c>
      <c r="C7" s="13">
        <f t="shared" si="2"/>
        <v>100</v>
      </c>
      <c r="D7" s="13">
        <f t="shared" si="2"/>
        <v>50</v>
      </c>
      <c r="E7" s="13">
        <f t="shared" si="2"/>
        <v>100</v>
      </c>
      <c r="F7" s="14">
        <f t="shared" si="2"/>
        <v>17.729779126353563</v>
      </c>
    </row>
    <row r="9" spans="1:6">
      <c r="E9" s="3" t="s">
        <v>57</v>
      </c>
      <c r="F9" s="9" t="str">
        <f>IF(F7&lt;F11,"Aceptar","Rechazar")</f>
        <v>Rechazar</v>
      </c>
    </row>
    <row r="10" spans="1:6">
      <c r="E10" s="2" t="s">
        <v>36</v>
      </c>
      <c r="F10" s="8">
        <f>COUNT(B2:B6)-1</f>
        <v>4</v>
      </c>
    </row>
    <row r="11" spans="1:6">
      <c r="E11" s="3" t="s">
        <v>37</v>
      </c>
      <c r="F11" s="8">
        <v>9.4879999999999995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12"/>
  <sheetViews>
    <sheetView workbookViewId="0">
      <selection activeCell="F11" sqref="F11"/>
    </sheetView>
  </sheetViews>
  <sheetFormatPr baseColWidth="10" defaultRowHeight="15"/>
  <cols>
    <col min="2" max="2" width="6.85546875" bestFit="1" customWidth="1"/>
    <col min="3" max="3" width="31.140625" bestFit="1" customWidth="1"/>
    <col min="4" max="4" width="3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38</v>
      </c>
      <c r="E1" s="2" t="s">
        <v>58</v>
      </c>
      <c r="F1" s="3" t="s">
        <v>41</v>
      </c>
    </row>
    <row r="2" spans="1:6">
      <c r="A2" s="9" t="s">
        <v>59</v>
      </c>
      <c r="B2" s="11">
        <v>10</v>
      </c>
      <c r="C2" s="12">
        <f>(B2/$B$8)*100</f>
        <v>30.303030303030305</v>
      </c>
      <c r="D2" s="11">
        <v>12</v>
      </c>
      <c r="E2" s="16">
        <f>(D2/$D$8)*100</f>
        <v>24</v>
      </c>
      <c r="F2" s="6">
        <f>((C2-E2)^2)/E2</f>
        <v>1.6553412917049288</v>
      </c>
    </row>
    <row r="3" spans="1:6">
      <c r="A3" s="9" t="s">
        <v>60</v>
      </c>
      <c r="B3" s="11">
        <v>6</v>
      </c>
      <c r="C3" s="12">
        <f t="shared" ref="C3:C7" si="0">(B3/$B$8)*100</f>
        <v>18.181818181818183</v>
      </c>
      <c r="D3" s="11">
        <v>9</v>
      </c>
      <c r="E3" s="16">
        <f t="shared" ref="E3:E7" si="1">(D3/$D$8)*100</f>
        <v>18</v>
      </c>
      <c r="F3" s="6">
        <f>((C3-E3)^2)/E3</f>
        <v>1.8365472910927781E-3</v>
      </c>
    </row>
    <row r="4" spans="1:6">
      <c r="A4" s="9" t="s">
        <v>61</v>
      </c>
      <c r="B4" s="11">
        <v>5</v>
      </c>
      <c r="C4" s="12">
        <f t="shared" si="0"/>
        <v>15.151515151515152</v>
      </c>
      <c r="D4" s="11">
        <v>9</v>
      </c>
      <c r="E4" s="16">
        <f t="shared" si="1"/>
        <v>18</v>
      </c>
      <c r="F4" s="6">
        <f>((C4-E4)^2)/E4</f>
        <v>0.45077032955820812</v>
      </c>
    </row>
    <row r="5" spans="1:6">
      <c r="A5" s="9" t="s">
        <v>62</v>
      </c>
      <c r="B5" s="11">
        <v>3</v>
      </c>
      <c r="C5" s="12">
        <f t="shared" si="0"/>
        <v>9.0909090909090917</v>
      </c>
      <c r="D5" s="11">
        <v>6</v>
      </c>
      <c r="E5" s="16">
        <f t="shared" si="1"/>
        <v>12</v>
      </c>
      <c r="F5" s="6">
        <f>((C5-E5)^2)/E5</f>
        <v>0.7052341597796139</v>
      </c>
    </row>
    <row r="6" spans="1:6">
      <c r="A6" s="9" t="s">
        <v>63</v>
      </c>
      <c r="B6" s="11">
        <v>6</v>
      </c>
      <c r="C6" s="12">
        <f t="shared" si="0"/>
        <v>18.181818181818183</v>
      </c>
      <c r="D6" s="11">
        <v>6</v>
      </c>
      <c r="E6" s="16">
        <f t="shared" si="1"/>
        <v>12</v>
      </c>
      <c r="F6" s="6">
        <f>((C6-E6)^2)/E6</f>
        <v>3.1845730027548225</v>
      </c>
    </row>
    <row r="7" spans="1:6">
      <c r="A7" s="9" t="s">
        <v>64</v>
      </c>
      <c r="B7" s="11">
        <v>3</v>
      </c>
      <c r="C7" s="12">
        <f t="shared" si="0"/>
        <v>9.0909090909090917</v>
      </c>
      <c r="D7" s="11">
        <v>8</v>
      </c>
      <c r="E7" s="16">
        <f t="shared" si="1"/>
        <v>16</v>
      </c>
      <c r="F7" s="6">
        <f>((C7-E7)^2)/E7</f>
        <v>2.9834710743801645</v>
      </c>
    </row>
    <row r="8" spans="1:6">
      <c r="A8" s="2" t="s">
        <v>34</v>
      </c>
      <c r="B8" s="13">
        <f t="shared" ref="B8:F8" si="2">SUM(B2:B7)</f>
        <v>33</v>
      </c>
      <c r="C8" s="17">
        <f t="shared" si="2"/>
        <v>100.00000000000001</v>
      </c>
      <c r="D8" s="13">
        <f t="shared" si="2"/>
        <v>50</v>
      </c>
      <c r="E8" s="18">
        <f t="shared" si="2"/>
        <v>100</v>
      </c>
      <c r="F8" s="14">
        <f t="shared" si="2"/>
        <v>8.9812264054688296</v>
      </c>
    </row>
    <row r="10" spans="1:6">
      <c r="E10" s="3" t="s">
        <v>65</v>
      </c>
      <c r="F10" s="9" t="str">
        <f>IF(F8&lt;F12,"Aceptar","Rechazar")</f>
        <v>Aceptar</v>
      </c>
    </row>
    <row r="11" spans="1:6">
      <c r="E11" s="2" t="s">
        <v>36</v>
      </c>
      <c r="F11" s="8">
        <f>COUNT(B2:B7)-1</f>
        <v>5</v>
      </c>
    </row>
    <row r="12" spans="1:6">
      <c r="E12" s="3" t="s">
        <v>37</v>
      </c>
      <c r="F12" s="6">
        <v>11.07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3"/>
  <sheetViews>
    <sheetView workbookViewId="0">
      <selection activeCell="F12" sqref="F12"/>
    </sheetView>
  </sheetViews>
  <sheetFormatPr baseColWidth="10" defaultRowHeight="15"/>
  <cols>
    <col min="3" max="3" width="31.140625" bestFit="1" customWidth="1"/>
    <col min="4" max="4" width="3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66</v>
      </c>
      <c r="E1" s="2" t="s">
        <v>67</v>
      </c>
      <c r="F1" s="3" t="s">
        <v>68</v>
      </c>
    </row>
    <row r="2" spans="1:6">
      <c r="A2" s="9">
        <v>0</v>
      </c>
      <c r="B2" s="11">
        <v>3</v>
      </c>
      <c r="C2" s="12">
        <f>(B2/$B$9)*100</f>
        <v>9.0909090909090917</v>
      </c>
      <c r="D2" s="11">
        <v>5</v>
      </c>
      <c r="E2" s="12">
        <f>(D2/$D$9)*100</f>
        <v>10</v>
      </c>
      <c r="F2" s="6">
        <f>((C2-E2)^2)/E2</f>
        <v>8.2644628099173417E-2</v>
      </c>
    </row>
    <row r="3" spans="1:6">
      <c r="A3" s="9" t="s">
        <v>30</v>
      </c>
      <c r="B3" s="11">
        <v>14</v>
      </c>
      <c r="C3" s="12">
        <f t="shared" ref="C3:C8" si="0">(B3/$B$9)*100</f>
        <v>42.424242424242422</v>
      </c>
      <c r="D3" s="11">
        <v>24</v>
      </c>
      <c r="E3" s="12">
        <f t="shared" ref="E3:E8" si="1">(D3/$D$9)*100</f>
        <v>48</v>
      </c>
      <c r="F3" s="6">
        <f>((C3-E3)^2)/E3</f>
        <v>0.64768901132537549</v>
      </c>
    </row>
    <row r="4" spans="1:6">
      <c r="A4" s="9" t="s">
        <v>31</v>
      </c>
      <c r="B4" s="11">
        <v>7</v>
      </c>
      <c r="C4" s="12">
        <f t="shared" si="0"/>
        <v>21.212121212121211</v>
      </c>
      <c r="D4" s="11">
        <v>8</v>
      </c>
      <c r="E4" s="12">
        <f t="shared" si="1"/>
        <v>16</v>
      </c>
      <c r="F4" s="6">
        <f>((C4-E4)^2)/E4</f>
        <v>1.6978879706152425</v>
      </c>
    </row>
    <row r="5" spans="1:6">
      <c r="A5" s="9" t="s">
        <v>69</v>
      </c>
      <c r="B5" s="11">
        <v>4</v>
      </c>
      <c r="C5" s="12">
        <f t="shared" si="0"/>
        <v>12.121212121212121</v>
      </c>
      <c r="D5" s="11">
        <v>4</v>
      </c>
      <c r="E5" s="12">
        <f t="shared" si="1"/>
        <v>8</v>
      </c>
      <c r="F5" s="6">
        <f>((C5-E5)^2)/E5</f>
        <v>2.1230486685032139</v>
      </c>
    </row>
    <row r="6" spans="1:6">
      <c r="A6" s="9" t="s">
        <v>70</v>
      </c>
      <c r="B6" s="11">
        <v>3</v>
      </c>
      <c r="C6" s="12">
        <f t="shared" si="0"/>
        <v>9.0909090909090917</v>
      </c>
      <c r="D6" s="11">
        <v>1</v>
      </c>
      <c r="E6" s="12">
        <f t="shared" si="1"/>
        <v>2</v>
      </c>
      <c r="F6" s="6">
        <f>((C6-E6)^2)/E6</f>
        <v>25.1404958677686</v>
      </c>
    </row>
    <row r="7" spans="1:6">
      <c r="A7" s="9" t="s">
        <v>71</v>
      </c>
      <c r="B7" s="11">
        <v>1</v>
      </c>
      <c r="C7" s="12">
        <f t="shared" si="0"/>
        <v>3.0303030303030303</v>
      </c>
      <c r="D7" s="11">
        <v>1</v>
      </c>
      <c r="E7" s="12">
        <f t="shared" si="1"/>
        <v>2</v>
      </c>
      <c r="F7" s="6">
        <f>((C7-E7)^2)/E7</f>
        <v>0.53076216712580349</v>
      </c>
    </row>
    <row r="8" spans="1:6">
      <c r="A8" s="9" t="s">
        <v>72</v>
      </c>
      <c r="B8" s="11">
        <v>1</v>
      </c>
      <c r="C8" s="12">
        <f t="shared" si="0"/>
        <v>3.0303030303030303</v>
      </c>
      <c r="D8" s="11">
        <v>7</v>
      </c>
      <c r="E8" s="12">
        <f t="shared" si="1"/>
        <v>14.000000000000002</v>
      </c>
      <c r="F8" s="6">
        <f>((C8-E8)^2)/E8</f>
        <v>8.5953036862127803</v>
      </c>
    </row>
    <row r="9" spans="1:6">
      <c r="A9" s="2" t="s">
        <v>34</v>
      </c>
      <c r="B9" s="13">
        <f>SUM(B2:B8)</f>
        <v>33</v>
      </c>
      <c r="C9" s="13">
        <f t="shared" ref="C9:F9" si="2">SUM(C2:C8)</f>
        <v>100</v>
      </c>
      <c r="D9" s="13">
        <f t="shared" si="2"/>
        <v>50</v>
      </c>
      <c r="E9" s="13">
        <f t="shared" si="2"/>
        <v>100</v>
      </c>
      <c r="F9" s="14">
        <f t="shared" si="2"/>
        <v>38.817831999650188</v>
      </c>
    </row>
    <row r="11" spans="1:6">
      <c r="E11" s="3" t="s">
        <v>73</v>
      </c>
      <c r="F11" s="9" t="str">
        <f>IF(F9&lt;F13,"Aceptar","Rechazar")</f>
        <v>Rechazar</v>
      </c>
    </row>
    <row r="12" spans="1:6">
      <c r="E12" s="2" t="s">
        <v>36</v>
      </c>
      <c r="F12" s="8">
        <f>COUNT(B2:B8)-1</f>
        <v>6</v>
      </c>
    </row>
    <row r="13" spans="1:6">
      <c r="E13" s="3" t="s">
        <v>37</v>
      </c>
      <c r="F13" s="8">
        <v>12.592000000000001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activeCell="F10" sqref="F10"/>
    </sheetView>
  </sheetViews>
  <sheetFormatPr baseColWidth="10" defaultRowHeight="15"/>
  <cols>
    <col min="2" max="2" width="6.85546875" bestFit="1" customWidth="1"/>
    <col min="3" max="3" width="31.140625" bestFit="1" customWidth="1"/>
    <col min="4" max="4" width="3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74</v>
      </c>
      <c r="E1" s="2" t="s">
        <v>75</v>
      </c>
      <c r="F1" s="3" t="s">
        <v>76</v>
      </c>
    </row>
    <row r="2" spans="1:6">
      <c r="A2" s="9">
        <v>0</v>
      </c>
      <c r="B2" s="11">
        <v>1</v>
      </c>
      <c r="C2" s="12">
        <f>(B2/$B$7)*100</f>
        <v>3.0303030303030303</v>
      </c>
      <c r="D2" s="11">
        <v>1</v>
      </c>
      <c r="E2" s="12">
        <f>(D2/$D$7)*100</f>
        <v>2</v>
      </c>
      <c r="F2" s="6">
        <f>((C2-E2)^2)/E2</f>
        <v>0.53076216712580349</v>
      </c>
    </row>
    <row r="3" spans="1:6">
      <c r="A3" s="9" t="s">
        <v>77</v>
      </c>
      <c r="B3" s="11">
        <v>14</v>
      </c>
      <c r="C3" s="12">
        <f t="shared" ref="C3:C6" si="0">(B3/$B$7)*100</f>
        <v>42.424242424242422</v>
      </c>
      <c r="D3" s="11">
        <v>23</v>
      </c>
      <c r="E3" s="12">
        <f t="shared" ref="E3:E6" si="1">(D3/$D$7)*100</f>
        <v>46</v>
      </c>
      <c r="F3" s="6">
        <f>((C3-E3)^2)/E3</f>
        <v>0.27795744001277628</v>
      </c>
    </row>
    <row r="4" spans="1:6">
      <c r="A4" s="9" t="s">
        <v>78</v>
      </c>
      <c r="B4" s="11">
        <v>11</v>
      </c>
      <c r="C4" s="12">
        <f t="shared" si="0"/>
        <v>33.333333333333329</v>
      </c>
      <c r="D4" s="11">
        <v>12</v>
      </c>
      <c r="E4" s="12">
        <f t="shared" si="1"/>
        <v>24</v>
      </c>
      <c r="F4" s="6">
        <f>((C4-E4)^2)/E4</f>
        <v>3.6296296296296262</v>
      </c>
    </row>
    <row r="5" spans="1:6">
      <c r="A5" s="9" t="s">
        <v>79</v>
      </c>
      <c r="B5" s="11">
        <v>2</v>
      </c>
      <c r="C5" s="12">
        <f t="shared" si="0"/>
        <v>6.0606060606060606</v>
      </c>
      <c r="D5" s="11">
        <v>2</v>
      </c>
      <c r="E5" s="12">
        <f t="shared" si="1"/>
        <v>4</v>
      </c>
      <c r="F5" s="6">
        <f>((C5-E5)^2)/E5</f>
        <v>1.061524334251607</v>
      </c>
    </row>
    <row r="6" spans="1:6">
      <c r="A6" s="9" t="s">
        <v>80</v>
      </c>
      <c r="B6" s="11">
        <v>5</v>
      </c>
      <c r="C6" s="12">
        <f t="shared" si="0"/>
        <v>15.151515151515152</v>
      </c>
      <c r="D6" s="11">
        <v>12</v>
      </c>
      <c r="E6" s="12">
        <f t="shared" si="1"/>
        <v>24</v>
      </c>
      <c r="F6" s="6">
        <f>((C6-E6)^2)/E6</f>
        <v>3.2623201714110799</v>
      </c>
    </row>
    <row r="7" spans="1:6">
      <c r="A7" s="2" t="s">
        <v>34</v>
      </c>
      <c r="B7" s="13">
        <f t="shared" ref="B7:E7" si="2">SUM(B2:B6)</f>
        <v>33</v>
      </c>
      <c r="C7" s="13">
        <f t="shared" si="2"/>
        <v>100</v>
      </c>
      <c r="D7" s="13">
        <f t="shared" si="2"/>
        <v>50</v>
      </c>
      <c r="E7" s="13">
        <f t="shared" si="2"/>
        <v>100</v>
      </c>
      <c r="F7" s="14">
        <f>SUM(F2:F6)</f>
        <v>8.7621937424308918</v>
      </c>
    </row>
    <row r="9" spans="1:6">
      <c r="E9" s="3" t="s">
        <v>81</v>
      </c>
      <c r="F9" s="9" t="str">
        <f>IF(F7&lt;F11,"Aceptar","Rechazar")</f>
        <v>Aceptar</v>
      </c>
    </row>
    <row r="10" spans="1:6">
      <c r="E10" s="2" t="s">
        <v>36</v>
      </c>
      <c r="F10" s="8">
        <f>COUNT(B2:B6)-1</f>
        <v>4</v>
      </c>
    </row>
    <row r="11" spans="1:6">
      <c r="E11" s="3" t="s">
        <v>37</v>
      </c>
      <c r="F11" s="8">
        <v>9.4879999999999995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3"/>
  <sheetViews>
    <sheetView workbookViewId="0">
      <selection activeCell="F12" sqref="F12"/>
    </sheetView>
  </sheetViews>
  <sheetFormatPr baseColWidth="10" defaultRowHeight="15"/>
  <cols>
    <col min="3" max="3" width="31.140625" bestFit="1" customWidth="1"/>
    <col min="4" max="4" width="3" bestFit="1" customWidth="1"/>
    <col min="5" max="5" width="33.7109375" bestFit="1" customWidth="1"/>
    <col min="6" max="6" width="22" bestFit="1" customWidth="1"/>
  </cols>
  <sheetData>
    <row r="1" spans="1:6">
      <c r="A1" s="2" t="s">
        <v>22</v>
      </c>
      <c r="B1" s="2" t="s">
        <v>23</v>
      </c>
      <c r="C1" s="2" t="s">
        <v>24</v>
      </c>
      <c r="D1" s="2" t="s">
        <v>26</v>
      </c>
      <c r="E1" s="2" t="s">
        <v>27</v>
      </c>
      <c r="F1" s="3" t="s">
        <v>29</v>
      </c>
    </row>
    <row r="2" spans="1:6">
      <c r="A2" s="9" t="s">
        <v>82</v>
      </c>
      <c r="B2" s="11">
        <v>8</v>
      </c>
      <c r="C2" s="16">
        <f>(B2/$B$9)*100</f>
        <v>24.242424242424242</v>
      </c>
      <c r="D2" s="11">
        <v>17</v>
      </c>
      <c r="E2" s="12">
        <f>(D2/$D$9)*100</f>
        <v>34</v>
      </c>
      <c r="F2" s="6">
        <f>((C2-E2)^2)/E2</f>
        <v>2.8003024901420623</v>
      </c>
    </row>
    <row r="3" spans="1:6">
      <c r="A3" s="9" t="s">
        <v>83</v>
      </c>
      <c r="B3" s="11">
        <v>7</v>
      </c>
      <c r="C3" s="16">
        <f t="shared" ref="C3:C8" si="0">(B3/$B$9)*100</f>
        <v>21.212121212121211</v>
      </c>
      <c r="D3" s="11">
        <v>7</v>
      </c>
      <c r="E3" s="12">
        <f t="shared" ref="E3:E8" si="1">(D3/$D$9)*100</f>
        <v>14.000000000000002</v>
      </c>
      <c r="F3" s="6">
        <f>((C3-E3)^2)/E3</f>
        <v>3.7153351698806212</v>
      </c>
    </row>
    <row r="4" spans="1:6">
      <c r="A4" s="9" t="s">
        <v>84</v>
      </c>
      <c r="B4" s="11">
        <v>9</v>
      </c>
      <c r="C4" s="16">
        <f t="shared" si="0"/>
        <v>27.27272727272727</v>
      </c>
      <c r="D4" s="11">
        <v>6</v>
      </c>
      <c r="E4" s="12">
        <f t="shared" si="1"/>
        <v>12</v>
      </c>
      <c r="F4" s="6">
        <f>((C4-E4)^2)/E4</f>
        <v>19.438016528925612</v>
      </c>
    </row>
    <row r="5" spans="1:6">
      <c r="A5" s="9" t="s">
        <v>85</v>
      </c>
      <c r="B5" s="11">
        <v>2</v>
      </c>
      <c r="C5" s="16">
        <f t="shared" si="0"/>
        <v>6.0606060606060606</v>
      </c>
      <c r="D5" s="11">
        <v>5</v>
      </c>
      <c r="E5" s="12">
        <f t="shared" si="1"/>
        <v>10</v>
      </c>
      <c r="F5" s="6">
        <f>((C5-E5)^2)/E5</f>
        <v>1.5518824609733701</v>
      </c>
    </row>
    <row r="6" spans="1:6">
      <c r="A6" s="9" t="s">
        <v>86</v>
      </c>
      <c r="B6" s="11">
        <v>3</v>
      </c>
      <c r="C6" s="16">
        <f t="shared" si="0"/>
        <v>9.0909090909090917</v>
      </c>
      <c r="D6" s="11">
        <v>5</v>
      </c>
      <c r="E6" s="12">
        <f t="shared" si="1"/>
        <v>10</v>
      </c>
      <c r="F6" s="6">
        <f>((C6-E6)^2)/E6</f>
        <v>8.2644628099173417E-2</v>
      </c>
    </row>
    <row r="7" spans="1:6">
      <c r="A7" s="9" t="s">
        <v>87</v>
      </c>
      <c r="B7" s="11">
        <v>2</v>
      </c>
      <c r="C7" s="16">
        <f t="shared" si="0"/>
        <v>6.0606060606060606</v>
      </c>
      <c r="D7" s="11">
        <v>7</v>
      </c>
      <c r="E7" s="12">
        <f t="shared" si="1"/>
        <v>14.000000000000002</v>
      </c>
      <c r="F7" s="6">
        <f>((C7-E7)^2)/E7</f>
        <v>4.5024268660632307</v>
      </c>
    </row>
    <row r="8" spans="1:6">
      <c r="A8" s="9" t="s">
        <v>88</v>
      </c>
      <c r="B8" s="11">
        <v>2</v>
      </c>
      <c r="C8" s="16">
        <f t="shared" si="0"/>
        <v>6.0606060606060606</v>
      </c>
      <c r="D8" s="11">
        <v>3</v>
      </c>
      <c r="E8" s="12">
        <f t="shared" si="1"/>
        <v>6</v>
      </c>
      <c r="F8" s="6">
        <f>((C8-E8)^2)/E8</f>
        <v>6.1218243036424745E-4</v>
      </c>
    </row>
    <row r="9" spans="1:6">
      <c r="A9" s="2" t="s">
        <v>34</v>
      </c>
      <c r="B9" s="13">
        <f>SUM(B2:B8)</f>
        <v>33</v>
      </c>
      <c r="C9" s="13">
        <f>SUM(C2:C8)</f>
        <v>100</v>
      </c>
      <c r="D9" s="17">
        <f t="shared" ref="D9:F9" si="2">SUM(D2:D8)</f>
        <v>50</v>
      </c>
      <c r="E9" s="17">
        <f t="shared" si="2"/>
        <v>100</v>
      </c>
      <c r="F9" s="14">
        <f t="shared" si="2"/>
        <v>32.091220326514438</v>
      </c>
    </row>
    <row r="11" spans="1:6">
      <c r="E11" s="3" t="s">
        <v>35</v>
      </c>
      <c r="F11" s="9" t="str">
        <f>IF(F9&lt;F13,"Aceptar","Rechazar")</f>
        <v>Rechazar</v>
      </c>
    </row>
    <row r="12" spans="1:6">
      <c r="E12" s="2" t="s">
        <v>36</v>
      </c>
      <c r="F12" s="8">
        <f>COUNT(B2:B8)-1</f>
        <v>6</v>
      </c>
    </row>
    <row r="13" spans="1:6">
      <c r="E13" s="3" t="s">
        <v>37</v>
      </c>
      <c r="F13" s="8">
        <v>12.592000000000001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Resumen</vt:lpstr>
      <vt:lpstr>A. Algarrobo</vt:lpstr>
      <vt:lpstr>B. Amargo</vt:lpstr>
      <vt:lpstr>C. Canelo</vt:lpstr>
      <vt:lpstr>D. Caña brava</vt:lpstr>
      <vt:lpstr>E. Coco picho</vt:lpstr>
      <vt:lpstr>F. Lecheperra</vt:lpstr>
      <vt:lpstr>G. Perillo</vt:lpstr>
      <vt:lpstr>H. Sande</vt:lpstr>
      <vt:lpstr>I. Sangretoro</vt:lpstr>
      <vt:lpstr>J. Sapán</vt:lpstr>
      <vt:lpstr>K. Virola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SalRod</dc:creator>
  <cp:lastModifiedBy>SalRod</cp:lastModifiedBy>
  <dcterms:created xsi:type="dcterms:W3CDTF">2017-02-05T01:20:39Z</dcterms:created>
  <dcterms:modified xsi:type="dcterms:W3CDTF">2017-02-06T04:51:46Z</dcterms:modified>
</cp:coreProperties>
</file>