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tatiana\Downloads\"/>
    </mc:Choice>
  </mc:AlternateContent>
  <xr:revisionPtr revIDLastSave="0" documentId="8_{E0A8B47E-FF75-4076-A61A-48C7917F53E6}" xr6:coauthVersionLast="47" xr6:coauthVersionMax="47" xr10:uidLastSave="{00000000-0000-0000-0000-000000000000}"/>
  <bookViews>
    <workbookView xWindow="-120" yWindow="-120" windowWidth="20730" windowHeight="11160" firstSheet="2" activeTab="3" xr2:uid="{00000000-000D-0000-FFFF-FFFF00000000}"/>
  </bookViews>
  <sheets>
    <sheet name="Matriz MEFI" sheetId="3" r:id="rId1"/>
    <sheet name="Matriz MEFE" sheetId="4" r:id="rId2"/>
    <sheet name="ESTRATEGIAS DOFA" sheetId="2" r:id="rId3"/>
    <sheet name="VALORACIÓN DE ESTRATEGIAS" sheetId="5" r:id="rId4"/>
  </sheets>
  <definedNames>
    <definedName name="_xlnm._FilterDatabase" localSheetId="3" hidden="1">'VALORACIÓN DE ESTRATEGIAS'!$A$1:$D$23</definedName>
    <definedName name="_xlnm.Print_Area" localSheetId="1">'Matriz MEFE'!$A$1:$J$27</definedName>
    <definedName name="_xlnm.Print_Area" localSheetId="0">'Matriz MEFI'!$A$1:$K$33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5" l="1"/>
  <c r="B13" i="5"/>
  <c r="D32" i="3"/>
  <c r="F7" i="4"/>
  <c r="F8" i="4"/>
  <c r="F9" i="4"/>
  <c r="F10" i="4"/>
  <c r="F11" i="4"/>
  <c r="B12" i="5" s="1"/>
  <c r="F12" i="4"/>
  <c r="F13" i="4"/>
  <c r="F14" i="4"/>
  <c r="F17" i="4"/>
  <c r="F18" i="4"/>
  <c r="F19" i="4"/>
  <c r="F20" i="4"/>
  <c r="F21" i="4"/>
  <c r="F22" i="4"/>
  <c r="F23" i="4"/>
  <c r="F24" i="4"/>
  <c r="F25" i="4"/>
  <c r="D26" i="4"/>
  <c r="F30" i="3"/>
  <c r="F29" i="3"/>
  <c r="B14" i="5" s="1"/>
  <c r="F18" i="3"/>
  <c r="F17" i="3"/>
  <c r="F16" i="3"/>
  <c r="F15" i="3"/>
  <c r="F31" i="3"/>
  <c r="F28" i="3"/>
  <c r="F27" i="3"/>
  <c r="F26" i="3"/>
  <c r="F25" i="3"/>
  <c r="F24" i="3"/>
  <c r="B23" i="5" s="1"/>
  <c r="J23" i="3"/>
  <c r="F23" i="3"/>
  <c r="B20" i="5" s="1"/>
  <c r="F22" i="3"/>
  <c r="F19" i="3"/>
  <c r="F14" i="3"/>
  <c r="F13" i="3"/>
  <c r="F12" i="3"/>
  <c r="F11" i="3"/>
  <c r="B19" i="5" s="1"/>
  <c r="F10" i="3"/>
  <c r="F9" i="3"/>
  <c r="F8" i="3"/>
  <c r="F7" i="3"/>
  <c r="B5" i="5" l="1"/>
  <c r="B6" i="5"/>
  <c r="B2" i="5"/>
  <c r="B22" i="5"/>
  <c r="B15" i="5"/>
  <c r="B7" i="5"/>
  <c r="B11" i="5"/>
  <c r="B17" i="5"/>
  <c r="B16" i="5"/>
  <c r="B9" i="5"/>
  <c r="B18" i="5"/>
  <c r="B21" i="5"/>
  <c r="B4" i="5"/>
  <c r="B8" i="5"/>
  <c r="B3" i="5"/>
  <c r="F26" i="4"/>
  <c r="F32" i="3"/>
</calcChain>
</file>

<file path=xl/sharedStrings.xml><?xml version="1.0" encoding="utf-8"?>
<sst xmlns="http://schemas.openxmlformats.org/spreadsheetml/2006/main" count="203" uniqueCount="116">
  <si>
    <t>MATRIZ DE EVALUACIÓN DE FACTORES INTERNOS (MEFI)</t>
  </si>
  <si>
    <t>Matriz de Evaluación de Factores Internos</t>
  </si>
  <si>
    <t>Factor Interno Clave</t>
  </si>
  <si>
    <t>Peso</t>
  </si>
  <si>
    <t>Valor</t>
  </si>
  <si>
    <t>Ponderación</t>
  </si>
  <si>
    <t>Para el "Valor"</t>
  </si>
  <si>
    <t>Fortalezas</t>
  </si>
  <si>
    <t>En su mayoría los hogares están conformados por 4 y 5 personas que podrían trabajar en las actividades del patio.</t>
  </si>
  <si>
    <t>Se presenta mayor número de población adulta,  entre los 27 y 59 años con habilidades para trabajar y experiencia.</t>
  </si>
  <si>
    <t xml:space="preserve">Los patios cuentan con un área aprovechable para la producción de 82,9 m2 en promedio. </t>
  </si>
  <si>
    <t>La fertilización de las huerta es agroecológica a través de la producción de compost obtenido de los residuos sólidos orgánicos de los hogares.</t>
  </si>
  <si>
    <t>Cría de animales para la producción de carne, huevos y leche para el autoconsumo y venta de pequeños excedentes.</t>
  </si>
  <si>
    <t>En los patíos se hace un buen manejo del suelo gracias a las practicas agroecológicas</t>
  </si>
  <si>
    <t xml:space="preserve"> Buen estado fitosanitario de las plantas.</t>
  </si>
  <si>
    <t>Existe una gran variedad de productos cultivados, dentro de los que se encuentran:
Las plantas aromáticas, condimentarías, medicinales, verduras y hortalizas, cereales, leguminosas y frutales.</t>
  </si>
  <si>
    <t>Control de plagas y enfermedades con métodos agroecológicos.</t>
  </si>
  <si>
    <t>Propagación de plantas y recuperación, conservación y uso de semillas nativas.</t>
  </si>
  <si>
    <t>Recuperación y conservación  de la identidad  cultural gracias al intercambio de saberes ancentrales.</t>
  </si>
  <si>
    <t>Aumento de conocimientos en prácticas agrícolas por parte de los participantes en los espacios de minga y reuniones.</t>
  </si>
  <si>
    <t>Los productos cosechados se usan para el autoabastecimiento de los hogares, lo que aporta a la seguridad y soberanía alimentaria y evita parte de los costos en alimentación para las familias.</t>
  </si>
  <si>
    <t>Debilidades</t>
  </si>
  <si>
    <t>Hay una tasa muy baja de jóvenes dado que migran a otras ciudades.</t>
  </si>
  <si>
    <t>Gran parte de los jóvenes muestra desinterés por conservar las tradiciones y la continuación de las prácticas ancestrales de producción de alimentos.</t>
  </si>
  <si>
    <t>Parte de los productores no aprovechan los recursos ofrecidos por la Corporación Grupo Semillas y los dejan deteriorar.</t>
  </si>
  <si>
    <t>La población tiene un bajo nivel de escolaridad, en su mayoría primaria.</t>
  </si>
  <si>
    <t>Los patios cuentan con 2 productores en promedio por cada familia .</t>
  </si>
  <si>
    <t>En la mayoría de los patios no se elaboran productos transformados a partir de la cosecha debido a la falta de capacitación,  recursos técnicos y financieros.</t>
  </si>
  <si>
    <t xml:space="preserve">En su mayoría los productos cosechados no se comercializan, son destinados principalmente al autoconsumo debido a la baja productividad. </t>
  </si>
  <si>
    <t>No existen canales de distribución bien establecidos para comercializar los productos.</t>
  </si>
  <si>
    <t>Pocos patios cuentan con sistemas de recolección de agua (tanques o cosecha de agua) alternativos y dependen únicamente del suministro del acueducto.</t>
  </si>
  <si>
    <t>Las familias tienen muy baja capacidad adquisitiva.</t>
  </si>
  <si>
    <t>MATRIZ DE EVALUACIÓN DE FACTORES EXTERNOS (MEFE)</t>
  </si>
  <si>
    <t>Matriz de Evaluación de Factores Externos</t>
  </si>
  <si>
    <t>Factor Externo Clave</t>
  </si>
  <si>
    <t>Valoración</t>
  </si>
  <si>
    <t>Oportunidades</t>
  </si>
  <si>
    <t>1.</t>
  </si>
  <si>
    <t>Posibilidad de ingreso al mercados y la generación de ingresos a partir del comercio de productos agroecológicos dentro y fuera del municipio.</t>
  </si>
  <si>
    <t>2.</t>
  </si>
  <si>
    <t>Acogida de los productos agroecológicos en la actualidad.</t>
  </si>
  <si>
    <t>3.</t>
  </si>
  <si>
    <t>Elaboración de productos transformados típicos de la dieta pijao para la venta.</t>
  </si>
  <si>
    <t>4.</t>
  </si>
  <si>
    <t>Asignación de espacios e infraestructura por parte de la alcaldía para el comercio de productos.</t>
  </si>
  <si>
    <t>5.</t>
  </si>
  <si>
    <t xml:space="preserve">Desarrollo de capacidades técnicas agroecológicas y de cuidado ambiental con el desarrollo de actividades de capacitación por parte de la administración municipal, universidades, Grupo Semillas, ONG's  y otros grupos o instituciones. </t>
  </si>
  <si>
    <t>6.</t>
  </si>
  <si>
    <t>El municipio de Natagaima está ubicado en una posición estratégica dado que el casco urbano esta comunicado con una vía principal por la que se transita hacia el norte y sur del país.</t>
  </si>
  <si>
    <t>7.</t>
  </si>
  <si>
    <t>Apoyo con recursos económicos, herramientas e insumos por parte del Grupo Semillas de Colombia.</t>
  </si>
  <si>
    <t>8.</t>
  </si>
  <si>
    <t>Rescate de los conocimientos y la tradición oral a través de espacios de comercio, intercambio, minga y reuniones con la comunidad de la región.</t>
  </si>
  <si>
    <t>Amenazas</t>
  </si>
  <si>
    <t>Los productores del municipio se emplean de manera informal y el trabajo es ocasional.</t>
  </si>
  <si>
    <t>La imposición cultural desde la colonización y la influencia occidental contemporanea han hecho desaparecer gran parte de las tradiciones, conocimientos y creencias de la comunidad Pijao en el municipio.</t>
  </si>
  <si>
    <t>Acceso limitado al recurso hídrico, en su mayoría es suministrada por el acueducto, sin embargo hay cortes del servicio que pueden durar varios días.</t>
  </si>
  <si>
    <t>Deforestación del territorio a causa de la producción de monocultivos y ganadería causa la evaporación acelerada del agua, erosión, pérdida de biodiversidad, entre otros.</t>
  </si>
  <si>
    <t>Gran parte del recurso hídrico es destinado a grandes agroindustrias arroceras.</t>
  </si>
  <si>
    <t>Poca inversión y ejecución de proyectos sociales para fortalecer la economía de los pequeños productores</t>
  </si>
  <si>
    <t>Corrupción por parte de los gobiernos locales y robo de recursos estatales.</t>
  </si>
  <si>
    <t xml:space="preserve">La administración municipal no establece canales de distribución e infraestructura para promover y apoyar el comercio de los pequeños productores indigenas y campesinos. </t>
  </si>
  <si>
    <t>9.</t>
  </si>
  <si>
    <t>Grandes empresas pretenden hacer minería.</t>
  </si>
  <si>
    <t>ESTRATEGIAS</t>
  </si>
  <si>
    <t>DOFA</t>
  </si>
  <si>
    <t>FORTALEZAS</t>
  </si>
  <si>
    <t>DEBILIDADES</t>
  </si>
  <si>
    <t>Recuperación y conservación  de la identidad  cultural gracias al intercambio de saberes ancestrales.</t>
  </si>
  <si>
    <t>OPORTUNIDADES</t>
  </si>
  <si>
    <t>AMENAZAS</t>
  </si>
  <si>
    <t xml:space="preserve">
F3. F5. F8. A1. Potencializar el trabajo de las familias  en los patios y la comercialización para incentivar el empleo, y la entrada de ingresos más constante para las familias.
F11. F12. A2. Realizar campañas pedagógicas en el municipio y convocar a la participación de la comunidad en las actividades de mingas, reuniones y trabajos en los patios utilizando estos como puntos de encuentro pedagógicos, intercambio de saberes que permitan a la población tener contacto con las antiguas tradiciones y el reconocimiento de la identidad cultural.
F1. F2. F11. F12. A4. Realizar con  la población campañas de reforestación ya sea en áreas de interés ecológico, sus propios predios u alrededores de acuerdo a su alcance.
F11. F12. A6. A7. A8. A9. Fortalecer la organización comunitaria y la veeduría ciudadana por medio de  encuentros entre indígenas y campesinos en los espacios de reunión e intercambio de saberes.
 </t>
  </si>
  <si>
    <t>La imposición cultural desde la colonización y la influencia occidental contemporánea han hecho desaparecer gran parte de las tradiciones, conocimientos y creencias de la comunidad Pijao en el municipio.</t>
  </si>
  <si>
    <t xml:space="preserve">La administración municipal no establece canales de distribución e infraestructura para promover y apoyar el comercio de los pequeños productores indígenas y campesinos. </t>
  </si>
  <si>
    <t>ESTRATEGÍA</t>
  </si>
  <si>
    <t>PONDERADO</t>
  </si>
  <si>
    <t>Incentivar la unión familiar y comunitaria para trabajar en equipo, en torno a las labores que requieren los patios con el fin de involucrar a la mayoría de los miembros del hogar para lograr una mayor productividad con la división de tareas y de esta manera poder cuidar de los animales, sembrar, cosechar, transformar sus productos y ofertarlos en el mercado.</t>
  </si>
  <si>
    <t>Motivar a todos los miembros del hogar a trabajar de esta manera aprovechar el área de cultivo de forma mas productiva.</t>
  </si>
  <si>
    <t xml:space="preserve">Organizar mingas de trabajo y promover reuniones que inviten a nuevos miembros de la comunidad a adquirir saberes tradicionales y tomar conciencia sobre la identidad cultural Pijao, con el apoyo de lideres indígenas, campesinos y así vez  colaboradores por parte de grupos o instituciones. </t>
  </si>
  <si>
    <t xml:space="preserve"> Incentivar la participación de los jóvenes y niños en las actividades como mingas y reuniones de trabajo en los patios con fines pedagógicos y de apropiación de las tradiciones y saberes ancestrales.</t>
  </si>
  <si>
    <t>Fortalecer las capacidades de los jóvenes en la implementación de modelos productivos agroecológicos para apoyar el incremento de oportunidades y obtención de ingresos con el objetivo de reducir la migración y conservar los conocimientos tradicionales.</t>
  </si>
  <si>
    <t xml:space="preserve"> Apoyar a la mayor cantidad de  comunidad para que se escolarice, entre estos a los jóvenes con el apoyo de estudiantes o profesionales universitarios, líderes indígenas y campesinos y grupos o instituciones dentro del marco de los saberes ancestrales y potencializando las capacidades técnicas de los participantes.</t>
  </si>
  <si>
    <t>Ofrecer alternativas para el sustento y mejora de la calidad de vida de los jóvenes dentro de las que se encuentren el espacio para la comercialización de productos y la innovación.</t>
  </si>
  <si>
    <t xml:space="preserve"> Establecer los canales de distribución para que los patios den a conocer sus productos, lleguen al mercado y puedan ser comercializados.</t>
  </si>
  <si>
    <t xml:space="preserve">Capacitar a la comunidad e implementar sistemas de recolección de agua lluvia o cosecha de agua y mejorar los existentes en todas las huertas para el autoabastecimiento en las épocas secas </t>
  </si>
  <si>
    <t xml:space="preserve"> Realizar campañas pedagógicas en el municipio y convocar a la participación de la comunidad en las actividades de mingas, reuniones y trabajos en los patios utilizando estos como puntos de encuentro pedagógicos, intercambio de saberes que permitan a la población tener contacto con las antiguas tradiciones y el reconocimiento de la identidad cultural.</t>
  </si>
  <si>
    <t>Realizar con  la población campañas de reforestación ya sea en áreas de interés ecológico, sus propios predios u alrededores de acuerdo a su alcance.</t>
  </si>
  <si>
    <t>Promover campañas de sensibilización para que los pobladores aprovechen los recursos brindados por Corporación Grupo Semillas y utilicen los insumos y herramientas como fuentes de trabajo junto con el trabajo en los patios productivos.</t>
  </si>
  <si>
    <t>Realizar jornadas  de concientización pedagógica  para que los jóvenes rescaten su identidad cultural y tradiciones.</t>
  </si>
  <si>
    <t xml:space="preserve"> Fortalecer la organización y veeduría  ciudadana para crear conciencia sobra la importancia de la ejecución de proyectos y su papel en las decisiones políticas.</t>
  </si>
  <si>
    <t xml:space="preserve"> Optimizar y hacer mantenimiento de los sistemas de cosecha de agua existentes.</t>
  </si>
  <si>
    <t>LINEA</t>
  </si>
  <si>
    <t>CULTURAL</t>
  </si>
  <si>
    <t>ECONÓMICA</t>
  </si>
  <si>
    <t>TÉCNICA</t>
  </si>
  <si>
    <t>Compartir, intercambiar y fortalecer los conocimientos en cuanto a técnicas nuevas y tradicionales a partir de las experiencias de los productores, con el objetivo capacitar a nuevos miembros de la comunicad que se encuentren interesados en incorporar el modelo y rescatar los saberes ancestrales. De acuerdo con lo anterior, también es útil para mantener y mejorar la calidad de los productos.</t>
  </si>
  <si>
    <t>Significativo</t>
  </si>
  <si>
    <t>Poco Significativo</t>
  </si>
  <si>
    <t>Nada signifiativo</t>
  </si>
  <si>
    <t>Muy Significativo</t>
  </si>
  <si>
    <t>TIPO DE ESTRATEGIA</t>
  </si>
  <si>
    <t>FO</t>
  </si>
  <si>
    <t>DO</t>
  </si>
  <si>
    <t>FA</t>
  </si>
  <si>
    <t>DA</t>
  </si>
  <si>
    <t xml:space="preserve"> Fortalecer la organización comunitaria por medio de  encuentros entre indígenas y campesinos en los espacios de reunión e intercambio de saberes.</t>
  </si>
  <si>
    <t>Apoyo con recursos económicos, herramientas e insumos por parte del Grupo Semillas de Colombia y otras instituciones.</t>
  </si>
  <si>
    <t>Los patios cuentan con 2 productores en promedio por cada familia.</t>
  </si>
  <si>
    <t xml:space="preserve">A1. D3.  Promover campañas de sensibilización para que los pobladores aprovechen los recursos brindados por Corporación Grupo Semillas y utilicen los insumos y herramientas como fuentes de trabajo junto con el trabajo en los patios productivos.
A2.D2. Realizar jornadas  de concientización pedagógica  para que los jóvenes rescaten su identidad cultural y tradiciones.
A6. A7. A8. A9. D4. Fortalecer la organización y veeduría  ciudadana para crear conciencia sobra la importancia de la ejecución de proyectos y su papel en las decisiones políticas.
A3. A4. D7. D9. Optimizar y hacer mantenimiento de los sistemas de cosecha de agua existentes.
</t>
  </si>
  <si>
    <t>Capacitar a la comunidad para que tengan permanente continuidad en el proceso de producción de los patios mostrando los beneficios, entregando herramientas e insumos, e incorporarlos al comercio para aumentar la capacidad adquisitiva de las familias. Además el Grupo semillas o la institución que apoye la implementación de los patios debe realizar visitas técnicas mínimo cada mes para constatar la continuidad en los procesos y compromiso de las familias.</t>
  </si>
  <si>
    <t xml:space="preserve"> Apoyar económicamente a las familias para que puedan contar con los recursos que les permitan mejorar la continuidad, la productividad de los patios y la elaboraración de productos transformados. Así mismo apoyar al comercio de sus productos con espacios e infraestructura para tal fin.</t>
  </si>
  <si>
    <t xml:space="preserve">
O7. D2. Incentivar la participación de los jóvenes y niños en las actividades como mingas y reuniones de trabajo en los patios con fines pedagógicos y de apropiación de las tradiciones y saberes ancestrales.
O5. D1. Fortalecer las capacidades de los jóvenes en la implementación de modelos productivos agroecológicos para apoyar el incremento de oportunidades y obtención de ingresos con el objetivo de reducir la migración y conservar los conocimientos tradicionales.
O5. D1. D2. D4. Apoyar a la mayor cantidad de  comunidad para que se escolarice, entre estos a los jóvenes con el apoyo de estudiantes o profesionales universitarios, líderes indígenas y campesinos y grupos o instituciones dentro del marco de los saberes ancestrales y potencializando las capacidades técnicas de los participantes.
O1. O2. O4. D1. D2. Ofrecer alternativas para el sustento y mejora de la calidad de vida de los jóvenes dentro de las que se encuentren el espacio para la comercialización de productos y la innovación.
O1. O2. O4. O5. O7. D3. D5. D10. Capacitar a la comunidad para que tengan permanente continuidad en el proceso de producción de los patios mostrando los beneficios, entregando herramientas e insumos, e incorporarlos al comercio para aumentar la capacidad adquisitiva de las familias. Además el Grupo semillas o la institución que apoye la implementación de los patios debe realizar visitas técnicas mínimo cada mes para constatar la continuidad en los procesos y compromiso de las familias.
O1. O2. O3 O4. O5. O7. D6. D7.  Apoyar económicamente a las familias para que puedan contar con los recursos que les permitan mejorar la continuidad, la productividad de los patios y la elaboración de productos transformados. Así mismo apoyar al comercio de sus productos con espacios e infraestructura para tal fin.
O1. O2. O4. D8. Establecer los canales de distribución para que los patios den a conocer sus productos, lleguen al mercado y puedan ser comercializados.
O5. O7. D7. D9. Capacitar a la comunidad e implementar sistemas de recolección de agua lluvia o cosecha de agua y mejorar los existentes en todas las huertas para el autoabastecimiento en las épocas secas 
</t>
  </si>
  <si>
    <t xml:space="preserve"> Sacar al mercado la variedad de productos dentro de los cuales están los abonos orgánicos, los preparados para el control de plagas y enfermedades en las plantas, las plantas alimenticias, aromáticas, medicinales y condimentarías, así como los productos criollos de origen animal, para provechar la creciente acogida en cuanto al tema de la alimentación saludable y el cuidado ambiental que se tiene en la producción agroecológica.</t>
  </si>
  <si>
    <t>Potencializar el trabajo de las familias  en los patios y la comercialización para promover el empleo, y la entrada de ingresos más constante para las familias.</t>
  </si>
  <si>
    <t xml:space="preserve"> Aprovechar la ubicación estratégica de la cabecera municipal para el comercio. </t>
  </si>
  <si>
    <t xml:space="preserve">
O1.O2. O3. O4. O6. F1. F2. Incentivar la unión familiar y comunitaria para trabajar en equipo, en torno a las labores que requieren los patios con el fin de involucrar a la mayoría de los miembros del hogar para lograr una mayor productividad con la división de tareas y de esta manera poder cuidar de los animales, sembrar, cosechar, transformar sus productos y ofertarlos en el mercado.
O1. O2. O4. F1. F2. F3.  Motivar a todos los miembros del hogar a trabajar de esta manera aprovechar el área de cultivo de forma mas productiva.
O1.O2.O4. O6. F2. Aprovechar la ubicación estratégica de la cabecera municipal para el comercio. 
01. O2. F4. F5. F7. F8. F9. F10. Sacar al mercado la variedad de productos dentro de los cuales están los abonos orgánicos, los preparados para el control de plagas y enfermedades en las plantas, las plantas alimenticias, aromáticas, medicinales y condimentarías, así como los productos criollos de origen animal, sacando provecho de la creciente acogida en cuanto al tema de la alimentación saludable y el cuidado ambiental que se tiene en la producción agroecológica.
O5. O8. F4. F6. F7. F9. F12. Compartir, intercambiar y fortalecer los conocimientos en cuanto a técnicas nuevas y tradicionales a partir de las experiencias de los productores, con el objetivo capacitar a nuevos miembros de la comunicad que se encuentren interesados en incorporar el modelo y rescatar los saberes ancestrales. De acuerdo con lo anterior, también es útil para mantener y mejorar la calidad de los productos.
O4. O5. O8. F11. Organizar mingas de trabajo y promover reuniones que inviten a nuevos miembros de la comunidad a adquirir saberes tradicionales y tomar conciencia sobre la identidad cultural Pijao, con el apoyo de lideres indígenas, campesinos y así vez  colaboradores por parte de grupos o instituciones.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</si>
</sst>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Calibri"/>
      <family val="2"/>
      <scheme val="minor"/>
    </font>
    <font>
      <b/>
      <sz val="11"/>
      <color theme="0"/>
      <name val="Calibri"/>
      <family val="2"/>
      <scheme val="minor"/>
    </font>
    <font>
      <sz val="14"/>
      <color theme="1"/>
      <name val="Calibri"/>
      <family val="2"/>
      <scheme val="minor"/>
    </font>
    <font>
      <sz val="12"/>
      <color theme="1"/>
      <name val="Calibri"/>
      <family val="2"/>
      <scheme val="minor"/>
    </font>
    <font>
      <b/>
      <u/>
      <sz val="20"/>
      <color theme="1"/>
      <name val="Calibri"/>
      <family val="2"/>
      <scheme val="minor"/>
    </font>
    <font>
      <b/>
      <sz val="16"/>
      <color theme="0"/>
      <name val="Calibri"/>
      <family val="2"/>
      <scheme val="minor"/>
    </font>
    <font>
      <sz val="16"/>
      <color theme="1"/>
      <name val="Calibri"/>
      <family val="2"/>
      <scheme val="minor"/>
    </font>
    <font>
      <b/>
      <sz val="14"/>
      <color theme="1"/>
      <name val="Calibri"/>
      <family val="2"/>
      <scheme val="minor"/>
    </font>
    <font>
      <b/>
      <sz val="14"/>
      <color theme="0"/>
      <name val="Calibri"/>
      <family val="2"/>
      <scheme val="minor"/>
    </font>
    <font>
      <b/>
      <sz val="11"/>
      <color theme="1"/>
      <name val="Calibri"/>
      <family val="2"/>
      <scheme val="minor"/>
    </font>
    <font>
      <b/>
      <u/>
      <sz val="14"/>
      <color theme="1"/>
      <name val="Calibri"/>
      <family val="2"/>
      <scheme val="minor"/>
    </font>
    <font>
      <b/>
      <u/>
      <sz val="11"/>
      <color theme="1"/>
      <name val="Calibri"/>
      <family val="2"/>
      <scheme val="minor"/>
    </font>
    <font>
      <i/>
      <u/>
      <sz val="11"/>
      <color theme="1"/>
      <name val="Calibri"/>
      <family val="2"/>
      <scheme val="minor"/>
    </font>
    <font>
      <sz val="10"/>
      <color theme="1"/>
      <name val="Calibri"/>
      <family val="2"/>
      <scheme val="minor"/>
    </font>
    <font>
      <b/>
      <i/>
      <sz val="11"/>
      <color theme="1"/>
      <name val="Calibri"/>
      <family val="2"/>
      <scheme val="minor"/>
    </font>
  </fonts>
  <fills count="11">
    <fill>
      <patternFill patternType="none"/>
    </fill>
    <fill>
      <patternFill patternType="gray125"/>
    </fill>
    <fill>
      <patternFill patternType="solid">
        <fgColor rgb="FF002060"/>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7C80"/>
        <bgColor indexed="64"/>
      </patternFill>
    </fill>
    <fill>
      <patternFill patternType="solid">
        <fgColor theme="9" tint="-0.249977111117893"/>
        <bgColor indexed="64"/>
      </patternFill>
    </fill>
    <fill>
      <patternFill patternType="solid">
        <fgColor rgb="FFC00000"/>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s>
  <borders count="35">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style="thin">
        <color auto="1"/>
      </left>
      <right style="medium">
        <color auto="1"/>
      </right>
      <top/>
      <bottom/>
      <diagonal/>
    </border>
    <border>
      <left/>
      <right style="medium">
        <color auto="1"/>
      </right>
      <top style="thin">
        <color auto="1"/>
      </top>
      <bottom style="thin">
        <color auto="1"/>
      </bottom>
      <diagonal/>
    </border>
  </borders>
  <cellStyleXfs count="2">
    <xf numFmtId="0" fontId="0" fillId="0" borderId="0"/>
    <xf numFmtId="9" fontId="1" fillId="0" borderId="0" applyFont="0" applyFill="0" applyBorder="0" applyAlignment="0" applyProtection="0"/>
  </cellStyleXfs>
  <cellXfs count="99">
    <xf numFmtId="0" fontId="0" fillId="0" borderId="0" xfId="0"/>
    <xf numFmtId="0" fontId="1" fillId="0" borderId="0" xfId="0" applyFont="1"/>
    <xf numFmtId="0" fontId="4" fillId="0" borderId="0" xfId="0" applyFont="1"/>
    <xf numFmtId="0" fontId="3" fillId="3" borderId="1" xfId="0" applyFont="1" applyFill="1" applyBorder="1" applyAlignment="1">
      <alignment horizontal="center" vertical="center" wrapText="1"/>
    </xf>
    <xf numFmtId="0" fontId="8" fillId="3" borderId="1" xfId="0" applyFont="1" applyFill="1" applyBorder="1" applyAlignment="1">
      <alignment horizontal="center"/>
    </xf>
    <xf numFmtId="0" fontId="8" fillId="5" borderId="1" xfId="0" applyFont="1" applyFill="1" applyBorder="1" applyAlignment="1">
      <alignment horizontal="center"/>
    </xf>
    <xf numFmtId="0" fontId="3" fillId="3" borderId="1" xfId="0" applyFont="1" applyFill="1" applyBorder="1" applyAlignment="1">
      <alignment vertical="center" wrapText="1"/>
    </xf>
    <xf numFmtId="0" fontId="3" fillId="5" borderId="1" xfId="0" applyFont="1" applyFill="1" applyBorder="1" applyAlignment="1">
      <alignment horizontal="center" vertical="center" wrapText="1"/>
    </xf>
    <xf numFmtId="0" fontId="8" fillId="3" borderId="11" xfId="0" applyFont="1" applyFill="1" applyBorder="1" applyAlignment="1">
      <alignment horizontal="center" vertical="center"/>
    </xf>
    <xf numFmtId="0" fontId="8" fillId="5" borderId="1" xfId="0" applyFont="1" applyFill="1" applyBorder="1" applyAlignment="1">
      <alignment horizontal="center" vertical="center"/>
    </xf>
    <xf numFmtId="0" fontId="3" fillId="5" borderId="1" xfId="0" applyFont="1" applyFill="1" applyBorder="1" applyAlignment="1">
      <alignment horizontal="justify" vertical="center" wrapText="1"/>
    </xf>
    <xf numFmtId="0" fontId="5" fillId="0" borderId="12" xfId="0" applyFont="1" applyBorder="1" applyAlignment="1">
      <alignment horizontal="center" vertical="center"/>
    </xf>
    <xf numFmtId="0" fontId="0" fillId="0" borderId="0" xfId="0" applyAlignment="1">
      <alignment horizontal="center" vertical="center"/>
    </xf>
    <xf numFmtId="0" fontId="0" fillId="8" borderId="0" xfId="0" applyFill="1"/>
    <xf numFmtId="0" fontId="0" fillId="8" borderId="0" xfId="0" applyFill="1" applyAlignment="1">
      <alignment horizontal="center" vertical="center"/>
    </xf>
    <xf numFmtId="0" fontId="10" fillId="0" borderId="18" xfId="0" applyFont="1" applyBorder="1" applyAlignment="1">
      <alignment horizontal="center"/>
    </xf>
    <xf numFmtId="0" fontId="0" fillId="0" borderId="1" xfId="0" applyBorder="1"/>
    <xf numFmtId="0" fontId="0" fillId="0" borderId="20" xfId="0" applyBorder="1"/>
    <xf numFmtId="0" fontId="0" fillId="0" borderId="19" xfId="0" applyBorder="1" applyAlignment="1">
      <alignment horizontal="center" vertical="center"/>
    </xf>
    <xf numFmtId="9" fontId="0" fillId="0" borderId="1" xfId="1" applyFont="1" applyBorder="1" applyAlignment="1">
      <alignment horizontal="center" vertical="center"/>
    </xf>
    <xf numFmtId="0" fontId="0" fillId="0" borderId="1" xfId="0" applyBorder="1" applyAlignment="1">
      <alignment horizontal="center" vertical="center"/>
    </xf>
    <xf numFmtId="0" fontId="0" fillId="0" borderId="20" xfId="0" applyBorder="1" applyAlignment="1">
      <alignment horizontal="center" vertical="center"/>
    </xf>
    <xf numFmtId="9" fontId="0" fillId="0" borderId="22" xfId="1" applyFont="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9" fontId="0" fillId="0" borderId="2" xfId="1" applyFont="1" applyBorder="1" applyAlignment="1">
      <alignment horizontal="center" vertical="center"/>
    </xf>
    <xf numFmtId="0" fontId="0" fillId="0" borderId="2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0" xfId="0" applyBorder="1" applyAlignment="1">
      <alignment horizontal="center" vertical="center"/>
    </xf>
    <xf numFmtId="0" fontId="0" fillId="0" borderId="21" xfId="0" applyBorder="1"/>
    <xf numFmtId="9" fontId="0" fillId="0" borderId="21" xfId="1" applyFont="1" applyBorder="1" applyAlignment="1">
      <alignment horizontal="center" vertical="center"/>
    </xf>
    <xf numFmtId="0" fontId="0" fillId="0" borderId="21" xfId="0" applyBorder="1" applyAlignment="1">
      <alignment horizontal="center" vertical="center"/>
    </xf>
    <xf numFmtId="0" fontId="10" fillId="9" borderId="31" xfId="0" applyFont="1" applyFill="1"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14" fillId="3" borderId="1" xfId="0" applyFont="1" applyFill="1" applyBorder="1" applyAlignment="1">
      <alignment horizontal="center" vertical="center" wrapText="1"/>
    </xf>
    <xf numFmtId="0" fontId="14" fillId="3" borderId="1" xfId="0" applyFont="1" applyFill="1" applyBorder="1" applyAlignment="1">
      <alignment vertical="center" wrapText="1"/>
    </xf>
    <xf numFmtId="0" fontId="0"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0" fillId="0" borderId="0" xfId="0" applyAlignment="1">
      <alignment vertical="center"/>
    </xf>
    <xf numFmtId="0" fontId="0" fillId="0" borderId="21" xfId="0" applyBorder="1" applyAlignment="1">
      <alignment vertical="center"/>
    </xf>
    <xf numFmtId="0" fontId="0" fillId="0" borderId="1" xfId="0" applyBorder="1" applyAlignment="1">
      <alignment vertical="center"/>
    </xf>
    <xf numFmtId="0" fontId="10" fillId="0" borderId="20" xfId="0" applyFont="1" applyBorder="1" applyAlignment="1">
      <alignment horizontal="center" vertical="center"/>
    </xf>
    <xf numFmtId="0" fontId="14" fillId="5" borderId="1" xfId="0" applyFont="1" applyFill="1" applyBorder="1" applyAlignment="1">
      <alignment horizontal="justify" vertical="center" wrapText="1"/>
    </xf>
    <xf numFmtId="0" fontId="10" fillId="0" borderId="17" xfId="0" applyFont="1" applyBorder="1" applyAlignment="1">
      <alignment horizontal="center"/>
    </xf>
    <xf numFmtId="0" fontId="0" fillId="0" borderId="27" xfId="0" applyBorder="1" applyAlignment="1">
      <alignment horizontal="center" vertical="center"/>
    </xf>
    <xf numFmtId="0" fontId="10" fillId="0" borderId="1" xfId="0" applyFont="1" applyBorder="1" applyAlignment="1">
      <alignment horizontal="center" vertical="center"/>
    </xf>
    <xf numFmtId="0" fontId="0" fillId="0" borderId="1" xfId="0" applyBorder="1" applyAlignment="1">
      <alignment horizontal="left" wrapText="1"/>
    </xf>
    <xf numFmtId="0" fontId="0" fillId="0" borderId="1" xfId="0" applyBorder="1" applyAlignment="1">
      <alignment wrapText="1"/>
    </xf>
    <xf numFmtId="0" fontId="0" fillId="0" borderId="1" xfId="0" applyFill="1" applyBorder="1" applyAlignment="1">
      <alignment horizontal="left" wrapText="1"/>
    </xf>
    <xf numFmtId="0" fontId="0" fillId="0" borderId="1" xfId="0" applyBorder="1" applyAlignment="1">
      <alignment vertical="center" wrapText="1"/>
    </xf>
    <xf numFmtId="0" fontId="0" fillId="0" borderId="1" xfId="0" applyFill="1" applyBorder="1" applyAlignment="1">
      <alignment wrapText="1"/>
    </xf>
    <xf numFmtId="0" fontId="13" fillId="0" borderId="27" xfId="0" applyFont="1" applyBorder="1" applyAlignment="1">
      <alignment horizontal="center"/>
    </xf>
    <xf numFmtId="0" fontId="13" fillId="0" borderId="28" xfId="0" applyFont="1" applyBorder="1" applyAlignment="1">
      <alignment horizontal="center"/>
    </xf>
    <xf numFmtId="0" fontId="11" fillId="0" borderId="1" xfId="0" applyFont="1" applyBorder="1" applyAlignment="1">
      <alignment horizontal="center" vertical="center"/>
    </xf>
    <xf numFmtId="0" fontId="12" fillId="0" borderId="13" xfId="0" applyFont="1" applyBorder="1" applyAlignment="1">
      <alignment horizontal="center"/>
    </xf>
    <xf numFmtId="0" fontId="12" fillId="0" borderId="14" xfId="0" applyFont="1" applyBorder="1" applyAlignment="1">
      <alignment horizontal="center"/>
    </xf>
    <xf numFmtId="0" fontId="12" fillId="0" borderId="15" xfId="0" applyFont="1" applyBorder="1" applyAlignment="1">
      <alignment horizontal="center"/>
    </xf>
    <xf numFmtId="0" fontId="10" fillId="0" borderId="16" xfId="0" applyFont="1" applyBorder="1" applyAlignment="1">
      <alignment horizontal="center"/>
    </xf>
    <xf numFmtId="0" fontId="10" fillId="0" borderId="17" xfId="0" applyFont="1" applyBorder="1" applyAlignment="1">
      <alignment horizontal="center"/>
    </xf>
    <xf numFmtId="0" fontId="10" fillId="0" borderId="1" xfId="0" applyFont="1" applyBorder="1" applyAlignment="1">
      <alignment horizontal="center"/>
    </xf>
    <xf numFmtId="0" fontId="13" fillId="0" borderId="19" xfId="0" applyFont="1" applyBorder="1" applyAlignment="1">
      <alignment horizontal="center"/>
    </xf>
    <xf numFmtId="0" fontId="13" fillId="0" borderId="1" xfId="0" applyFont="1" applyBorder="1" applyAlignment="1">
      <alignment horizontal="center"/>
    </xf>
    <xf numFmtId="0" fontId="0" fillId="0" borderId="25" xfId="0" applyBorder="1" applyAlignment="1">
      <alignment horizontal="center" vertical="center"/>
    </xf>
    <xf numFmtId="0" fontId="0" fillId="0" borderId="8"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12" xfId="0" applyBorder="1" applyAlignment="1">
      <alignment horizontal="center" vertical="center"/>
    </xf>
    <xf numFmtId="0" fontId="0" fillId="0" borderId="34" xfId="0" applyBorder="1" applyAlignment="1">
      <alignment horizontal="center" vertical="center"/>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0" fillId="0" borderId="1"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0" fillId="0" borderId="19" xfId="0" applyFont="1" applyBorder="1" applyAlignment="1">
      <alignment horizontal="center" vertical="center"/>
    </xf>
    <xf numFmtId="0" fontId="13" fillId="0" borderId="19" xfId="0" applyFont="1" applyBorder="1" applyAlignment="1">
      <alignment horizontal="center" vertical="center"/>
    </xf>
    <xf numFmtId="0" fontId="13" fillId="0" borderId="1" xfId="0" applyFont="1" applyBorder="1" applyAlignment="1">
      <alignment horizontal="center" vertical="center"/>
    </xf>
    <xf numFmtId="0" fontId="5" fillId="0" borderId="1" xfId="0" applyFont="1" applyBorder="1" applyAlignment="1">
      <alignment horizontal="center" vertical="center"/>
    </xf>
    <xf numFmtId="0" fontId="9" fillId="6" borderId="11" xfId="0" applyFont="1" applyFill="1" applyBorder="1" applyAlignment="1">
      <alignment horizontal="center" vertical="center" textRotation="90"/>
    </xf>
    <xf numFmtId="0" fontId="9" fillId="6" borderId="10" xfId="0" applyFont="1" applyFill="1" applyBorder="1" applyAlignment="1">
      <alignment horizontal="center" vertical="center" textRotation="90"/>
    </xf>
    <xf numFmtId="0" fontId="9" fillId="7" borderId="1" xfId="0" applyFont="1" applyFill="1" applyBorder="1" applyAlignment="1">
      <alignment horizontal="center" vertical="center" textRotation="90"/>
    </xf>
    <xf numFmtId="0" fontId="2" fillId="6" borderId="1" xfId="0" applyFont="1" applyFill="1" applyBorder="1" applyAlignment="1">
      <alignment horizontal="center" vertical="center"/>
    </xf>
    <xf numFmtId="0" fontId="2" fillId="7" borderId="1" xfId="0" applyFont="1" applyFill="1" applyBorder="1" applyAlignment="1">
      <alignment horizontal="center" vertical="center"/>
    </xf>
    <xf numFmtId="0" fontId="7" fillId="4" borderId="1" xfId="0" applyFont="1" applyFill="1" applyBorder="1" applyAlignment="1">
      <alignment horizontal="left" vertical="center" wrapText="1" indent="1"/>
    </xf>
    <xf numFmtId="0" fontId="7" fillId="4" borderId="1" xfId="0" applyFont="1" applyFill="1" applyBorder="1" applyAlignment="1">
      <alignment horizontal="left" wrapText="1" indent="1"/>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xf>
    <xf numFmtId="0" fontId="1" fillId="0" borderId="12" xfId="0" applyFont="1" applyBorder="1" applyAlignment="1">
      <alignment horizontal="center"/>
    </xf>
    <xf numFmtId="0" fontId="15" fillId="10" borderId="1" xfId="0" applyFont="1" applyFill="1" applyBorder="1" applyAlignment="1">
      <alignment horizontal="center" vertical="center"/>
    </xf>
    <xf numFmtId="0" fontId="15" fillId="10" borderId="0" xfId="0" applyFont="1" applyFill="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FF7C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J33"/>
  <sheetViews>
    <sheetView topLeftCell="B27" zoomScale="125" zoomScaleNormal="125" zoomScaleSheetLayoutView="80" zoomScalePageLayoutView="125" workbookViewId="0">
      <selection activeCell="C28" sqref="C28"/>
    </sheetView>
  </sheetViews>
  <sheetFormatPr baseColWidth="10" defaultColWidth="11.42578125" defaultRowHeight="15" x14ac:dyDescent="0.25"/>
  <cols>
    <col min="1" max="1" width="3.42578125" style="13" customWidth="1"/>
    <col min="2" max="2" width="4.42578125" style="12" customWidth="1"/>
    <col min="3" max="3" width="69.140625" customWidth="1"/>
    <col min="6" max="6" width="12.7109375" customWidth="1"/>
    <col min="7" max="7" width="2.42578125" style="13" customWidth="1"/>
    <col min="8" max="8" width="3.140625" customWidth="1"/>
    <col min="9" max="9" width="2.28515625" bestFit="1" customWidth="1"/>
    <col min="10" max="10" width="26.7109375" customWidth="1"/>
    <col min="11" max="11" width="4" customWidth="1"/>
  </cols>
  <sheetData>
    <row r="2" spans="2:10" ht="21.75" customHeight="1" x14ac:dyDescent="0.25">
      <c r="C2" s="55" t="s">
        <v>0</v>
      </c>
      <c r="D2" s="55"/>
      <c r="E2" s="55"/>
    </row>
    <row r="3" spans="2:10" s="13" customFormat="1" ht="15.75" thickBot="1" x14ac:dyDescent="0.3">
      <c r="B3" s="14"/>
    </row>
    <row r="4" spans="2:10" ht="15.75" thickBot="1" x14ac:dyDescent="0.3">
      <c r="B4" s="56" t="s">
        <v>1</v>
      </c>
      <c r="C4" s="57"/>
      <c r="D4" s="57"/>
      <c r="E4" s="57"/>
      <c r="F4" s="58"/>
    </row>
    <row r="5" spans="2:10" x14ac:dyDescent="0.25">
      <c r="B5" s="59" t="s">
        <v>2</v>
      </c>
      <c r="C5" s="60"/>
      <c r="D5" s="45" t="s">
        <v>3</v>
      </c>
      <c r="E5" s="45" t="s">
        <v>4</v>
      </c>
      <c r="F5" s="15" t="s">
        <v>5</v>
      </c>
      <c r="I5" s="61" t="s">
        <v>6</v>
      </c>
      <c r="J5" s="61"/>
    </row>
    <row r="6" spans="2:10" x14ac:dyDescent="0.25">
      <c r="B6" s="62" t="s">
        <v>7</v>
      </c>
      <c r="C6" s="63"/>
      <c r="D6" s="16"/>
      <c r="E6" s="16"/>
      <c r="F6" s="17"/>
      <c r="I6" s="16">
        <v>1</v>
      </c>
      <c r="J6" s="16" t="s">
        <v>98</v>
      </c>
    </row>
    <row r="7" spans="2:10" ht="52.5" customHeight="1" x14ac:dyDescent="0.25">
      <c r="B7" s="18">
        <v>1</v>
      </c>
      <c r="C7" s="36" t="s">
        <v>8</v>
      </c>
      <c r="D7" s="19">
        <v>0.02</v>
      </c>
      <c r="E7" s="20">
        <v>2</v>
      </c>
      <c r="F7" s="21">
        <f>+E7*D7</f>
        <v>0.04</v>
      </c>
      <c r="I7" s="16">
        <v>2</v>
      </c>
      <c r="J7" s="16" t="s">
        <v>97</v>
      </c>
    </row>
    <row r="8" spans="2:10" ht="52.5" customHeight="1" x14ac:dyDescent="0.25">
      <c r="B8" s="18">
        <v>2</v>
      </c>
      <c r="C8" s="36" t="s">
        <v>9</v>
      </c>
      <c r="D8" s="19">
        <v>0.03</v>
      </c>
      <c r="E8" s="20">
        <v>2</v>
      </c>
      <c r="F8" s="21">
        <f t="shared" ref="F8:F19" si="0">+E8*D8</f>
        <v>0.06</v>
      </c>
      <c r="I8" s="16">
        <v>3</v>
      </c>
      <c r="J8" s="16" t="s">
        <v>96</v>
      </c>
    </row>
    <row r="9" spans="2:10" ht="52.5" customHeight="1" x14ac:dyDescent="0.25">
      <c r="B9" s="18">
        <v>3</v>
      </c>
      <c r="C9" s="36" t="s">
        <v>10</v>
      </c>
      <c r="D9" s="19">
        <v>7.0000000000000007E-2</v>
      </c>
      <c r="E9" s="20">
        <v>4</v>
      </c>
      <c r="F9" s="21">
        <f t="shared" si="0"/>
        <v>0.28000000000000003</v>
      </c>
      <c r="I9" s="16">
        <v>4</v>
      </c>
      <c r="J9" s="16" t="s">
        <v>99</v>
      </c>
    </row>
    <row r="10" spans="2:10" ht="52.5" customHeight="1" x14ac:dyDescent="0.25">
      <c r="B10" s="18">
        <v>4</v>
      </c>
      <c r="C10" s="36" t="s">
        <v>11</v>
      </c>
      <c r="D10" s="19">
        <v>0.04</v>
      </c>
      <c r="E10" s="20">
        <v>4</v>
      </c>
      <c r="F10" s="21">
        <f t="shared" si="0"/>
        <v>0.16</v>
      </c>
    </row>
    <row r="11" spans="2:10" ht="52.5" customHeight="1" x14ac:dyDescent="0.25">
      <c r="B11" s="18">
        <v>5</v>
      </c>
      <c r="C11" s="36" t="s">
        <v>12</v>
      </c>
      <c r="D11" s="19">
        <v>0.03</v>
      </c>
      <c r="E11" s="20">
        <v>2</v>
      </c>
      <c r="F11" s="21">
        <f t="shared" si="0"/>
        <v>0.06</v>
      </c>
    </row>
    <row r="12" spans="2:10" ht="52.5" customHeight="1" x14ac:dyDescent="0.25">
      <c r="B12" s="18">
        <v>6</v>
      </c>
      <c r="C12" s="36" t="s">
        <v>13</v>
      </c>
      <c r="D12" s="19">
        <v>0.05</v>
      </c>
      <c r="E12" s="20">
        <v>3</v>
      </c>
      <c r="F12" s="21">
        <f t="shared" si="0"/>
        <v>0.15000000000000002</v>
      </c>
    </row>
    <row r="13" spans="2:10" ht="52.5" customHeight="1" x14ac:dyDescent="0.25">
      <c r="B13" s="18">
        <v>7</v>
      </c>
      <c r="C13" s="36" t="s">
        <v>14</v>
      </c>
      <c r="D13" s="19">
        <v>0.04</v>
      </c>
      <c r="E13" s="20">
        <v>3</v>
      </c>
      <c r="F13" s="21">
        <f t="shared" si="0"/>
        <v>0.12</v>
      </c>
    </row>
    <row r="14" spans="2:10" ht="52.5" customHeight="1" x14ac:dyDescent="0.25">
      <c r="B14" s="18">
        <v>8</v>
      </c>
      <c r="C14" s="36" t="s">
        <v>15</v>
      </c>
      <c r="D14" s="19">
        <v>0.06</v>
      </c>
      <c r="E14" s="20">
        <v>4</v>
      </c>
      <c r="F14" s="21">
        <f t="shared" si="0"/>
        <v>0.24</v>
      </c>
    </row>
    <row r="15" spans="2:10" ht="52.5" customHeight="1" x14ac:dyDescent="0.25">
      <c r="B15" s="18">
        <v>9</v>
      </c>
      <c r="C15" s="36" t="s">
        <v>16</v>
      </c>
      <c r="D15" s="25">
        <v>0.04</v>
      </c>
      <c r="E15" s="27">
        <v>4</v>
      </c>
      <c r="F15" s="35">
        <f t="shared" si="0"/>
        <v>0.16</v>
      </c>
    </row>
    <row r="16" spans="2:10" ht="52.5" customHeight="1" x14ac:dyDescent="0.25">
      <c r="B16" s="18">
        <v>10</v>
      </c>
      <c r="C16" s="36" t="s">
        <v>17</v>
      </c>
      <c r="D16" s="25">
        <v>0.06</v>
      </c>
      <c r="E16" s="27">
        <v>4</v>
      </c>
      <c r="F16" s="35">
        <f t="shared" si="0"/>
        <v>0.24</v>
      </c>
    </row>
    <row r="17" spans="2:10" ht="52.5" customHeight="1" x14ac:dyDescent="0.25">
      <c r="B17" s="18">
        <v>11</v>
      </c>
      <c r="C17" s="37" t="s">
        <v>18</v>
      </c>
      <c r="D17" s="25">
        <v>7.0000000000000007E-2</v>
      </c>
      <c r="E17" s="27">
        <v>4</v>
      </c>
      <c r="F17" s="35">
        <f t="shared" si="0"/>
        <v>0.28000000000000003</v>
      </c>
    </row>
    <row r="18" spans="2:10" ht="52.5" customHeight="1" x14ac:dyDescent="0.25">
      <c r="B18" s="18">
        <v>12</v>
      </c>
      <c r="C18" s="36" t="s">
        <v>19</v>
      </c>
      <c r="D18" s="25">
        <v>0.06</v>
      </c>
      <c r="E18" s="27">
        <v>3</v>
      </c>
      <c r="F18" s="35">
        <f t="shared" si="0"/>
        <v>0.18</v>
      </c>
    </row>
    <row r="19" spans="2:10" ht="52.5" customHeight="1" thickBot="1" x14ac:dyDescent="0.3">
      <c r="B19" s="18">
        <v>13</v>
      </c>
      <c r="C19" s="36" t="s">
        <v>20</v>
      </c>
      <c r="D19" s="22">
        <v>0.06</v>
      </c>
      <c r="E19" s="23">
        <v>3</v>
      </c>
      <c r="F19" s="24">
        <f t="shared" si="0"/>
        <v>0.18</v>
      </c>
    </row>
    <row r="20" spans="2:10" ht="6.75" customHeight="1" x14ac:dyDescent="0.25">
      <c r="B20" s="64"/>
      <c r="C20" s="65"/>
      <c r="D20" s="65"/>
      <c r="E20" s="65"/>
      <c r="F20" s="66"/>
    </row>
    <row r="21" spans="2:10" x14ac:dyDescent="0.25">
      <c r="B21" s="53" t="s">
        <v>21</v>
      </c>
      <c r="C21" s="54"/>
      <c r="D21" s="20"/>
      <c r="E21" s="20"/>
      <c r="F21" s="21"/>
    </row>
    <row r="22" spans="2:10" ht="48" customHeight="1" x14ac:dyDescent="0.25">
      <c r="B22" s="18">
        <v>1</v>
      </c>
      <c r="C22" s="39" t="s">
        <v>22</v>
      </c>
      <c r="D22" s="25">
        <v>0.03</v>
      </c>
      <c r="E22" s="20">
        <v>4</v>
      </c>
      <c r="F22" s="21">
        <f t="shared" ref="F22:F31" si="1">+E22*D22</f>
        <v>0.12</v>
      </c>
    </row>
    <row r="23" spans="2:10" ht="58.5" customHeight="1" x14ac:dyDescent="0.25">
      <c r="B23" s="18">
        <v>2</v>
      </c>
      <c r="C23" s="39" t="s">
        <v>23</v>
      </c>
      <c r="D23" s="19">
        <v>0.03</v>
      </c>
      <c r="E23" s="20">
        <v>4</v>
      </c>
      <c r="F23" s="21">
        <f t="shared" si="1"/>
        <v>0.12</v>
      </c>
      <c r="J23">
        <f>100/13</f>
        <v>7.6923076923076925</v>
      </c>
    </row>
    <row r="24" spans="2:10" ht="48" customHeight="1" x14ac:dyDescent="0.25">
      <c r="B24" s="18">
        <v>3</v>
      </c>
      <c r="C24" s="39" t="s">
        <v>24</v>
      </c>
      <c r="D24" s="19">
        <v>0.02</v>
      </c>
      <c r="E24" s="20">
        <v>3</v>
      </c>
      <c r="F24" s="21">
        <f t="shared" si="1"/>
        <v>0.06</v>
      </c>
    </row>
    <row r="25" spans="2:10" ht="48" customHeight="1" x14ac:dyDescent="0.25">
      <c r="B25" s="18">
        <v>4</v>
      </c>
      <c r="C25" s="39" t="s">
        <v>25</v>
      </c>
      <c r="D25" s="19">
        <v>0.02</v>
      </c>
      <c r="E25" s="20">
        <v>2</v>
      </c>
      <c r="F25" s="21">
        <f t="shared" si="1"/>
        <v>0.04</v>
      </c>
    </row>
    <row r="26" spans="2:10" ht="48" customHeight="1" x14ac:dyDescent="0.25">
      <c r="B26" s="18">
        <v>5</v>
      </c>
      <c r="C26" s="39" t="s">
        <v>107</v>
      </c>
      <c r="D26" s="19">
        <v>0.03</v>
      </c>
      <c r="E26" s="28">
        <v>2</v>
      </c>
      <c r="F26" s="21">
        <f t="shared" si="1"/>
        <v>0.06</v>
      </c>
    </row>
    <row r="27" spans="2:10" ht="48" customHeight="1" x14ac:dyDescent="0.25">
      <c r="B27" s="18">
        <v>6</v>
      </c>
      <c r="C27" s="39" t="s">
        <v>27</v>
      </c>
      <c r="D27" s="19">
        <v>0.04</v>
      </c>
      <c r="E27" s="28">
        <v>3</v>
      </c>
      <c r="F27" s="21">
        <f t="shared" si="1"/>
        <v>0.12</v>
      </c>
    </row>
    <row r="28" spans="2:10" ht="48" customHeight="1" x14ac:dyDescent="0.25">
      <c r="B28" s="18">
        <v>7</v>
      </c>
      <c r="C28" s="39" t="s">
        <v>28</v>
      </c>
      <c r="D28" s="19">
        <v>0.04</v>
      </c>
      <c r="E28" s="28">
        <v>3</v>
      </c>
      <c r="F28" s="21">
        <f t="shared" si="1"/>
        <v>0.12</v>
      </c>
    </row>
    <row r="29" spans="2:10" ht="48" customHeight="1" x14ac:dyDescent="0.25">
      <c r="B29" s="18">
        <v>8</v>
      </c>
      <c r="C29" s="39" t="s">
        <v>29</v>
      </c>
      <c r="D29" s="19">
        <v>0.04</v>
      </c>
      <c r="E29" s="28">
        <v>4</v>
      </c>
      <c r="F29" s="21">
        <f t="shared" si="1"/>
        <v>0.16</v>
      </c>
    </row>
    <row r="30" spans="2:10" ht="48" customHeight="1" x14ac:dyDescent="0.25">
      <c r="B30" s="18">
        <v>9</v>
      </c>
      <c r="C30" s="39" t="s">
        <v>30</v>
      </c>
      <c r="D30" s="19">
        <v>0.09</v>
      </c>
      <c r="E30" s="28">
        <v>4</v>
      </c>
      <c r="F30" s="21">
        <f t="shared" si="1"/>
        <v>0.36</v>
      </c>
    </row>
    <row r="31" spans="2:10" ht="48" customHeight="1" x14ac:dyDescent="0.25">
      <c r="B31" s="18">
        <v>10</v>
      </c>
      <c r="C31" s="38" t="s">
        <v>31</v>
      </c>
      <c r="D31" s="19">
        <v>0.03</v>
      </c>
      <c r="E31" s="28">
        <v>3</v>
      </c>
      <c r="F31" s="21">
        <f t="shared" si="1"/>
        <v>0.09</v>
      </c>
    </row>
    <row r="32" spans="2:10" ht="23.25" customHeight="1" thickBot="1" x14ac:dyDescent="0.3">
      <c r="B32" s="29"/>
      <c r="C32" s="30"/>
      <c r="D32" s="31">
        <f>+SUM(D7:D31)</f>
        <v>1.0000000000000002</v>
      </c>
      <c r="E32" s="32"/>
      <c r="F32" s="33">
        <f>+SUM(F7:F31)</f>
        <v>3.4000000000000004</v>
      </c>
    </row>
    <row r="33" spans="2:2" s="13" customFormat="1" x14ac:dyDescent="0.25">
      <c r="B33" s="14"/>
    </row>
  </sheetData>
  <mergeCells count="7">
    <mergeCell ref="B21:C21"/>
    <mergeCell ref="C2:E2"/>
    <mergeCell ref="B4:F4"/>
    <mergeCell ref="B5:C5"/>
    <mergeCell ref="I5:J5"/>
    <mergeCell ref="B6:C6"/>
    <mergeCell ref="B20:F20"/>
  </mergeCells>
  <pageMargins left="0.7" right="0.7" top="0.75" bottom="0.75" header="0.3" footer="0.3"/>
  <pageSetup paperSize="9" scale="5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26"/>
  <sheetViews>
    <sheetView view="pageBreakPreview" topLeftCell="A4" zoomScale="125" zoomScaleNormal="125" zoomScaleSheetLayoutView="90" zoomScalePageLayoutView="125" workbookViewId="0">
      <selection activeCell="C25" sqref="C25"/>
    </sheetView>
  </sheetViews>
  <sheetFormatPr baseColWidth="10" defaultColWidth="11.42578125" defaultRowHeight="15" x14ac:dyDescent="0.25"/>
  <cols>
    <col min="1" max="2" width="4.42578125" style="40" customWidth="1"/>
    <col min="3" max="3" width="59.42578125" style="40" customWidth="1"/>
    <col min="4" max="4" width="10.140625" style="40" customWidth="1"/>
    <col min="5" max="5" width="12" style="40" customWidth="1"/>
    <col min="6" max="6" width="15.7109375" style="40" customWidth="1"/>
    <col min="7" max="7" width="3.7109375" style="40" customWidth="1"/>
    <col min="8" max="8" width="11.42578125" style="40"/>
    <col min="9" max="9" width="26.140625" style="40" customWidth="1"/>
    <col min="10" max="10" width="3.42578125" style="40" customWidth="1"/>
    <col min="11" max="11" width="2.42578125" style="40" customWidth="1"/>
    <col min="12" max="16384" width="11.42578125" style="40"/>
  </cols>
  <sheetData>
    <row r="2" spans="2:9" ht="24.75" customHeight="1" x14ac:dyDescent="0.25">
      <c r="C2" s="55" t="s">
        <v>32</v>
      </c>
      <c r="D2" s="55"/>
      <c r="E2" s="55"/>
    </row>
    <row r="3" spans="2:9" ht="15.75" thickBot="1" x14ac:dyDescent="0.3"/>
    <row r="4" spans="2:9" x14ac:dyDescent="0.25">
      <c r="B4" s="73" t="s">
        <v>33</v>
      </c>
      <c r="C4" s="74"/>
      <c r="D4" s="74"/>
      <c r="E4" s="74"/>
      <c r="F4" s="75"/>
    </row>
    <row r="5" spans="2:9" x14ac:dyDescent="0.25">
      <c r="B5" s="76" t="s">
        <v>34</v>
      </c>
      <c r="C5" s="72"/>
      <c r="D5" s="47" t="s">
        <v>3</v>
      </c>
      <c r="E5" s="47" t="s">
        <v>35</v>
      </c>
      <c r="F5" s="43" t="s">
        <v>5</v>
      </c>
      <c r="H5" s="72" t="s">
        <v>6</v>
      </c>
      <c r="I5" s="72"/>
    </row>
    <row r="6" spans="2:9" x14ac:dyDescent="0.25">
      <c r="B6" s="77" t="s">
        <v>36</v>
      </c>
      <c r="C6" s="78"/>
      <c r="D6" s="47"/>
      <c r="E6" s="47"/>
      <c r="F6" s="43"/>
      <c r="H6" s="42">
        <v>1</v>
      </c>
      <c r="I6" s="16" t="s">
        <v>98</v>
      </c>
    </row>
    <row r="7" spans="2:9" ht="25.5" x14ac:dyDescent="0.25">
      <c r="B7" s="46" t="s">
        <v>37</v>
      </c>
      <c r="C7" s="37" t="s">
        <v>38</v>
      </c>
      <c r="D7" s="19">
        <v>0.08</v>
      </c>
      <c r="E7" s="20">
        <v>4</v>
      </c>
      <c r="F7" s="21">
        <f t="shared" ref="F7:F14" si="0">+E7*D7</f>
        <v>0.32</v>
      </c>
      <c r="H7" s="42">
        <v>2</v>
      </c>
      <c r="I7" s="16" t="s">
        <v>97</v>
      </c>
    </row>
    <row r="8" spans="2:9" x14ac:dyDescent="0.25">
      <c r="B8" s="46" t="s">
        <v>39</v>
      </c>
      <c r="C8" s="37" t="s">
        <v>40</v>
      </c>
      <c r="D8" s="19">
        <v>0.08</v>
      </c>
      <c r="E8" s="20">
        <v>3</v>
      </c>
      <c r="F8" s="21">
        <f t="shared" si="0"/>
        <v>0.24</v>
      </c>
      <c r="H8" s="42">
        <v>3</v>
      </c>
      <c r="I8" s="16" t="s">
        <v>96</v>
      </c>
    </row>
    <row r="9" spans="2:9" ht="25.5" x14ac:dyDescent="0.25">
      <c r="B9" s="46" t="s">
        <v>41</v>
      </c>
      <c r="C9" s="37" t="s">
        <v>42</v>
      </c>
      <c r="D9" s="19">
        <v>0.06</v>
      </c>
      <c r="E9" s="20">
        <v>3</v>
      </c>
      <c r="F9" s="21">
        <f t="shared" si="0"/>
        <v>0.18</v>
      </c>
      <c r="H9" s="42">
        <v>4</v>
      </c>
      <c r="I9" s="16" t="s">
        <v>99</v>
      </c>
    </row>
    <row r="10" spans="2:9" ht="33" customHeight="1" x14ac:dyDescent="0.25">
      <c r="B10" s="46" t="s">
        <v>43</v>
      </c>
      <c r="C10" s="37" t="s">
        <v>44</v>
      </c>
      <c r="D10" s="19">
        <v>0.05</v>
      </c>
      <c r="E10" s="20">
        <v>4</v>
      </c>
      <c r="F10" s="21">
        <f t="shared" si="0"/>
        <v>0.2</v>
      </c>
    </row>
    <row r="11" spans="2:9" ht="51" x14ac:dyDescent="0.25">
      <c r="B11" s="34" t="s">
        <v>45</v>
      </c>
      <c r="C11" s="37" t="s">
        <v>46</v>
      </c>
      <c r="D11" s="19">
        <v>0.05</v>
      </c>
      <c r="E11" s="20">
        <v>4</v>
      </c>
      <c r="F11" s="21">
        <f t="shared" si="0"/>
        <v>0.2</v>
      </c>
    </row>
    <row r="12" spans="2:9" ht="38.25" x14ac:dyDescent="0.25">
      <c r="B12" s="34" t="s">
        <v>47</v>
      </c>
      <c r="C12" s="37" t="s">
        <v>48</v>
      </c>
      <c r="D12" s="19">
        <v>0.06</v>
      </c>
      <c r="E12" s="20">
        <v>3</v>
      </c>
      <c r="F12" s="21">
        <f t="shared" si="0"/>
        <v>0.18</v>
      </c>
    </row>
    <row r="13" spans="2:9" ht="45" customHeight="1" x14ac:dyDescent="0.25">
      <c r="B13" s="34" t="s">
        <v>49</v>
      </c>
      <c r="C13" s="37" t="s">
        <v>106</v>
      </c>
      <c r="D13" s="19">
        <v>0.06</v>
      </c>
      <c r="E13" s="20">
        <v>4</v>
      </c>
      <c r="F13" s="21">
        <f t="shared" si="0"/>
        <v>0.24</v>
      </c>
    </row>
    <row r="14" spans="2:9" ht="38.25" x14ac:dyDescent="0.25">
      <c r="B14" s="34" t="s">
        <v>51</v>
      </c>
      <c r="C14" s="37" t="s">
        <v>52</v>
      </c>
      <c r="D14" s="19">
        <v>0.04</v>
      </c>
      <c r="E14" s="20">
        <v>3</v>
      </c>
      <c r="F14" s="21">
        <f t="shared" si="0"/>
        <v>0.12</v>
      </c>
    </row>
    <row r="15" spans="2:9" ht="8.25" customHeight="1" x14ac:dyDescent="0.25">
      <c r="B15" s="67"/>
      <c r="C15" s="68"/>
      <c r="D15" s="68"/>
      <c r="E15" s="68"/>
      <c r="F15" s="69"/>
    </row>
    <row r="16" spans="2:9" x14ac:dyDescent="0.25">
      <c r="B16" s="70" t="s">
        <v>53</v>
      </c>
      <c r="C16" s="71"/>
      <c r="D16" s="20"/>
      <c r="E16" s="20"/>
      <c r="F16" s="21"/>
    </row>
    <row r="17" spans="2:6" ht="63" customHeight="1" x14ac:dyDescent="0.25">
      <c r="B17" s="18" t="s">
        <v>37</v>
      </c>
      <c r="C17" s="44" t="s">
        <v>54</v>
      </c>
      <c r="D17" s="19">
        <v>0.03</v>
      </c>
      <c r="E17" s="20">
        <v>2</v>
      </c>
      <c r="F17" s="21">
        <f t="shared" ref="F17:F25" si="1">+E17*D17</f>
        <v>0.06</v>
      </c>
    </row>
    <row r="18" spans="2:6" ht="49.5" customHeight="1" x14ac:dyDescent="0.25">
      <c r="B18" s="18" t="s">
        <v>39</v>
      </c>
      <c r="C18" s="44" t="s">
        <v>55</v>
      </c>
      <c r="D18" s="19">
        <v>7.0000000000000007E-2</v>
      </c>
      <c r="E18" s="20">
        <v>4</v>
      </c>
      <c r="F18" s="21">
        <f t="shared" si="1"/>
        <v>0.28000000000000003</v>
      </c>
    </row>
    <row r="19" spans="2:6" ht="49.5" customHeight="1" x14ac:dyDescent="0.25">
      <c r="B19" s="18" t="s">
        <v>41</v>
      </c>
      <c r="C19" s="44" t="s">
        <v>56</v>
      </c>
      <c r="D19" s="19">
        <v>0.08</v>
      </c>
      <c r="E19" s="20">
        <v>4</v>
      </c>
      <c r="F19" s="21">
        <f t="shared" si="1"/>
        <v>0.32</v>
      </c>
    </row>
    <row r="20" spans="2:6" ht="49.5" customHeight="1" x14ac:dyDescent="0.25">
      <c r="B20" s="18" t="s">
        <v>43</v>
      </c>
      <c r="C20" s="44" t="s">
        <v>57</v>
      </c>
      <c r="D20" s="19">
        <v>7.0000000000000007E-2</v>
      </c>
      <c r="E20" s="20">
        <v>3</v>
      </c>
      <c r="F20" s="21">
        <f t="shared" si="1"/>
        <v>0.21000000000000002</v>
      </c>
    </row>
    <row r="21" spans="2:6" ht="49.5" customHeight="1" x14ac:dyDescent="0.25">
      <c r="B21" s="26" t="s">
        <v>45</v>
      </c>
      <c r="C21" s="44" t="s">
        <v>58</v>
      </c>
      <c r="D21" s="19">
        <v>0.06</v>
      </c>
      <c r="E21" s="20">
        <v>3</v>
      </c>
      <c r="F21" s="21">
        <f t="shared" si="1"/>
        <v>0.18</v>
      </c>
    </row>
    <row r="22" spans="2:6" ht="59.25" customHeight="1" x14ac:dyDescent="0.25">
      <c r="B22" s="26" t="s">
        <v>47</v>
      </c>
      <c r="C22" s="44" t="s">
        <v>59</v>
      </c>
      <c r="D22" s="19">
        <v>0.05</v>
      </c>
      <c r="E22" s="20">
        <v>3</v>
      </c>
      <c r="F22" s="21">
        <f t="shared" si="1"/>
        <v>0.15000000000000002</v>
      </c>
    </row>
    <row r="23" spans="2:6" ht="49.5" customHeight="1" x14ac:dyDescent="0.25">
      <c r="B23" s="26" t="s">
        <v>49</v>
      </c>
      <c r="C23" s="44" t="s">
        <v>60</v>
      </c>
      <c r="D23" s="19">
        <v>0.06</v>
      </c>
      <c r="E23" s="20">
        <v>4</v>
      </c>
      <c r="F23" s="21">
        <f t="shared" si="1"/>
        <v>0.24</v>
      </c>
    </row>
    <row r="24" spans="2:6" ht="49.5" customHeight="1" x14ac:dyDescent="0.25">
      <c r="B24" s="26" t="s">
        <v>51</v>
      </c>
      <c r="C24" s="44" t="s">
        <v>61</v>
      </c>
      <c r="D24" s="19">
        <v>0.04</v>
      </c>
      <c r="E24" s="20">
        <v>2</v>
      </c>
      <c r="F24" s="21">
        <f t="shared" si="1"/>
        <v>0.08</v>
      </c>
    </row>
    <row r="25" spans="2:6" ht="49.5" customHeight="1" x14ac:dyDescent="0.25">
      <c r="B25" s="26" t="s">
        <v>62</v>
      </c>
      <c r="C25" s="44" t="s">
        <v>63</v>
      </c>
      <c r="D25" s="19">
        <v>0.06</v>
      </c>
      <c r="E25" s="20">
        <v>2</v>
      </c>
      <c r="F25" s="21">
        <f t="shared" si="1"/>
        <v>0.12</v>
      </c>
    </row>
    <row r="26" spans="2:6" ht="15.75" thickBot="1" x14ac:dyDescent="0.3">
      <c r="B26" s="29"/>
      <c r="C26" s="41"/>
      <c r="D26" s="31">
        <f>+SUM(D7:D25)</f>
        <v>1.0000000000000002</v>
      </c>
      <c r="E26" s="32"/>
      <c r="F26" s="33">
        <f>+SUM(F7:F25)</f>
        <v>3.3199999999999994</v>
      </c>
    </row>
  </sheetData>
  <mergeCells count="7">
    <mergeCell ref="C2:E2"/>
    <mergeCell ref="B15:F15"/>
    <mergeCell ref="B16:C16"/>
    <mergeCell ref="H5:I5"/>
    <mergeCell ref="B4:F4"/>
    <mergeCell ref="B5:C5"/>
    <mergeCell ref="B6:C6"/>
  </mergeCells>
  <pageMargins left="0.7" right="0.7" top="0.75" bottom="0.75" header="0.3" footer="0.3"/>
  <pageSetup paperSize="9" scale="4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B24"/>
  <sheetViews>
    <sheetView topLeftCell="C3" zoomScale="60" zoomScaleNormal="60" zoomScaleSheetLayoutView="100" zoomScalePageLayoutView="70" workbookViewId="0">
      <pane ySplit="2" topLeftCell="A8" activePane="bottomLeft" state="frozen"/>
      <selection activeCell="A3" sqref="A3"/>
      <selection pane="bottomLeft" activeCell="D8" sqref="D8:P15"/>
    </sheetView>
  </sheetViews>
  <sheetFormatPr baseColWidth="10" defaultColWidth="11.42578125" defaultRowHeight="15.75" x14ac:dyDescent="0.25"/>
  <cols>
    <col min="1" max="2" width="5.42578125" style="1" customWidth="1"/>
    <col min="3" max="3" width="42.28515625" style="2" customWidth="1"/>
    <col min="4" max="4" width="26.28515625" style="1" customWidth="1"/>
    <col min="5" max="5" width="24.28515625" style="1" customWidth="1"/>
    <col min="6" max="6" width="20.7109375" style="1" customWidth="1"/>
    <col min="7" max="7" width="24.85546875" style="1" customWidth="1"/>
    <col min="8" max="8" width="23" style="1" customWidth="1"/>
    <col min="9" max="9" width="21" style="1" customWidth="1"/>
    <col min="10" max="10" width="20.42578125" style="1" customWidth="1"/>
    <col min="11" max="11" width="31" style="1" customWidth="1"/>
    <col min="12" max="12" width="18.7109375" style="1" customWidth="1"/>
    <col min="13" max="13" width="21.5703125" style="1" customWidth="1"/>
    <col min="14" max="14" width="23.5703125" style="1" customWidth="1"/>
    <col min="15" max="15" width="27" style="1" customWidth="1"/>
    <col min="16" max="16" width="30.5703125" style="1" customWidth="1"/>
    <col min="17" max="17" width="27.5703125" style="1" customWidth="1"/>
    <col min="18" max="18" width="26.7109375" style="1" customWidth="1"/>
    <col min="19" max="19" width="22.7109375" style="1" customWidth="1"/>
    <col min="20" max="20" width="22.140625" style="1" customWidth="1"/>
    <col min="21" max="21" width="22" style="1" customWidth="1"/>
    <col min="22" max="22" width="25.28515625" style="1" customWidth="1"/>
    <col min="23" max="23" width="25.5703125" style="1" customWidth="1"/>
    <col min="24" max="24" width="25" style="1" customWidth="1"/>
    <col min="25" max="25" width="30.7109375" style="1" customWidth="1"/>
    <col min="26" max="26" width="24.140625" style="1" customWidth="1"/>
    <col min="27" max="16384" width="11.42578125" style="1"/>
  </cols>
  <sheetData>
    <row r="2" spans="1:28" ht="32.25" customHeight="1" x14ac:dyDescent="0.25">
      <c r="A2" s="79" t="s">
        <v>64</v>
      </c>
      <c r="B2" s="79"/>
      <c r="C2" s="79"/>
      <c r="D2" s="79"/>
      <c r="E2" s="79"/>
      <c r="F2" s="79"/>
      <c r="G2" s="79"/>
      <c r="H2" s="79"/>
      <c r="I2" s="79"/>
      <c r="J2" s="79"/>
      <c r="K2" s="79"/>
      <c r="L2" s="79"/>
      <c r="M2" s="79"/>
      <c r="N2" s="79"/>
      <c r="O2" s="79"/>
      <c r="P2" s="79"/>
      <c r="Q2" s="79"/>
      <c r="R2" s="79"/>
      <c r="S2" s="79"/>
      <c r="T2" s="79"/>
      <c r="U2" s="79"/>
      <c r="V2" s="79"/>
      <c r="W2" s="79"/>
      <c r="X2" s="79"/>
      <c r="Y2" s="79"/>
      <c r="Z2" s="79"/>
    </row>
    <row r="3" spans="1:28" ht="32.25" customHeight="1" x14ac:dyDescent="0.25">
      <c r="A3" s="11"/>
      <c r="B3" s="11"/>
      <c r="C3" s="11"/>
      <c r="D3" s="11"/>
      <c r="E3" s="11"/>
      <c r="F3" s="11"/>
      <c r="G3" s="11"/>
      <c r="H3" s="11"/>
      <c r="I3" s="11"/>
      <c r="J3" s="11"/>
      <c r="K3" s="11"/>
      <c r="L3" s="11"/>
      <c r="M3" s="11"/>
      <c r="N3" s="11"/>
      <c r="O3" s="11"/>
      <c r="P3" s="11"/>
      <c r="Q3" s="11"/>
      <c r="R3" s="11"/>
      <c r="S3" s="11"/>
      <c r="T3" s="11"/>
      <c r="U3" s="11"/>
      <c r="V3" s="11"/>
      <c r="W3" s="11"/>
      <c r="X3" s="11"/>
      <c r="Y3" s="11"/>
      <c r="Z3" s="11"/>
    </row>
    <row r="4" spans="1:28" ht="15.75" customHeight="1" x14ac:dyDescent="0.25">
      <c r="A4" s="96"/>
      <c r="B4" s="96"/>
      <c r="C4" s="96"/>
      <c r="D4" s="96"/>
      <c r="E4" s="96"/>
      <c r="F4" s="96"/>
      <c r="G4" s="96"/>
      <c r="H4" s="96"/>
      <c r="I4" s="96"/>
      <c r="J4" s="96"/>
      <c r="K4" s="96"/>
      <c r="L4" s="96"/>
      <c r="M4" s="96"/>
      <c r="N4" s="96"/>
      <c r="O4" s="96"/>
      <c r="P4" s="96"/>
      <c r="Q4" s="96"/>
      <c r="R4" s="96"/>
      <c r="S4" s="96"/>
      <c r="T4" s="96"/>
      <c r="U4" s="96"/>
      <c r="V4" s="96"/>
      <c r="W4" s="96"/>
      <c r="X4" s="96"/>
      <c r="Y4" s="96"/>
      <c r="Z4" s="96"/>
    </row>
    <row r="5" spans="1:28" ht="23.25" customHeight="1" x14ac:dyDescent="0.25">
      <c r="A5" s="87" t="s">
        <v>65</v>
      </c>
      <c r="B5" s="88"/>
      <c r="C5" s="89"/>
      <c r="D5" s="83" t="s">
        <v>66</v>
      </c>
      <c r="E5" s="83"/>
      <c r="F5" s="83"/>
      <c r="G5" s="83"/>
      <c r="H5" s="83"/>
      <c r="I5" s="83"/>
      <c r="J5" s="83"/>
      <c r="K5" s="83"/>
      <c r="L5" s="83"/>
      <c r="M5" s="83"/>
      <c r="N5" s="83"/>
      <c r="O5" s="83"/>
      <c r="P5" s="83"/>
      <c r="Q5" s="84" t="s">
        <v>67</v>
      </c>
      <c r="R5" s="84"/>
      <c r="S5" s="84"/>
      <c r="T5" s="84"/>
      <c r="U5" s="84"/>
      <c r="V5" s="84"/>
      <c r="W5" s="84"/>
      <c r="X5" s="84"/>
      <c r="Y5" s="84"/>
      <c r="Z5" s="84"/>
    </row>
    <row r="6" spans="1:28" ht="25.5" customHeight="1" x14ac:dyDescent="0.3">
      <c r="A6" s="90"/>
      <c r="B6" s="91"/>
      <c r="C6" s="92"/>
      <c r="D6" s="4">
        <v>1</v>
      </c>
      <c r="E6" s="4">
        <v>2</v>
      </c>
      <c r="F6" s="4">
        <v>3</v>
      </c>
      <c r="G6" s="4">
        <v>4</v>
      </c>
      <c r="H6" s="4">
        <v>5</v>
      </c>
      <c r="I6" s="4">
        <v>6</v>
      </c>
      <c r="J6" s="4">
        <v>7</v>
      </c>
      <c r="K6" s="4">
        <v>8</v>
      </c>
      <c r="L6" s="4">
        <v>9</v>
      </c>
      <c r="M6" s="4">
        <v>10</v>
      </c>
      <c r="N6" s="4">
        <v>11</v>
      </c>
      <c r="O6" s="4">
        <v>12</v>
      </c>
      <c r="P6" s="4">
        <v>13</v>
      </c>
      <c r="Q6" s="5">
        <v>1</v>
      </c>
      <c r="R6" s="5">
        <v>2</v>
      </c>
      <c r="S6" s="5">
        <v>3</v>
      </c>
      <c r="T6" s="5">
        <v>4</v>
      </c>
      <c r="U6" s="5">
        <v>5</v>
      </c>
      <c r="V6" s="5">
        <v>6</v>
      </c>
      <c r="W6" s="5">
        <v>7</v>
      </c>
      <c r="X6" s="5">
        <v>8</v>
      </c>
      <c r="Y6" s="5">
        <v>9</v>
      </c>
      <c r="Z6" s="5">
        <v>10</v>
      </c>
    </row>
    <row r="7" spans="1:28" ht="171" customHeight="1" x14ac:dyDescent="0.25">
      <c r="A7" s="93"/>
      <c r="B7" s="94"/>
      <c r="C7" s="95"/>
      <c r="D7" s="3" t="s">
        <v>8</v>
      </c>
      <c r="E7" s="3" t="s">
        <v>9</v>
      </c>
      <c r="F7" s="3" t="s">
        <v>10</v>
      </c>
      <c r="G7" s="3" t="s">
        <v>11</v>
      </c>
      <c r="H7" s="3" t="s">
        <v>12</v>
      </c>
      <c r="I7" s="3" t="s">
        <v>13</v>
      </c>
      <c r="J7" s="3" t="s">
        <v>14</v>
      </c>
      <c r="K7" s="3" t="s">
        <v>15</v>
      </c>
      <c r="L7" s="3" t="s">
        <v>16</v>
      </c>
      <c r="M7" s="3" t="s">
        <v>17</v>
      </c>
      <c r="N7" s="6" t="s">
        <v>68</v>
      </c>
      <c r="O7" s="3" t="s">
        <v>19</v>
      </c>
      <c r="P7" s="3" t="s">
        <v>20</v>
      </c>
      <c r="Q7" s="7" t="s">
        <v>22</v>
      </c>
      <c r="R7" s="7" t="s">
        <v>23</v>
      </c>
      <c r="S7" s="7" t="s">
        <v>24</v>
      </c>
      <c r="T7" s="7" t="s">
        <v>25</v>
      </c>
      <c r="U7" s="7" t="s">
        <v>26</v>
      </c>
      <c r="V7" s="7" t="s">
        <v>27</v>
      </c>
      <c r="W7" s="7" t="s">
        <v>28</v>
      </c>
      <c r="X7" s="7" t="s">
        <v>29</v>
      </c>
      <c r="Y7" s="7" t="s">
        <v>30</v>
      </c>
      <c r="Z7" s="7" t="s">
        <v>31</v>
      </c>
    </row>
    <row r="8" spans="1:28" ht="94.5" customHeight="1" x14ac:dyDescent="0.25">
      <c r="A8" s="80" t="s">
        <v>69</v>
      </c>
      <c r="B8" s="8">
        <v>1</v>
      </c>
      <c r="C8" s="6" t="s">
        <v>38</v>
      </c>
      <c r="D8" s="85" t="s">
        <v>115</v>
      </c>
      <c r="E8" s="85"/>
      <c r="F8" s="85"/>
      <c r="G8" s="85"/>
      <c r="H8" s="85"/>
      <c r="I8" s="85"/>
      <c r="J8" s="85"/>
      <c r="K8" s="85"/>
      <c r="L8" s="85"/>
      <c r="M8" s="85"/>
      <c r="N8" s="85"/>
      <c r="O8" s="85"/>
      <c r="P8" s="85"/>
      <c r="Q8" s="86" t="s">
        <v>111</v>
      </c>
      <c r="R8" s="86"/>
      <c r="S8" s="86"/>
      <c r="T8" s="86"/>
      <c r="U8" s="86"/>
      <c r="V8" s="86"/>
      <c r="W8" s="86"/>
      <c r="X8" s="86"/>
      <c r="Y8" s="86"/>
      <c r="Z8" s="86"/>
      <c r="AB8"/>
    </row>
    <row r="9" spans="1:28" ht="51.75" customHeight="1" x14ac:dyDescent="0.25">
      <c r="A9" s="81"/>
      <c r="B9" s="8">
        <v>2</v>
      </c>
      <c r="C9" s="6" t="s">
        <v>40</v>
      </c>
      <c r="D9" s="85"/>
      <c r="E9" s="85"/>
      <c r="F9" s="85"/>
      <c r="G9" s="85"/>
      <c r="H9" s="85"/>
      <c r="I9" s="85"/>
      <c r="J9" s="85"/>
      <c r="K9" s="85"/>
      <c r="L9" s="85"/>
      <c r="M9" s="85"/>
      <c r="N9" s="85"/>
      <c r="O9" s="85"/>
      <c r="P9" s="85"/>
      <c r="Q9" s="86"/>
      <c r="R9" s="86"/>
      <c r="S9" s="86"/>
      <c r="T9" s="86"/>
      <c r="U9" s="86"/>
      <c r="V9" s="86"/>
      <c r="W9" s="86"/>
      <c r="X9" s="86"/>
      <c r="Y9" s="86"/>
      <c r="Z9" s="86"/>
      <c r="AB9"/>
    </row>
    <row r="10" spans="1:28" ht="63.75" customHeight="1" x14ac:dyDescent="0.25">
      <c r="A10" s="81"/>
      <c r="B10" s="8">
        <v>3</v>
      </c>
      <c r="C10" s="6" t="s">
        <v>42</v>
      </c>
      <c r="D10" s="85"/>
      <c r="E10" s="85"/>
      <c r="F10" s="85"/>
      <c r="G10" s="85"/>
      <c r="H10" s="85"/>
      <c r="I10" s="85"/>
      <c r="J10" s="85"/>
      <c r="K10" s="85"/>
      <c r="L10" s="85"/>
      <c r="M10" s="85"/>
      <c r="N10" s="85"/>
      <c r="O10" s="85"/>
      <c r="P10" s="85"/>
      <c r="Q10" s="86"/>
      <c r="R10" s="86"/>
      <c r="S10" s="86"/>
      <c r="T10" s="86"/>
      <c r="U10" s="86"/>
      <c r="V10" s="86"/>
      <c r="W10" s="86"/>
      <c r="X10" s="86"/>
      <c r="Y10" s="86"/>
      <c r="Z10" s="86"/>
      <c r="AB10"/>
    </row>
    <row r="11" spans="1:28" ht="74.25" customHeight="1" x14ac:dyDescent="0.25">
      <c r="A11" s="81"/>
      <c r="B11" s="8">
        <v>4</v>
      </c>
      <c r="C11" s="6" t="s">
        <v>44</v>
      </c>
      <c r="D11" s="85"/>
      <c r="E11" s="85"/>
      <c r="F11" s="85"/>
      <c r="G11" s="85"/>
      <c r="H11" s="85"/>
      <c r="I11" s="85"/>
      <c r="J11" s="85"/>
      <c r="K11" s="85"/>
      <c r="L11" s="85"/>
      <c r="M11" s="85"/>
      <c r="N11" s="85"/>
      <c r="O11" s="85"/>
      <c r="P11" s="85"/>
      <c r="Q11" s="86"/>
      <c r="R11" s="86"/>
      <c r="S11" s="86"/>
      <c r="T11" s="86"/>
      <c r="U11" s="86"/>
      <c r="V11" s="86"/>
      <c r="W11" s="86"/>
      <c r="X11" s="86"/>
      <c r="Y11" s="86"/>
      <c r="Z11" s="86"/>
      <c r="AB11"/>
    </row>
    <row r="12" spans="1:28" ht="132.75" customHeight="1" x14ac:dyDescent="0.25">
      <c r="A12" s="81"/>
      <c r="B12" s="8">
        <v>5</v>
      </c>
      <c r="C12" s="6" t="s">
        <v>46</v>
      </c>
      <c r="D12" s="85"/>
      <c r="E12" s="85"/>
      <c r="F12" s="85"/>
      <c r="G12" s="85"/>
      <c r="H12" s="85"/>
      <c r="I12" s="85"/>
      <c r="J12" s="85"/>
      <c r="K12" s="85"/>
      <c r="L12" s="85"/>
      <c r="M12" s="85"/>
      <c r="N12" s="85"/>
      <c r="O12" s="85"/>
      <c r="P12" s="85"/>
      <c r="Q12" s="86"/>
      <c r="R12" s="86"/>
      <c r="S12" s="86"/>
      <c r="T12" s="86"/>
      <c r="U12" s="86"/>
      <c r="V12" s="86"/>
      <c r="W12" s="86"/>
      <c r="X12" s="86"/>
      <c r="Y12" s="86"/>
      <c r="Z12" s="86"/>
    </row>
    <row r="13" spans="1:28" ht="110.25" customHeight="1" x14ac:dyDescent="0.25">
      <c r="A13" s="81"/>
      <c r="B13" s="8">
        <v>6</v>
      </c>
      <c r="C13" s="6" t="s">
        <v>48</v>
      </c>
      <c r="D13" s="85"/>
      <c r="E13" s="85"/>
      <c r="F13" s="85"/>
      <c r="G13" s="85"/>
      <c r="H13" s="85"/>
      <c r="I13" s="85"/>
      <c r="J13" s="85"/>
      <c r="K13" s="85"/>
      <c r="L13" s="85"/>
      <c r="M13" s="85"/>
      <c r="N13" s="85"/>
      <c r="O13" s="85"/>
      <c r="P13" s="85"/>
      <c r="Q13" s="86"/>
      <c r="R13" s="86"/>
      <c r="S13" s="86"/>
      <c r="T13" s="86"/>
      <c r="U13" s="86"/>
      <c r="V13" s="86"/>
      <c r="W13" s="86"/>
      <c r="X13" s="86"/>
      <c r="Y13" s="86"/>
      <c r="Z13" s="86"/>
    </row>
    <row r="14" spans="1:28" ht="63" customHeight="1" x14ac:dyDescent="0.25">
      <c r="A14" s="81"/>
      <c r="B14" s="8">
        <v>7</v>
      </c>
      <c r="C14" s="6" t="s">
        <v>50</v>
      </c>
      <c r="D14" s="85"/>
      <c r="E14" s="85"/>
      <c r="F14" s="85"/>
      <c r="G14" s="85"/>
      <c r="H14" s="85"/>
      <c r="I14" s="85"/>
      <c r="J14" s="85"/>
      <c r="K14" s="85"/>
      <c r="L14" s="85"/>
      <c r="M14" s="85"/>
      <c r="N14" s="85"/>
      <c r="O14" s="85"/>
      <c r="P14" s="85"/>
      <c r="Q14" s="86"/>
      <c r="R14" s="86"/>
      <c r="S14" s="86"/>
      <c r="T14" s="86"/>
      <c r="U14" s="86"/>
      <c r="V14" s="86"/>
      <c r="W14" s="86"/>
      <c r="X14" s="86"/>
      <c r="Y14" s="86"/>
      <c r="Z14" s="86"/>
    </row>
    <row r="15" spans="1:28" ht="93.75" customHeight="1" x14ac:dyDescent="0.25">
      <c r="A15" s="81"/>
      <c r="B15" s="8">
        <v>8</v>
      </c>
      <c r="C15" s="6" t="s">
        <v>52</v>
      </c>
      <c r="D15" s="85"/>
      <c r="E15" s="85"/>
      <c r="F15" s="85"/>
      <c r="G15" s="85"/>
      <c r="H15" s="85"/>
      <c r="I15" s="85"/>
      <c r="J15" s="85"/>
      <c r="K15" s="85"/>
      <c r="L15" s="85"/>
      <c r="M15" s="85"/>
      <c r="N15" s="85"/>
      <c r="O15" s="85"/>
      <c r="P15" s="85"/>
      <c r="Q15" s="86"/>
      <c r="R15" s="86"/>
      <c r="S15" s="86"/>
      <c r="T15" s="86"/>
      <c r="U15" s="86"/>
      <c r="V15" s="86"/>
      <c r="W15" s="86"/>
      <c r="X15" s="86"/>
      <c r="Y15" s="86"/>
      <c r="Z15" s="86"/>
    </row>
    <row r="16" spans="1:28" ht="77.25" customHeight="1" x14ac:dyDescent="0.25">
      <c r="A16" s="82" t="s">
        <v>70</v>
      </c>
      <c r="B16" s="9">
        <v>1</v>
      </c>
      <c r="C16" s="10" t="s">
        <v>54</v>
      </c>
      <c r="D16" s="85" t="s">
        <v>71</v>
      </c>
      <c r="E16" s="85"/>
      <c r="F16" s="85"/>
      <c r="G16" s="85"/>
      <c r="H16" s="85"/>
      <c r="I16" s="85"/>
      <c r="J16" s="85"/>
      <c r="K16" s="85"/>
      <c r="L16" s="85"/>
      <c r="M16" s="85"/>
      <c r="N16" s="85"/>
      <c r="O16" s="85"/>
      <c r="P16" s="85"/>
      <c r="Q16" s="85" t="s">
        <v>108</v>
      </c>
      <c r="R16" s="85"/>
      <c r="S16" s="85"/>
      <c r="T16" s="85"/>
      <c r="U16" s="85"/>
      <c r="V16" s="85"/>
      <c r="W16" s="85"/>
      <c r="X16" s="85"/>
      <c r="Y16" s="85"/>
      <c r="Z16" s="85"/>
    </row>
    <row r="17" spans="1:26" ht="131.25" customHeight="1" x14ac:dyDescent="0.25">
      <c r="A17" s="82"/>
      <c r="B17" s="9">
        <v>2</v>
      </c>
      <c r="C17" s="10" t="s">
        <v>72</v>
      </c>
      <c r="D17" s="85"/>
      <c r="E17" s="85"/>
      <c r="F17" s="85"/>
      <c r="G17" s="85"/>
      <c r="H17" s="85"/>
      <c r="I17" s="85"/>
      <c r="J17" s="85"/>
      <c r="K17" s="85"/>
      <c r="L17" s="85"/>
      <c r="M17" s="85"/>
      <c r="N17" s="85"/>
      <c r="O17" s="85"/>
      <c r="P17" s="85"/>
      <c r="Q17" s="85"/>
      <c r="R17" s="85"/>
      <c r="S17" s="85"/>
      <c r="T17" s="85"/>
      <c r="U17" s="85"/>
      <c r="V17" s="85"/>
      <c r="W17" s="85"/>
      <c r="X17" s="85"/>
      <c r="Y17" s="85"/>
      <c r="Z17" s="85"/>
    </row>
    <row r="18" spans="1:26" ht="95.25" customHeight="1" x14ac:dyDescent="0.25">
      <c r="A18" s="82"/>
      <c r="B18" s="9">
        <v>3</v>
      </c>
      <c r="C18" s="10" t="s">
        <v>56</v>
      </c>
      <c r="D18" s="85"/>
      <c r="E18" s="85"/>
      <c r="F18" s="85"/>
      <c r="G18" s="85"/>
      <c r="H18" s="85"/>
      <c r="I18" s="85"/>
      <c r="J18" s="85"/>
      <c r="K18" s="85"/>
      <c r="L18" s="85"/>
      <c r="M18" s="85"/>
      <c r="N18" s="85"/>
      <c r="O18" s="85"/>
      <c r="P18" s="85"/>
      <c r="Q18" s="85"/>
      <c r="R18" s="85"/>
      <c r="S18" s="85"/>
      <c r="T18" s="85"/>
      <c r="U18" s="85"/>
      <c r="V18" s="85"/>
      <c r="W18" s="85"/>
      <c r="X18" s="85"/>
      <c r="Y18" s="85"/>
      <c r="Z18" s="85"/>
    </row>
    <row r="19" spans="1:26" ht="94.5" customHeight="1" x14ac:dyDescent="0.25">
      <c r="A19" s="82"/>
      <c r="B19" s="9">
        <v>4</v>
      </c>
      <c r="C19" s="10" t="s">
        <v>57</v>
      </c>
      <c r="D19" s="85"/>
      <c r="E19" s="85"/>
      <c r="F19" s="85"/>
      <c r="G19" s="85"/>
      <c r="H19" s="85"/>
      <c r="I19" s="85"/>
      <c r="J19" s="85"/>
      <c r="K19" s="85"/>
      <c r="L19" s="85"/>
      <c r="M19" s="85"/>
      <c r="N19" s="85"/>
      <c r="O19" s="85"/>
      <c r="P19" s="85"/>
      <c r="Q19" s="85"/>
      <c r="R19" s="85"/>
      <c r="S19" s="85"/>
      <c r="T19" s="85"/>
      <c r="U19" s="85"/>
      <c r="V19" s="85"/>
      <c r="W19" s="85"/>
      <c r="X19" s="85"/>
      <c r="Y19" s="85"/>
      <c r="Z19" s="85"/>
    </row>
    <row r="20" spans="1:26" ht="56.25" customHeight="1" x14ac:dyDescent="0.25">
      <c r="A20" s="82"/>
      <c r="B20" s="9">
        <v>5</v>
      </c>
      <c r="C20" s="10" t="s">
        <v>58</v>
      </c>
      <c r="D20" s="85"/>
      <c r="E20" s="85"/>
      <c r="F20" s="85"/>
      <c r="G20" s="85"/>
      <c r="H20" s="85"/>
      <c r="I20" s="85"/>
      <c r="J20" s="85"/>
      <c r="K20" s="85"/>
      <c r="L20" s="85"/>
      <c r="M20" s="85"/>
      <c r="N20" s="85"/>
      <c r="O20" s="85"/>
      <c r="P20" s="85"/>
      <c r="Q20" s="85"/>
      <c r="R20" s="85"/>
      <c r="S20" s="85"/>
      <c r="T20" s="85"/>
      <c r="U20" s="85"/>
      <c r="V20" s="85"/>
      <c r="W20" s="85"/>
      <c r="X20" s="85"/>
      <c r="Y20" s="85"/>
      <c r="Z20" s="85"/>
    </row>
    <row r="21" spans="1:26" ht="78" customHeight="1" x14ac:dyDescent="0.25">
      <c r="A21" s="82"/>
      <c r="B21" s="9">
        <v>6</v>
      </c>
      <c r="C21" s="10" t="s">
        <v>59</v>
      </c>
      <c r="D21" s="85"/>
      <c r="E21" s="85"/>
      <c r="F21" s="85"/>
      <c r="G21" s="85"/>
      <c r="H21" s="85"/>
      <c r="I21" s="85"/>
      <c r="J21" s="85"/>
      <c r="K21" s="85"/>
      <c r="L21" s="85"/>
      <c r="M21" s="85"/>
      <c r="N21" s="85"/>
      <c r="O21" s="85"/>
      <c r="P21" s="85"/>
      <c r="Q21" s="85"/>
      <c r="R21" s="85"/>
      <c r="S21" s="85"/>
      <c r="T21" s="85"/>
      <c r="U21" s="85"/>
      <c r="V21" s="85"/>
      <c r="W21" s="85"/>
      <c r="X21" s="85"/>
      <c r="Y21" s="85"/>
      <c r="Z21" s="85"/>
    </row>
    <row r="22" spans="1:26" ht="59.25" customHeight="1" x14ac:dyDescent="0.25">
      <c r="A22" s="82"/>
      <c r="B22" s="9">
        <v>7</v>
      </c>
      <c r="C22" s="10" t="s">
        <v>60</v>
      </c>
      <c r="D22" s="85"/>
      <c r="E22" s="85"/>
      <c r="F22" s="85"/>
      <c r="G22" s="85"/>
      <c r="H22" s="85"/>
      <c r="I22" s="85"/>
      <c r="J22" s="85"/>
      <c r="K22" s="85"/>
      <c r="L22" s="85"/>
      <c r="M22" s="85"/>
      <c r="N22" s="85"/>
      <c r="O22" s="85"/>
      <c r="P22" s="85"/>
      <c r="Q22" s="85"/>
      <c r="R22" s="85"/>
      <c r="S22" s="85"/>
      <c r="T22" s="85"/>
      <c r="U22" s="85"/>
      <c r="V22" s="85"/>
      <c r="W22" s="85"/>
      <c r="X22" s="85"/>
      <c r="Y22" s="85"/>
      <c r="Z22" s="85"/>
    </row>
    <row r="23" spans="1:26" ht="98.25" customHeight="1" x14ac:dyDescent="0.25">
      <c r="A23" s="82"/>
      <c r="B23" s="9">
        <v>8</v>
      </c>
      <c r="C23" s="10" t="s">
        <v>73</v>
      </c>
      <c r="D23" s="85"/>
      <c r="E23" s="85"/>
      <c r="F23" s="85"/>
      <c r="G23" s="85"/>
      <c r="H23" s="85"/>
      <c r="I23" s="85"/>
      <c r="J23" s="85"/>
      <c r="K23" s="85"/>
      <c r="L23" s="85"/>
      <c r="M23" s="85"/>
      <c r="N23" s="85"/>
      <c r="O23" s="85"/>
      <c r="P23" s="85"/>
      <c r="Q23" s="85"/>
      <c r="R23" s="85"/>
      <c r="S23" s="85"/>
      <c r="T23" s="85"/>
      <c r="U23" s="85"/>
      <c r="V23" s="85"/>
      <c r="W23" s="85"/>
      <c r="X23" s="85"/>
      <c r="Y23" s="85"/>
      <c r="Z23" s="85"/>
    </row>
    <row r="24" spans="1:26" ht="41.25" customHeight="1" x14ac:dyDescent="0.25">
      <c r="A24" s="82"/>
      <c r="B24" s="9">
        <v>9</v>
      </c>
      <c r="C24" s="10" t="s">
        <v>63</v>
      </c>
      <c r="D24" s="85"/>
      <c r="E24" s="85"/>
      <c r="F24" s="85"/>
      <c r="G24" s="85"/>
      <c r="H24" s="85"/>
      <c r="I24" s="85"/>
      <c r="J24" s="85"/>
      <c r="K24" s="85"/>
      <c r="L24" s="85"/>
      <c r="M24" s="85"/>
      <c r="N24" s="85"/>
      <c r="O24" s="85"/>
      <c r="P24" s="85"/>
      <c r="Q24" s="85"/>
      <c r="R24" s="85"/>
      <c r="S24" s="85"/>
      <c r="T24" s="85"/>
      <c r="U24" s="85"/>
      <c r="V24" s="85"/>
      <c r="W24" s="85"/>
      <c r="X24" s="85"/>
      <c r="Y24" s="85"/>
      <c r="Z24" s="85"/>
    </row>
  </sheetData>
  <mergeCells count="11">
    <mergeCell ref="A2:Z2"/>
    <mergeCell ref="A8:A15"/>
    <mergeCell ref="A16:A24"/>
    <mergeCell ref="D5:P5"/>
    <mergeCell ref="Q5:Z5"/>
    <mergeCell ref="D8:P15"/>
    <mergeCell ref="Q8:Z15"/>
    <mergeCell ref="D16:P24"/>
    <mergeCell ref="Q16:Z24"/>
    <mergeCell ref="A5:C7"/>
    <mergeCell ref="A4:Z4"/>
  </mergeCells>
  <pageMargins left="0.7" right="0.7" top="0.75" bottom="0.75" header="0.3" footer="0.3"/>
  <pageSetup paperSize="9" scale="2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3"/>
  <sheetViews>
    <sheetView tabSelected="1" zoomScale="70" zoomScaleNormal="70" workbookViewId="0">
      <selection activeCell="B2" sqref="B2"/>
    </sheetView>
  </sheetViews>
  <sheetFormatPr baseColWidth="10" defaultColWidth="11.42578125" defaultRowHeight="15" x14ac:dyDescent="0.25"/>
  <cols>
    <col min="1" max="1" width="69" customWidth="1"/>
    <col min="2" max="4" width="13.28515625" customWidth="1"/>
  </cols>
  <sheetData>
    <row r="1" spans="1:4" ht="29.25" customHeight="1" x14ac:dyDescent="0.25">
      <c r="A1" s="97" t="s">
        <v>74</v>
      </c>
      <c r="B1" s="97" t="s">
        <v>75</v>
      </c>
      <c r="C1" s="97" t="s">
        <v>91</v>
      </c>
      <c r="D1" s="98" t="s">
        <v>100</v>
      </c>
    </row>
    <row r="2" spans="1:4" ht="80.25" customHeight="1" x14ac:dyDescent="0.25">
      <c r="A2" s="49" t="s">
        <v>110</v>
      </c>
      <c r="B2" s="20">
        <f>'Matriz MEFI'!F27+'Matriz MEFI'!F28+'Matriz MEFE'!F7+'Matriz MEFE'!F8+'Matriz MEFE'!F9+'Matriz MEFE'!F10+'Matriz MEFE'!F11+'Matriz MEFE'!F13</f>
        <v>1.6199999999999999</v>
      </c>
      <c r="C2" s="20" t="s">
        <v>94</v>
      </c>
      <c r="D2" s="20" t="s">
        <v>102</v>
      </c>
    </row>
    <row r="3" spans="1:4" ht="113.25" customHeight="1" x14ac:dyDescent="0.25">
      <c r="A3" s="49" t="s">
        <v>112</v>
      </c>
      <c r="B3" s="20">
        <f>'Matriz MEFI'!F10+'Matriz MEFI'!F11+'Matriz MEFI'!F13+'Matriz MEFI'!F14+'Matriz MEFI'!F15+'Matriz MEFI'!F16+'Matriz MEFE'!F7+'Matriz MEFE'!F8</f>
        <v>1.54</v>
      </c>
      <c r="C3" s="20" t="s">
        <v>93</v>
      </c>
      <c r="D3" s="20" t="s">
        <v>101</v>
      </c>
    </row>
    <row r="4" spans="1:4" ht="105" x14ac:dyDescent="0.25">
      <c r="A4" s="49" t="s">
        <v>109</v>
      </c>
      <c r="B4" s="20">
        <f>'Matriz MEFI'!F24+'Matriz MEFI'!F26+'Matriz MEFI'!F31+'Matriz MEFE'!F7+'Matriz MEFE'!F8+'Matriz MEFE'!F10+'Matriz MEFE'!F11+'Matriz MEFE'!F13</f>
        <v>1.41</v>
      </c>
      <c r="C4" s="20" t="s">
        <v>94</v>
      </c>
      <c r="D4" s="20" t="s">
        <v>102</v>
      </c>
    </row>
    <row r="5" spans="1:4" ht="73.5" customHeight="1" x14ac:dyDescent="0.25">
      <c r="A5" s="48" t="s">
        <v>76</v>
      </c>
      <c r="B5" s="20">
        <f>'Matriz MEFI'!F7+'Matriz MEFI'!F8+'Matriz MEFE'!F7+'Matriz MEFE'!F8+'Matriz MEFE'!F9+'Matriz MEFE'!F10+'Matriz MEFE'!F12</f>
        <v>1.22</v>
      </c>
      <c r="C5" s="20" t="s">
        <v>92</v>
      </c>
      <c r="D5" s="20" t="s">
        <v>101</v>
      </c>
    </row>
    <row r="6" spans="1:4" ht="31.5" customHeight="1" x14ac:dyDescent="0.25">
      <c r="A6" s="52" t="s">
        <v>114</v>
      </c>
      <c r="B6" s="20">
        <f>'Matriz MEFE'!F8+'Matriz MEFE'!F7+'Matriz MEFE'!F8+'Matriz MEFE'!F10+'Matriz MEFE'!F12</f>
        <v>1.18</v>
      </c>
      <c r="C6" s="20" t="s">
        <v>93</v>
      </c>
      <c r="D6" s="20" t="s">
        <v>101</v>
      </c>
    </row>
    <row r="7" spans="1:4" ht="30" x14ac:dyDescent="0.25">
      <c r="A7" s="50" t="s">
        <v>77</v>
      </c>
      <c r="B7" s="20">
        <f>'Matriz MEFI'!F7+'Matriz MEFI'!F8+'Matriz MEFI'!F9+'Matriz MEFE'!F7+'Matriz MEFE'!F8+'Matriz MEFE'!F10</f>
        <v>1.1399999999999999</v>
      </c>
      <c r="C7" s="20" t="s">
        <v>94</v>
      </c>
      <c r="D7" s="20" t="s">
        <v>101</v>
      </c>
    </row>
    <row r="8" spans="1:4" ht="90" x14ac:dyDescent="0.25">
      <c r="A8" s="49" t="s">
        <v>95</v>
      </c>
      <c r="B8" s="20">
        <f>'Matriz MEFI'!F10+'Matriz MEFI'!F12+'Matriz MEFI'!F13+'Matriz MEFI'!F15+'Matriz MEFI'!F18+'Matriz MEFE'!F11+'Matriz MEFE'!F14</f>
        <v>1.0899999999999999</v>
      </c>
      <c r="C8" s="20" t="s">
        <v>92</v>
      </c>
      <c r="D8" s="20" t="s">
        <v>101</v>
      </c>
    </row>
    <row r="9" spans="1:4" ht="45" x14ac:dyDescent="0.25">
      <c r="A9" s="49" t="s">
        <v>105</v>
      </c>
      <c r="B9" s="20">
        <f>'Matriz MEFI'!F17+'Matriz MEFI'!F18+'Matriz MEFE'!F22+'Matriz MEFE'!F23+'Matriz MEFE'!F24+'Matriz MEFE'!F25</f>
        <v>1.05</v>
      </c>
      <c r="C9" s="20" t="s">
        <v>92</v>
      </c>
      <c r="D9" s="20" t="s">
        <v>103</v>
      </c>
    </row>
    <row r="10" spans="1:4" ht="30" x14ac:dyDescent="0.25">
      <c r="A10" s="49" t="s">
        <v>90</v>
      </c>
      <c r="B10" s="20">
        <f>'Matriz MEFI'!F30+'Matriz MEFE'!F19+'Matriz MEFE'!F20+'Matriz MEFI'!F28</f>
        <v>1.0099999999999998</v>
      </c>
      <c r="C10" s="20" t="s">
        <v>94</v>
      </c>
      <c r="D10" s="20" t="s">
        <v>104</v>
      </c>
    </row>
    <row r="11" spans="1:4" ht="45" x14ac:dyDescent="0.25">
      <c r="A11" s="52" t="s">
        <v>82</v>
      </c>
      <c r="B11" s="20">
        <f>'Matriz MEFI'!F22+'Matriz MEFI'!F23+'Matriz MEFE'!F7+'Matriz MEFE'!F8+'Matriz MEFE'!F10</f>
        <v>1</v>
      </c>
      <c r="C11" s="20" t="s">
        <v>93</v>
      </c>
      <c r="D11" s="20" t="s">
        <v>102</v>
      </c>
    </row>
    <row r="12" spans="1:4" ht="75" x14ac:dyDescent="0.25">
      <c r="A12" s="49" t="s">
        <v>81</v>
      </c>
      <c r="B12" s="20">
        <f>'Matriz MEFE'!F7+'Matriz MEFE'!F8+'Matriz MEFE'!F10+'Matriz MEFE'!F11</f>
        <v>0.96</v>
      </c>
      <c r="C12" s="20" t="s">
        <v>92</v>
      </c>
      <c r="D12" s="20" t="s">
        <v>102</v>
      </c>
    </row>
    <row r="13" spans="1:4" ht="45" x14ac:dyDescent="0.25">
      <c r="A13" s="49" t="s">
        <v>84</v>
      </c>
      <c r="B13" s="20">
        <f>'Matriz MEFI'!F30+'Matriz MEFE'!F11+'Matriz MEFE'!F13+'Matriz MEFI'!F28</f>
        <v>0.92</v>
      </c>
      <c r="C13" s="20" t="s">
        <v>94</v>
      </c>
      <c r="D13" s="20" t="s">
        <v>102</v>
      </c>
    </row>
    <row r="14" spans="1:4" ht="46.5" customHeight="1" x14ac:dyDescent="0.25">
      <c r="A14" s="51" t="s">
        <v>83</v>
      </c>
      <c r="B14" s="20">
        <f>'Matriz MEFI'!F29+'Matriz MEFE'!F7+'Matriz MEFE'!F8+'Matriz MEFE'!F10</f>
        <v>0.91999999999999993</v>
      </c>
      <c r="C14" s="20" t="s">
        <v>93</v>
      </c>
      <c r="D14" s="20" t="s">
        <v>102</v>
      </c>
    </row>
    <row r="15" spans="1:4" ht="75" x14ac:dyDescent="0.25">
      <c r="A15" s="49" t="s">
        <v>78</v>
      </c>
      <c r="B15" s="20">
        <f>'Matriz MEFI'!F17+'Matriz MEFE'!F10+'Matriz MEFE'!F11+'Matriz MEFE'!F14</f>
        <v>0.8</v>
      </c>
      <c r="C15" s="20" t="s">
        <v>92</v>
      </c>
      <c r="D15" s="20" t="s">
        <v>101</v>
      </c>
    </row>
    <row r="16" spans="1:4" ht="45" x14ac:dyDescent="0.25">
      <c r="A16" s="49" t="s">
        <v>86</v>
      </c>
      <c r="B16" s="20">
        <f>'Matriz MEFI'!F7+'Matriz MEFI'!F8+'Matriz MEFI'!F17+'Matriz MEFI'!F18+'Matriz MEFE'!F20</f>
        <v>0.77</v>
      </c>
      <c r="C16" s="20" t="s">
        <v>94</v>
      </c>
      <c r="D16" s="20" t="s">
        <v>103</v>
      </c>
    </row>
    <row r="17" spans="1:4" ht="90" x14ac:dyDescent="0.25">
      <c r="A17" s="49" t="s">
        <v>85</v>
      </c>
      <c r="B17" s="20">
        <f>'Matriz MEFI'!F17+'Matriz MEFI'!F18+'Matriz MEFE'!F18</f>
        <v>0.74</v>
      </c>
      <c r="C17" s="20" t="s">
        <v>92</v>
      </c>
      <c r="D17" s="20" t="s">
        <v>103</v>
      </c>
    </row>
    <row r="18" spans="1:4" ht="45" x14ac:dyDescent="0.25">
      <c r="A18" s="49" t="s">
        <v>89</v>
      </c>
      <c r="B18" s="20">
        <f>'Matriz MEFI'!F25+'Matriz MEFE'!F22+'Matriz MEFE'!F23+'Matriz MEFE'!F24+'Matriz MEFE'!F25</f>
        <v>0.63</v>
      </c>
      <c r="C18" s="20" t="s">
        <v>92</v>
      </c>
      <c r="D18" s="20" t="s">
        <v>104</v>
      </c>
    </row>
    <row r="19" spans="1:4" ht="45" x14ac:dyDescent="0.25">
      <c r="A19" s="49" t="s">
        <v>113</v>
      </c>
      <c r="B19" s="20">
        <f>'Matriz MEFI'!F9+'Matriz MEFI'!F11+'Matriz MEFI'!F14</f>
        <v>0.58000000000000007</v>
      </c>
      <c r="C19" s="20" t="s">
        <v>93</v>
      </c>
      <c r="D19" s="20" t="s">
        <v>103</v>
      </c>
    </row>
    <row r="20" spans="1:4" ht="30" x14ac:dyDescent="0.25">
      <c r="A20" s="49" t="s">
        <v>88</v>
      </c>
      <c r="B20" s="20">
        <f>'Matriz MEFI'!F23+'Matriz MEFE'!F18</f>
        <v>0.4</v>
      </c>
      <c r="C20" s="20" t="s">
        <v>92</v>
      </c>
      <c r="D20" s="20" t="s">
        <v>104</v>
      </c>
    </row>
    <row r="21" spans="1:4" ht="45" x14ac:dyDescent="0.25">
      <c r="A21" s="49" t="s">
        <v>79</v>
      </c>
      <c r="B21" s="20">
        <f>'Matriz MEFI'!F23+'Matriz MEFE'!F13</f>
        <v>0.36</v>
      </c>
      <c r="C21" s="20" t="s">
        <v>92</v>
      </c>
      <c r="D21" s="20" t="s">
        <v>102</v>
      </c>
    </row>
    <row r="22" spans="1:4" ht="60" x14ac:dyDescent="0.25">
      <c r="A22" s="49" t="s">
        <v>80</v>
      </c>
      <c r="B22" s="20">
        <f>'Matriz MEFI'!F22+'Matriz MEFE'!F11</f>
        <v>0.32</v>
      </c>
      <c r="C22" s="20" t="s">
        <v>92</v>
      </c>
      <c r="D22" s="20" t="s">
        <v>102</v>
      </c>
    </row>
    <row r="23" spans="1:4" ht="60" x14ac:dyDescent="0.25">
      <c r="A23" s="49" t="s">
        <v>87</v>
      </c>
      <c r="B23" s="20">
        <f>'Matriz MEFI'!F24+'Matriz MEFE'!F17</f>
        <v>0.12</v>
      </c>
      <c r="C23" s="20" t="s">
        <v>92</v>
      </c>
      <c r="D23" s="20" t="s">
        <v>104</v>
      </c>
    </row>
  </sheetData>
  <autoFilter ref="A1:D23" xr:uid="{00000000-0001-0000-0300-000000000000}">
    <sortState xmlns:xlrd2="http://schemas.microsoft.com/office/spreadsheetml/2017/richdata2" ref="A2:D23">
      <sortCondition descending="1" ref="B1:B23"/>
    </sortState>
  </autoFilter>
  <pageMargins left="0.7" right="0.7" top="0.75" bottom="0.75" header="0.3" footer="0.3"/>
  <pageSetup orientation="portrait" horizontalDpi="4294967292"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Matriz MEFI</vt:lpstr>
      <vt:lpstr>Matriz MEFE</vt:lpstr>
      <vt:lpstr>ESTRATEGIAS DOFA</vt:lpstr>
      <vt:lpstr>VALORACIÓN DE ESTRATEGIAS</vt:lpstr>
      <vt:lpstr>'Matriz MEFE'!Área_de_impresión</vt:lpstr>
      <vt:lpstr>'Matriz MEFI'!Área_de_impresión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tatiana</dc:creator>
  <cp:keywords/>
  <dc:description/>
  <cp:lastModifiedBy>tatiana</cp:lastModifiedBy>
  <cp:revision/>
  <dcterms:created xsi:type="dcterms:W3CDTF">2021-08-14T01:14:04Z</dcterms:created>
  <dcterms:modified xsi:type="dcterms:W3CDTF">2021-09-09T17:59:31Z</dcterms:modified>
  <cp:category/>
  <cp:contentStatus/>
</cp:coreProperties>
</file>