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9255" windowHeight="5895"/>
  </bookViews>
  <sheets>
    <sheet name="Macrolocalización" sheetId="1" r:id="rId1"/>
    <sheet name="Hoja2" sheetId="2" r:id="rId2"/>
    <sheet name="Hoja3" sheetId="3" r:id="rId3"/>
  </sheets>
  <calcPr calcId="124519"/>
</workbook>
</file>

<file path=xl/calcChain.xml><?xml version="1.0" encoding="utf-8"?>
<calcChain xmlns="http://schemas.openxmlformats.org/spreadsheetml/2006/main">
  <c r="C50" i="1"/>
  <c r="V6"/>
  <c r="V7"/>
  <c r="V8"/>
  <c r="V5"/>
  <c r="U6"/>
  <c r="U7"/>
  <c r="U8"/>
  <c r="U5"/>
  <c r="U9"/>
  <c r="E35"/>
  <c r="F35"/>
  <c r="F37" s="1"/>
  <c r="G35"/>
  <c r="G37" s="1"/>
  <c r="E36"/>
  <c r="F36"/>
  <c r="G36"/>
  <c r="E34"/>
  <c r="F34"/>
  <c r="G34"/>
  <c r="D35"/>
  <c r="D37" s="1"/>
  <c r="B44" s="1"/>
  <c r="D36"/>
  <c r="D34"/>
  <c r="C35"/>
  <c r="C36"/>
  <c r="C34"/>
  <c r="B45"/>
  <c r="B46"/>
  <c r="B47"/>
  <c r="E37"/>
  <c r="G26"/>
  <c r="H26" s="1"/>
  <c r="G27"/>
  <c r="G28"/>
  <c r="G25"/>
  <c r="H25" s="1"/>
  <c r="C17"/>
  <c r="C18"/>
  <c r="C19"/>
  <c r="C16"/>
  <c r="B17"/>
  <c r="D17" s="1"/>
  <c r="B18"/>
  <c r="B19"/>
  <c r="B16"/>
  <c r="D16" s="1"/>
  <c r="D19"/>
  <c r="D18"/>
  <c r="C37" l="1"/>
  <c r="H27"/>
  <c r="H28"/>
</calcChain>
</file>

<file path=xl/sharedStrings.xml><?xml version="1.0" encoding="utf-8"?>
<sst xmlns="http://schemas.openxmlformats.org/spreadsheetml/2006/main" count="70" uniqueCount="33">
  <si>
    <t>Bogotá</t>
  </si>
  <si>
    <t>Cali</t>
  </si>
  <si>
    <t>Barranquilla</t>
  </si>
  <si>
    <t>Armenia</t>
  </si>
  <si>
    <t>Energía</t>
  </si>
  <si>
    <t>Agua</t>
  </si>
  <si>
    <t>Total</t>
  </si>
  <si>
    <t>Costo de Materia prima</t>
  </si>
  <si>
    <t>Costo de Transporte</t>
  </si>
  <si>
    <t>Otros Costos</t>
  </si>
  <si>
    <t>Leyes ambientales</t>
  </si>
  <si>
    <t>Orden público</t>
  </si>
  <si>
    <t>Actitudes de la comunidad</t>
  </si>
  <si>
    <t>Costo del Terreno</t>
  </si>
  <si>
    <t>BASE DE DATOS</t>
  </si>
  <si>
    <t>Cuidad</t>
  </si>
  <si>
    <t>Factores Críticos</t>
  </si>
  <si>
    <t>Factor Crítico</t>
  </si>
  <si>
    <t>Costo Mano de obra</t>
  </si>
  <si>
    <t>Factores objetivos (millones)</t>
  </si>
  <si>
    <t>Factores Subjetivos (%)</t>
  </si>
  <si>
    <t>Ponderacion</t>
  </si>
  <si>
    <t>Factor Objetivo</t>
  </si>
  <si>
    <t>Factores Objetivos (millones)</t>
  </si>
  <si>
    <t>Análisis Factor Crítico</t>
  </si>
  <si>
    <t>Análisis Factor Objetivo</t>
  </si>
  <si>
    <t>Análisis Factor Subjetivo</t>
  </si>
  <si>
    <t>Indicador de localización</t>
  </si>
  <si>
    <t xml:space="preserve">Factores Subjetivos </t>
  </si>
  <si>
    <t xml:space="preserve">Estudio de Macro Localización  </t>
  </si>
  <si>
    <t>Factor Subjetivo</t>
  </si>
  <si>
    <t>Para un nivel de confiabilidad (α )</t>
  </si>
  <si>
    <t xml:space="preserve">Mejor Localización </t>
  </si>
</sst>
</file>

<file path=xl/styles.xml><?xml version="1.0" encoding="utf-8"?>
<styleSheet xmlns="http://schemas.openxmlformats.org/spreadsheetml/2006/main">
  <numFmts count="2">
    <numFmt numFmtId="44" formatCode="_(&quot;$&quot;\ * #,##0.00_);_(&quot;$&quot;\ * \(#,##0.00\);_(&quot;$&quot;\ * &quot;-&quot;??_);_(@_)"/>
    <numFmt numFmtId="171" formatCode="0.0000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3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44" fontId="0" fillId="0" borderId="0" xfId="1" applyFont="1" applyBorder="1"/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9" fontId="0" fillId="0" borderId="0" xfId="2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3" borderId="1" xfId="0" applyFill="1" applyBorder="1"/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44" fontId="0" fillId="2" borderId="1" xfId="1" applyFont="1" applyFill="1" applyBorder="1"/>
    <xf numFmtId="0" fontId="0" fillId="4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left"/>
    </xf>
    <xf numFmtId="0" fontId="0" fillId="4" borderId="1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44" fontId="0" fillId="2" borderId="1" xfId="0" applyNumberFormat="1" applyFill="1" applyBorder="1"/>
    <xf numFmtId="171" fontId="0" fillId="2" borderId="1" xfId="2" applyNumberFormat="1" applyFont="1" applyFill="1" applyBorder="1"/>
    <xf numFmtId="0" fontId="0" fillId="5" borderId="1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171" fontId="0" fillId="2" borderId="1" xfId="1" applyNumberFormat="1" applyFont="1" applyFill="1" applyBorder="1" applyAlignment="1">
      <alignment horizontal="center"/>
    </xf>
    <xf numFmtId="9" fontId="0" fillId="2" borderId="1" xfId="2" applyFont="1" applyFill="1" applyBorder="1" applyAlignment="1">
      <alignment horizontal="center"/>
    </xf>
    <xf numFmtId="9" fontId="0" fillId="3" borderId="1" xfId="2" applyFont="1" applyFill="1" applyBorder="1" applyAlignment="1">
      <alignment horizontal="center"/>
    </xf>
    <xf numFmtId="171" fontId="2" fillId="0" borderId="0" xfId="0" applyNumberFormat="1" applyFont="1"/>
    <xf numFmtId="0" fontId="2" fillId="0" borderId="0" xfId="0" applyFont="1"/>
  </cellXfs>
  <cellStyles count="3">
    <cellStyle name="Moneda" xfId="1" builtinId="4"/>
    <cellStyle name="Normal" xfId="0" builtinId="0"/>
    <cellStyle name="Porcentual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50"/>
  <sheetViews>
    <sheetView tabSelected="1" topLeftCell="A4" workbookViewId="0">
      <selection activeCell="D39" sqref="D39"/>
    </sheetView>
  </sheetViews>
  <sheetFormatPr baseColWidth="10" defaultRowHeight="15"/>
  <cols>
    <col min="1" max="1" width="11.7109375" bestFit="1" customWidth="1"/>
    <col min="2" max="3" width="12.28515625" customWidth="1"/>
    <col min="4" max="4" width="13.42578125" customWidth="1"/>
    <col min="5" max="5" width="11.140625" customWidth="1"/>
    <col min="6" max="6" width="13.28515625" customWidth="1"/>
    <col min="10" max="11" width="12.5703125" customWidth="1"/>
    <col min="12" max="12" width="12.140625" bestFit="1" customWidth="1"/>
  </cols>
  <sheetData>
    <row r="1" spans="1:23" s="1" customFormat="1"/>
    <row r="2" spans="1:23" s="1" customFormat="1" ht="46.5">
      <c r="A2" s="8" t="s">
        <v>29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spans="1:23" s="1" customFormat="1">
      <c r="U3"/>
      <c r="V3"/>
      <c r="W3"/>
    </row>
    <row r="4" spans="1:23" s="1" customFormat="1">
      <c r="A4" s="30" t="s">
        <v>14</v>
      </c>
      <c r="B4" s="31"/>
      <c r="C4" s="31"/>
      <c r="D4" s="31"/>
      <c r="E4" s="31"/>
      <c r="F4" s="31"/>
      <c r="G4" s="31"/>
      <c r="H4" s="32"/>
      <c r="J4" s="29" t="s">
        <v>14</v>
      </c>
      <c r="K4" s="29"/>
      <c r="L4" s="29"/>
      <c r="M4" s="29"/>
      <c r="N4" s="29"/>
      <c r="O4" s="29"/>
      <c r="P4" s="29"/>
      <c r="U4"/>
      <c r="V4"/>
      <c r="W4"/>
    </row>
    <row r="5" spans="1:23">
      <c r="A5" s="22" t="s">
        <v>15</v>
      </c>
      <c r="B5" s="9" t="s">
        <v>16</v>
      </c>
      <c r="C5" s="11"/>
      <c r="D5" s="9" t="s">
        <v>19</v>
      </c>
      <c r="E5" s="10"/>
      <c r="F5" s="10"/>
      <c r="G5" s="10"/>
      <c r="H5" s="11"/>
      <c r="J5" s="18" t="s">
        <v>20</v>
      </c>
      <c r="K5" s="18"/>
      <c r="L5" s="18"/>
      <c r="M5" s="18"/>
      <c r="N5" s="18"/>
      <c r="O5" s="18"/>
      <c r="P5" s="18"/>
      <c r="U5" s="36">
        <f>B44</f>
        <v>0.43734973056371984</v>
      </c>
      <c r="V5" s="37" t="str">
        <f>A44</f>
        <v>Bogotá</v>
      </c>
    </row>
    <row r="6" spans="1:23" ht="37.5" customHeight="1">
      <c r="A6" s="23"/>
      <c r="B6" s="13" t="s">
        <v>4</v>
      </c>
      <c r="C6" s="13" t="s">
        <v>5</v>
      </c>
      <c r="D6" s="14" t="s">
        <v>13</v>
      </c>
      <c r="E6" s="14" t="s">
        <v>18</v>
      </c>
      <c r="F6" s="14" t="s">
        <v>7</v>
      </c>
      <c r="G6" s="14" t="s">
        <v>8</v>
      </c>
      <c r="H6" s="14" t="s">
        <v>9</v>
      </c>
      <c r="J6" s="21" t="s">
        <v>30</v>
      </c>
      <c r="K6" s="21"/>
      <c r="L6" s="13" t="s">
        <v>21</v>
      </c>
      <c r="M6" s="13" t="s">
        <v>0</v>
      </c>
      <c r="N6" s="13" t="s">
        <v>1</v>
      </c>
      <c r="O6" s="13" t="s">
        <v>2</v>
      </c>
      <c r="P6" s="13" t="s">
        <v>3</v>
      </c>
      <c r="U6" s="36">
        <f>B45</f>
        <v>0.16797020158714923</v>
      </c>
      <c r="V6" s="37" t="str">
        <f>A45</f>
        <v>Cali</v>
      </c>
    </row>
    <row r="7" spans="1:23">
      <c r="A7" s="12" t="s">
        <v>0</v>
      </c>
      <c r="B7" s="16">
        <v>1</v>
      </c>
      <c r="C7" s="16">
        <v>1</v>
      </c>
      <c r="D7" s="17">
        <v>120</v>
      </c>
      <c r="E7" s="17">
        <v>50</v>
      </c>
      <c r="F7" s="17">
        <v>110</v>
      </c>
      <c r="G7" s="17">
        <v>120</v>
      </c>
      <c r="H7" s="17">
        <v>70</v>
      </c>
      <c r="J7" s="19" t="s">
        <v>10</v>
      </c>
      <c r="K7" s="19"/>
      <c r="L7" s="16">
        <v>50</v>
      </c>
      <c r="M7" s="16">
        <v>45</v>
      </c>
      <c r="N7" s="16">
        <v>30</v>
      </c>
      <c r="O7" s="16">
        <v>20</v>
      </c>
      <c r="P7" s="26">
        <v>50</v>
      </c>
      <c r="U7" s="36">
        <f>B46</f>
        <v>0</v>
      </c>
      <c r="V7" s="37" t="str">
        <f>A46</f>
        <v>Barranquilla</v>
      </c>
    </row>
    <row r="8" spans="1:23">
      <c r="A8" s="12" t="s">
        <v>1</v>
      </c>
      <c r="B8" s="16">
        <v>1</v>
      </c>
      <c r="C8" s="16">
        <v>1</v>
      </c>
      <c r="D8" s="17">
        <v>250</v>
      </c>
      <c r="E8" s="17">
        <v>60</v>
      </c>
      <c r="F8" s="17">
        <v>150</v>
      </c>
      <c r="G8" s="17">
        <v>350</v>
      </c>
      <c r="H8" s="17">
        <v>50</v>
      </c>
      <c r="J8" s="19" t="s">
        <v>11</v>
      </c>
      <c r="K8" s="19"/>
      <c r="L8" s="16">
        <v>30</v>
      </c>
      <c r="M8" s="16">
        <v>10</v>
      </c>
      <c r="N8" s="16">
        <v>5</v>
      </c>
      <c r="O8" s="16">
        <v>5</v>
      </c>
      <c r="P8" s="26">
        <v>20</v>
      </c>
      <c r="U8" s="36">
        <f>B47</f>
        <v>0.15787363209283969</v>
      </c>
      <c r="V8" s="37" t="str">
        <f>A47</f>
        <v>Armenia</v>
      </c>
    </row>
    <row r="9" spans="1:23">
      <c r="A9" s="12" t="s">
        <v>2</v>
      </c>
      <c r="B9" s="16">
        <v>0</v>
      </c>
      <c r="C9" s="16">
        <v>1</v>
      </c>
      <c r="D9" s="17">
        <v>500</v>
      </c>
      <c r="E9" s="17">
        <v>70</v>
      </c>
      <c r="F9" s="17">
        <v>100</v>
      </c>
      <c r="G9" s="17">
        <v>136</v>
      </c>
      <c r="H9" s="17">
        <v>60</v>
      </c>
      <c r="J9" s="19" t="s">
        <v>12</v>
      </c>
      <c r="K9" s="19"/>
      <c r="L9" s="16">
        <v>20</v>
      </c>
      <c r="M9" s="16">
        <v>10</v>
      </c>
      <c r="N9" s="16">
        <v>10</v>
      </c>
      <c r="O9" s="16">
        <v>20</v>
      </c>
      <c r="P9" s="26">
        <v>20</v>
      </c>
      <c r="U9" s="36">
        <f>MAX(B44:B47)</f>
        <v>0.43734973056371984</v>
      </c>
      <c r="V9" s="37"/>
    </row>
    <row r="10" spans="1:23">
      <c r="A10" s="12" t="s">
        <v>3</v>
      </c>
      <c r="B10" s="16">
        <v>1</v>
      </c>
      <c r="C10" s="16">
        <v>1</v>
      </c>
      <c r="D10" s="17">
        <v>460</v>
      </c>
      <c r="E10" s="17">
        <v>80</v>
      </c>
      <c r="F10" s="17">
        <v>160</v>
      </c>
      <c r="G10" s="17">
        <v>155</v>
      </c>
      <c r="H10" s="17">
        <v>60</v>
      </c>
    </row>
    <row r="11" spans="1:23" s="1" customFormat="1">
      <c r="A11" s="4"/>
      <c r="B11" s="4"/>
      <c r="C11" s="4"/>
      <c r="D11" s="4"/>
      <c r="E11" s="4"/>
      <c r="F11" s="4"/>
      <c r="G11" s="4"/>
      <c r="H11" s="4"/>
    </row>
    <row r="12" spans="1:23">
      <c r="J12" s="1"/>
      <c r="K12" s="1"/>
      <c r="L12" s="1"/>
      <c r="M12" s="1"/>
    </row>
    <row r="13" spans="1:23" s="1" customFormat="1">
      <c r="A13" s="29" t="s">
        <v>24</v>
      </c>
      <c r="B13" s="29"/>
      <c r="C13" s="29"/>
      <c r="D13" s="29"/>
    </row>
    <row r="14" spans="1:23">
      <c r="A14" s="21" t="s">
        <v>15</v>
      </c>
      <c r="B14" s="21" t="s">
        <v>16</v>
      </c>
      <c r="C14" s="21"/>
      <c r="D14" s="21" t="s">
        <v>17</v>
      </c>
      <c r="J14" s="1"/>
      <c r="K14" s="1"/>
      <c r="L14" s="1"/>
      <c r="M14" s="1"/>
    </row>
    <row r="15" spans="1:23">
      <c r="A15" s="21"/>
      <c r="B15" s="13" t="s">
        <v>4</v>
      </c>
      <c r="C15" s="13" t="s">
        <v>5</v>
      </c>
      <c r="D15" s="21"/>
      <c r="J15" s="1"/>
      <c r="K15" s="1"/>
      <c r="L15" s="1"/>
      <c r="M15" s="1"/>
    </row>
    <row r="16" spans="1:23">
      <c r="A16" s="20" t="s">
        <v>0</v>
      </c>
      <c r="B16" s="16">
        <f>B7</f>
        <v>1</v>
      </c>
      <c r="C16" s="16">
        <f>C7</f>
        <v>1</v>
      </c>
      <c r="D16" s="16">
        <f>B16*C16</f>
        <v>1</v>
      </c>
      <c r="J16" s="1"/>
      <c r="K16" s="1"/>
      <c r="L16" s="1"/>
      <c r="M16" s="1"/>
    </row>
    <row r="17" spans="1:9">
      <c r="A17" s="20" t="s">
        <v>1</v>
      </c>
      <c r="B17" s="16">
        <f t="shared" ref="B17:C19" si="0">B8</f>
        <v>1</v>
      </c>
      <c r="C17" s="16">
        <f t="shared" si="0"/>
        <v>1</v>
      </c>
      <c r="D17" s="16">
        <f t="shared" ref="D17:D19" si="1">B17*C17</f>
        <v>1</v>
      </c>
    </row>
    <row r="18" spans="1:9">
      <c r="A18" s="20" t="s">
        <v>2</v>
      </c>
      <c r="B18" s="16">
        <f t="shared" si="0"/>
        <v>0</v>
      </c>
      <c r="C18" s="16">
        <f t="shared" si="0"/>
        <v>1</v>
      </c>
      <c r="D18" s="16">
        <f t="shared" si="1"/>
        <v>0</v>
      </c>
    </row>
    <row r="19" spans="1:9">
      <c r="A19" s="20" t="s">
        <v>3</v>
      </c>
      <c r="B19" s="16">
        <f t="shared" si="0"/>
        <v>1</v>
      </c>
      <c r="C19" s="16">
        <f t="shared" si="0"/>
        <v>1</v>
      </c>
      <c r="D19" s="16">
        <f t="shared" si="1"/>
        <v>1</v>
      </c>
    </row>
    <row r="20" spans="1:9" s="1" customFormat="1">
      <c r="A20" s="5"/>
      <c r="B20" s="6"/>
      <c r="C20" s="6"/>
      <c r="D20" s="6"/>
    </row>
    <row r="22" spans="1:9" s="1" customFormat="1">
      <c r="A22" s="29" t="s">
        <v>25</v>
      </c>
      <c r="B22" s="29"/>
      <c r="C22" s="29"/>
      <c r="D22" s="29"/>
      <c r="E22" s="29"/>
      <c r="F22" s="29"/>
      <c r="G22" s="29"/>
      <c r="H22" s="29"/>
    </row>
    <row r="23" spans="1:9">
      <c r="A23" s="18" t="s">
        <v>23</v>
      </c>
      <c r="B23" s="18"/>
      <c r="C23" s="18"/>
      <c r="D23" s="18"/>
      <c r="E23" s="18"/>
      <c r="F23" s="18"/>
      <c r="G23" s="18"/>
      <c r="H23" s="24" t="s">
        <v>22</v>
      </c>
      <c r="I23" s="3"/>
    </row>
    <row r="24" spans="1:9" ht="36" customHeight="1">
      <c r="A24" s="25" t="s">
        <v>15</v>
      </c>
      <c r="B24" s="14" t="s">
        <v>13</v>
      </c>
      <c r="C24" s="14" t="s">
        <v>18</v>
      </c>
      <c r="D24" s="14" t="s">
        <v>7</v>
      </c>
      <c r="E24" s="14" t="s">
        <v>8</v>
      </c>
      <c r="F24" s="14" t="s">
        <v>9</v>
      </c>
      <c r="G24" s="14" t="s">
        <v>6</v>
      </c>
      <c r="H24" s="24"/>
    </row>
    <row r="25" spans="1:9">
      <c r="A25" s="20" t="s">
        <v>0</v>
      </c>
      <c r="B25" s="17">
        <v>120</v>
      </c>
      <c r="C25" s="17">
        <v>50</v>
      </c>
      <c r="D25" s="17">
        <v>110</v>
      </c>
      <c r="E25" s="17">
        <v>120</v>
      </c>
      <c r="F25" s="17">
        <v>70</v>
      </c>
      <c r="G25" s="27">
        <f>SUM(B25:F25)</f>
        <v>470</v>
      </c>
      <c r="H25" s="28">
        <f>1/(G25*(1/$G$25+1/$G$26+1/$G$27+1/$G$28))</f>
        <v>0.3841871632046498</v>
      </c>
    </row>
    <row r="26" spans="1:9">
      <c r="A26" s="20" t="s">
        <v>1</v>
      </c>
      <c r="B26" s="17">
        <v>250</v>
      </c>
      <c r="C26" s="17">
        <v>60</v>
      </c>
      <c r="D26" s="17">
        <v>150</v>
      </c>
      <c r="E26" s="17">
        <v>350</v>
      </c>
      <c r="F26" s="17">
        <v>50</v>
      </c>
      <c r="G26" s="27">
        <f t="shared" ref="G26:G28" si="2">SUM(B26:F26)</f>
        <v>860</v>
      </c>
      <c r="H26" s="28">
        <f>1/(G26*(1/$G$25+1/$G$26+1/$G$27+1/$G$28))</f>
        <v>0.20996275198393652</v>
      </c>
    </row>
    <row r="27" spans="1:9">
      <c r="A27" s="20" t="s">
        <v>2</v>
      </c>
      <c r="B27" s="17">
        <v>500</v>
      </c>
      <c r="C27" s="17">
        <v>70</v>
      </c>
      <c r="D27" s="17">
        <v>100</v>
      </c>
      <c r="E27" s="17">
        <v>136</v>
      </c>
      <c r="F27" s="17">
        <v>60</v>
      </c>
      <c r="G27" s="27">
        <f t="shared" si="2"/>
        <v>866</v>
      </c>
      <c r="H27" s="28">
        <f t="shared" ref="H27:H28" si="3">1/(G27*(1/$G$25+1/$G$26+1/$G$27+1/$G$28))</f>
        <v>0.20850804469536419</v>
      </c>
    </row>
    <row r="28" spans="1:9">
      <c r="A28" s="20" t="s">
        <v>3</v>
      </c>
      <c r="B28" s="17">
        <v>460</v>
      </c>
      <c r="C28" s="17">
        <v>80</v>
      </c>
      <c r="D28" s="17">
        <v>160</v>
      </c>
      <c r="E28" s="17">
        <v>155</v>
      </c>
      <c r="F28" s="17">
        <v>60</v>
      </c>
      <c r="G28" s="27">
        <f t="shared" si="2"/>
        <v>915</v>
      </c>
      <c r="H28" s="28">
        <f t="shared" si="3"/>
        <v>0.19734204011604961</v>
      </c>
    </row>
    <row r="30" spans="1:9">
      <c r="H30" s="1"/>
    </row>
    <row r="31" spans="1:9">
      <c r="A31" s="29" t="s">
        <v>26</v>
      </c>
      <c r="B31" s="29"/>
      <c r="C31" s="29"/>
      <c r="D31" s="29"/>
      <c r="E31" s="29"/>
      <c r="F31" s="29"/>
      <c r="G31" s="29"/>
      <c r="H31" s="1"/>
    </row>
    <row r="32" spans="1:9" ht="15" customHeight="1">
      <c r="A32" s="18" t="s">
        <v>28</v>
      </c>
      <c r="B32" s="18"/>
      <c r="C32" s="18"/>
      <c r="D32" s="18"/>
      <c r="E32" s="18"/>
      <c r="F32" s="18"/>
      <c r="G32" s="18"/>
      <c r="H32" s="1"/>
    </row>
    <row r="33" spans="1:8">
      <c r="A33" s="21"/>
      <c r="B33" s="21"/>
      <c r="C33" s="13" t="s">
        <v>21</v>
      </c>
      <c r="D33" s="13" t="s">
        <v>0</v>
      </c>
      <c r="E33" s="13" t="s">
        <v>1</v>
      </c>
      <c r="F33" s="13" t="s">
        <v>2</v>
      </c>
      <c r="G33" s="13" t="s">
        <v>3</v>
      </c>
      <c r="H33" s="1"/>
    </row>
    <row r="34" spans="1:8">
      <c r="A34" s="19" t="s">
        <v>10</v>
      </c>
      <c r="B34" s="19"/>
      <c r="C34" s="34">
        <f>L7/100</f>
        <v>0.5</v>
      </c>
      <c r="D34" s="34">
        <f>M7/100</f>
        <v>0.45</v>
      </c>
      <c r="E34" s="34">
        <f t="shared" ref="E34:G34" si="4">N7/100</f>
        <v>0.3</v>
      </c>
      <c r="F34" s="34">
        <f t="shared" si="4"/>
        <v>0.2</v>
      </c>
      <c r="G34" s="34">
        <f t="shared" si="4"/>
        <v>0.5</v>
      </c>
      <c r="H34" s="1"/>
    </row>
    <row r="35" spans="1:8">
      <c r="A35" s="19" t="s">
        <v>11</v>
      </c>
      <c r="B35" s="19"/>
      <c r="C35" s="34">
        <f t="shared" ref="C35:C36" si="5">L8/100</f>
        <v>0.3</v>
      </c>
      <c r="D35" s="34">
        <f t="shared" ref="D35:D36" si="6">M8/100</f>
        <v>0.1</v>
      </c>
      <c r="E35" s="34">
        <f t="shared" ref="E35:E36" si="7">N8/100</f>
        <v>0.05</v>
      </c>
      <c r="F35" s="34">
        <f t="shared" ref="F35:F36" si="8">O8/100</f>
        <v>0.05</v>
      </c>
      <c r="G35" s="34">
        <f t="shared" ref="G35:G36" si="9">P8/100</f>
        <v>0.2</v>
      </c>
      <c r="H35" s="1"/>
    </row>
    <row r="36" spans="1:8">
      <c r="A36" s="19" t="s">
        <v>12</v>
      </c>
      <c r="B36" s="19"/>
      <c r="C36" s="34">
        <f t="shared" si="5"/>
        <v>0.2</v>
      </c>
      <c r="D36" s="34">
        <f t="shared" si="6"/>
        <v>0.1</v>
      </c>
      <c r="E36" s="34">
        <f t="shared" si="7"/>
        <v>0.1</v>
      </c>
      <c r="F36" s="34">
        <f t="shared" si="8"/>
        <v>0.2</v>
      </c>
      <c r="G36" s="34">
        <f t="shared" si="9"/>
        <v>0.2</v>
      </c>
      <c r="H36" s="1"/>
    </row>
    <row r="37" spans="1:8">
      <c r="A37" s="18" t="s">
        <v>6</v>
      </c>
      <c r="B37" s="18"/>
      <c r="C37" s="35">
        <f t="shared" ref="C37:G37" si="10">SUM(C34:C36)</f>
        <v>1</v>
      </c>
      <c r="D37" s="35">
        <f t="shared" si="10"/>
        <v>0.65</v>
      </c>
      <c r="E37" s="35">
        <f t="shared" si="10"/>
        <v>0.44999999999999996</v>
      </c>
      <c r="F37" s="35">
        <f t="shared" si="10"/>
        <v>0.45</v>
      </c>
      <c r="G37" s="35">
        <f t="shared" si="10"/>
        <v>0.89999999999999991</v>
      </c>
      <c r="H37" s="1"/>
    </row>
    <row r="39" spans="1:8" s="1" customFormat="1">
      <c r="A39" s="2" t="s">
        <v>31</v>
      </c>
      <c r="B39" s="2"/>
      <c r="C39" s="2"/>
      <c r="D39" s="7">
        <v>0.8</v>
      </c>
    </row>
    <row r="40" spans="1:8">
      <c r="A40" s="1"/>
    </row>
    <row r="41" spans="1:8" s="1" customFormat="1"/>
    <row r="43" spans="1:8" ht="30">
      <c r="A43" s="25" t="s">
        <v>15</v>
      </c>
      <c r="B43" s="14" t="s">
        <v>27</v>
      </c>
    </row>
    <row r="44" spans="1:8">
      <c r="A44" s="20" t="s">
        <v>0</v>
      </c>
      <c r="B44" s="33">
        <f>D16*((H25*$D$39)+((1-$D$39)*D37))</f>
        <v>0.43734973056371984</v>
      </c>
    </row>
    <row r="45" spans="1:8">
      <c r="A45" s="20" t="s">
        <v>1</v>
      </c>
      <c r="B45" s="33">
        <f t="shared" ref="B45:B47" si="11">D17*((H26*$D$39)+((1-$D$39)*D38))</f>
        <v>0.16797020158714923</v>
      </c>
    </row>
    <row r="46" spans="1:8">
      <c r="A46" s="20" t="s">
        <v>2</v>
      </c>
      <c r="B46" s="33">
        <f t="shared" si="11"/>
        <v>0</v>
      </c>
    </row>
    <row r="47" spans="1:8">
      <c r="A47" s="20" t="s">
        <v>3</v>
      </c>
      <c r="B47" s="33">
        <f t="shared" si="11"/>
        <v>0.15787363209283969</v>
      </c>
    </row>
    <row r="50" spans="1:3">
      <c r="A50" s="18" t="s">
        <v>32</v>
      </c>
      <c r="B50" s="18"/>
      <c r="C50" s="15" t="str">
        <f>VLOOKUP(U9,U5:V8,2,0)</f>
        <v>Bogotá</v>
      </c>
    </row>
  </sheetData>
  <mergeCells count="27">
    <mergeCell ref="A50:B50"/>
    <mergeCell ref="A35:B35"/>
    <mergeCell ref="A36:B36"/>
    <mergeCell ref="A31:G31"/>
    <mergeCell ref="A37:B37"/>
    <mergeCell ref="A39:C39"/>
    <mergeCell ref="A32:G32"/>
    <mergeCell ref="A33:B33"/>
    <mergeCell ref="A34:B34"/>
    <mergeCell ref="A23:G23"/>
    <mergeCell ref="H23:H24"/>
    <mergeCell ref="A22:H22"/>
    <mergeCell ref="J4:P4"/>
    <mergeCell ref="A5:A6"/>
    <mergeCell ref="B14:C14"/>
    <mergeCell ref="A14:A15"/>
    <mergeCell ref="D14:D15"/>
    <mergeCell ref="A13:D13"/>
    <mergeCell ref="B5:C5"/>
    <mergeCell ref="D5:H5"/>
    <mergeCell ref="A4:H4"/>
    <mergeCell ref="J6:K6"/>
    <mergeCell ref="J5:P5"/>
    <mergeCell ref="A2:P2"/>
    <mergeCell ref="J8:K8"/>
    <mergeCell ref="J9:K9"/>
    <mergeCell ref="J7:K7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D2:J8"/>
  <sheetViews>
    <sheetView workbookViewId="0">
      <selection activeCell="H7" sqref="A2:H7"/>
    </sheetView>
  </sheetViews>
  <sheetFormatPr baseColWidth="10" defaultRowHeight="15"/>
  <cols>
    <col min="5" max="5" width="11.42578125" bestFit="1" customWidth="1"/>
    <col min="8" max="8" width="8.42578125" bestFit="1" customWidth="1"/>
  </cols>
  <sheetData>
    <row r="2" spans="4:10">
      <c r="I2" s="1"/>
      <c r="J2" s="1"/>
    </row>
    <row r="8" spans="4:10">
      <c r="D8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Macrolocalización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</dc:creator>
  <cp:lastModifiedBy>Jose</cp:lastModifiedBy>
  <dcterms:created xsi:type="dcterms:W3CDTF">2019-08-22T00:43:58Z</dcterms:created>
  <dcterms:modified xsi:type="dcterms:W3CDTF">2019-08-22T05:34:54Z</dcterms:modified>
</cp:coreProperties>
</file>