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7875" yWindow="60" windowWidth="7485" windowHeight="9060"/>
  </bookViews>
  <sheets>
    <sheet name="EJERCICIO 4" sheetId="2" r:id="rId1"/>
    <sheet name="Hoja1" sheetId="4" r:id="rId2"/>
    <sheet name="Hoja2" sheetId="5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F100" i="2" l="1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P102" i="2" l="1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I129" i="2"/>
  <c r="I169" i="2"/>
  <c r="I173" i="2"/>
  <c r="I177" i="2"/>
  <c r="I181" i="2"/>
  <c r="I185" i="2"/>
  <c r="I189" i="2"/>
  <c r="I193" i="2"/>
  <c r="I197" i="2"/>
  <c r="I201" i="2"/>
  <c r="I205" i="2"/>
  <c r="I209" i="2"/>
  <c r="I213" i="2"/>
  <c r="I217" i="2"/>
  <c r="X100" i="2"/>
  <c r="X101" i="2"/>
  <c r="X102" i="2"/>
  <c r="X103" i="2"/>
  <c r="X104" i="2"/>
  <c r="X105" i="2"/>
  <c r="X106" i="2"/>
  <c r="X107" i="2"/>
  <c r="X108" i="2"/>
  <c r="X109" i="2"/>
  <c r="X110" i="2"/>
  <c r="X111" i="2"/>
  <c r="X112" i="2"/>
  <c r="X113" i="2"/>
  <c r="X114" i="2"/>
  <c r="X115" i="2"/>
  <c r="X116" i="2"/>
  <c r="X117" i="2"/>
  <c r="X118" i="2"/>
  <c r="X119" i="2"/>
  <c r="X120" i="2"/>
  <c r="X121" i="2"/>
  <c r="X122" i="2"/>
  <c r="X123" i="2"/>
  <c r="X124" i="2"/>
  <c r="X125" i="2"/>
  <c r="X126" i="2"/>
  <c r="X127" i="2"/>
  <c r="X128" i="2"/>
  <c r="X129" i="2"/>
  <c r="X130" i="2"/>
  <c r="X131" i="2"/>
  <c r="X132" i="2"/>
  <c r="X133" i="2"/>
  <c r="X134" i="2"/>
  <c r="X135" i="2"/>
  <c r="X136" i="2"/>
  <c r="X137" i="2"/>
  <c r="X138" i="2"/>
  <c r="X139" i="2"/>
  <c r="X140" i="2"/>
  <c r="X141" i="2"/>
  <c r="X142" i="2"/>
  <c r="X143" i="2"/>
  <c r="X144" i="2"/>
  <c r="X145" i="2"/>
  <c r="X146" i="2"/>
  <c r="X147" i="2"/>
  <c r="X148" i="2"/>
  <c r="X149" i="2"/>
  <c r="X150" i="2"/>
  <c r="X151" i="2"/>
  <c r="X152" i="2"/>
  <c r="X153" i="2"/>
  <c r="X154" i="2"/>
  <c r="X155" i="2"/>
  <c r="X156" i="2"/>
  <c r="X157" i="2"/>
  <c r="X158" i="2"/>
  <c r="X159" i="2"/>
  <c r="X160" i="2"/>
  <c r="X161" i="2"/>
  <c r="X162" i="2"/>
  <c r="X163" i="2"/>
  <c r="X164" i="2"/>
  <c r="X165" i="2"/>
  <c r="X166" i="2"/>
  <c r="X167" i="2"/>
  <c r="X168" i="2"/>
  <c r="X169" i="2"/>
  <c r="X170" i="2"/>
  <c r="X171" i="2"/>
  <c r="X172" i="2"/>
  <c r="X173" i="2"/>
  <c r="X174" i="2"/>
  <c r="X175" i="2"/>
  <c r="X176" i="2"/>
  <c r="X177" i="2"/>
  <c r="X178" i="2"/>
  <c r="X179" i="2"/>
  <c r="X180" i="2"/>
  <c r="X181" i="2"/>
  <c r="X182" i="2"/>
  <c r="X183" i="2"/>
  <c r="X184" i="2"/>
  <c r="X185" i="2"/>
  <c r="X186" i="2"/>
  <c r="X187" i="2"/>
  <c r="X188" i="2"/>
  <c r="X189" i="2"/>
  <c r="X190" i="2"/>
  <c r="X191" i="2"/>
  <c r="X192" i="2"/>
  <c r="X193" i="2"/>
  <c r="X194" i="2"/>
  <c r="X195" i="2"/>
  <c r="X196" i="2"/>
  <c r="X197" i="2"/>
  <c r="X198" i="2"/>
  <c r="X199" i="2"/>
  <c r="X200" i="2"/>
  <c r="X201" i="2"/>
  <c r="X202" i="2"/>
  <c r="X203" i="2"/>
  <c r="X204" i="2"/>
  <c r="X205" i="2"/>
  <c r="X206" i="2"/>
  <c r="X207" i="2"/>
  <c r="X208" i="2"/>
  <c r="X209" i="2"/>
  <c r="X210" i="2"/>
  <c r="X211" i="2"/>
  <c r="X212" i="2"/>
  <c r="X213" i="2"/>
  <c r="X214" i="2"/>
  <c r="X215" i="2"/>
  <c r="X216" i="2"/>
  <c r="X217" i="2"/>
  <c r="X218" i="2"/>
  <c r="X219" i="2"/>
  <c r="X220" i="2"/>
  <c r="W100" i="2"/>
  <c r="W101" i="2"/>
  <c r="W102" i="2"/>
  <c r="W103" i="2"/>
  <c r="W104" i="2"/>
  <c r="W105" i="2"/>
  <c r="W106" i="2"/>
  <c r="W107" i="2"/>
  <c r="W108" i="2"/>
  <c r="W109" i="2"/>
  <c r="W110" i="2"/>
  <c r="W111" i="2"/>
  <c r="W112" i="2"/>
  <c r="W113" i="2"/>
  <c r="W114" i="2"/>
  <c r="W115" i="2"/>
  <c r="W116" i="2"/>
  <c r="W117" i="2"/>
  <c r="W118" i="2"/>
  <c r="W119" i="2"/>
  <c r="W120" i="2"/>
  <c r="W121" i="2"/>
  <c r="W122" i="2"/>
  <c r="W123" i="2"/>
  <c r="W124" i="2"/>
  <c r="W125" i="2"/>
  <c r="W126" i="2"/>
  <c r="W127" i="2"/>
  <c r="W128" i="2"/>
  <c r="W129" i="2"/>
  <c r="W130" i="2"/>
  <c r="W131" i="2"/>
  <c r="W132" i="2"/>
  <c r="W133" i="2"/>
  <c r="W134" i="2"/>
  <c r="W135" i="2"/>
  <c r="W136" i="2"/>
  <c r="W137" i="2"/>
  <c r="W138" i="2"/>
  <c r="W139" i="2"/>
  <c r="W140" i="2"/>
  <c r="W141" i="2"/>
  <c r="W142" i="2"/>
  <c r="W143" i="2"/>
  <c r="W144" i="2"/>
  <c r="W145" i="2"/>
  <c r="W146" i="2"/>
  <c r="W147" i="2"/>
  <c r="W148" i="2"/>
  <c r="W149" i="2"/>
  <c r="W150" i="2"/>
  <c r="W151" i="2"/>
  <c r="W152" i="2"/>
  <c r="W153" i="2"/>
  <c r="W154" i="2"/>
  <c r="W155" i="2"/>
  <c r="W156" i="2"/>
  <c r="W157" i="2"/>
  <c r="W158" i="2"/>
  <c r="W159" i="2"/>
  <c r="W160" i="2"/>
  <c r="W161" i="2"/>
  <c r="W162" i="2"/>
  <c r="W163" i="2"/>
  <c r="W164" i="2"/>
  <c r="W165" i="2"/>
  <c r="W166" i="2"/>
  <c r="W167" i="2"/>
  <c r="W168" i="2"/>
  <c r="W169" i="2"/>
  <c r="W170" i="2"/>
  <c r="W171" i="2"/>
  <c r="W172" i="2"/>
  <c r="W173" i="2"/>
  <c r="W174" i="2"/>
  <c r="W175" i="2"/>
  <c r="W176" i="2"/>
  <c r="W177" i="2"/>
  <c r="W178" i="2"/>
  <c r="W179" i="2"/>
  <c r="W180" i="2"/>
  <c r="W181" i="2"/>
  <c r="W182" i="2"/>
  <c r="W183" i="2"/>
  <c r="W184" i="2"/>
  <c r="W185" i="2"/>
  <c r="W186" i="2"/>
  <c r="W187" i="2"/>
  <c r="W188" i="2"/>
  <c r="W189" i="2"/>
  <c r="W190" i="2"/>
  <c r="W191" i="2"/>
  <c r="W192" i="2"/>
  <c r="W193" i="2"/>
  <c r="W194" i="2"/>
  <c r="W195" i="2"/>
  <c r="W196" i="2"/>
  <c r="W197" i="2"/>
  <c r="W198" i="2"/>
  <c r="W199" i="2"/>
  <c r="W200" i="2"/>
  <c r="W201" i="2"/>
  <c r="W202" i="2"/>
  <c r="W203" i="2"/>
  <c r="W204" i="2"/>
  <c r="W205" i="2"/>
  <c r="W206" i="2"/>
  <c r="W207" i="2"/>
  <c r="W208" i="2"/>
  <c r="W209" i="2"/>
  <c r="W210" i="2"/>
  <c r="W211" i="2"/>
  <c r="W212" i="2"/>
  <c r="W213" i="2"/>
  <c r="W214" i="2"/>
  <c r="W215" i="2"/>
  <c r="W216" i="2"/>
  <c r="W217" i="2"/>
  <c r="W218" i="2"/>
  <c r="W219" i="2"/>
  <c r="W220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70" i="2"/>
  <c r="I171" i="2"/>
  <c r="I172" i="2"/>
  <c r="I174" i="2"/>
  <c r="I175" i="2"/>
  <c r="I176" i="2"/>
  <c r="I178" i="2"/>
  <c r="I179" i="2"/>
  <c r="I180" i="2"/>
  <c r="I182" i="2"/>
  <c r="I183" i="2"/>
  <c r="I184" i="2"/>
  <c r="I186" i="2"/>
  <c r="I187" i="2"/>
  <c r="I188" i="2"/>
  <c r="I190" i="2"/>
  <c r="I191" i="2"/>
  <c r="I192" i="2"/>
  <c r="I194" i="2"/>
  <c r="I195" i="2"/>
  <c r="I196" i="2"/>
  <c r="I198" i="2"/>
  <c r="I199" i="2"/>
  <c r="I200" i="2"/>
  <c r="I202" i="2"/>
  <c r="I203" i="2"/>
  <c r="I204" i="2"/>
  <c r="I206" i="2"/>
  <c r="I207" i="2"/>
  <c r="I208" i="2"/>
  <c r="I210" i="2"/>
  <c r="I211" i="2"/>
  <c r="I212" i="2"/>
  <c r="I214" i="2"/>
  <c r="I215" i="2"/>
  <c r="I216" i="2"/>
  <c r="I218" i="2"/>
  <c r="I219" i="2"/>
  <c r="I220" i="2"/>
  <c r="T220" i="2"/>
  <c r="T219" i="2"/>
  <c r="T218" i="2"/>
  <c r="T217" i="2"/>
  <c r="T216" i="2"/>
  <c r="T215" i="2"/>
  <c r="T214" i="2"/>
  <c r="T213" i="2"/>
  <c r="T212" i="2"/>
  <c r="T211" i="2"/>
  <c r="T210" i="2"/>
  <c r="T209" i="2"/>
  <c r="T208" i="2"/>
  <c r="T207" i="2"/>
  <c r="T206" i="2"/>
  <c r="T205" i="2"/>
  <c r="T204" i="2"/>
  <c r="T203" i="2"/>
  <c r="T202" i="2"/>
  <c r="T201" i="2"/>
  <c r="T200" i="2"/>
  <c r="T199" i="2"/>
  <c r="T198" i="2"/>
  <c r="T197" i="2"/>
  <c r="T196" i="2"/>
  <c r="T195" i="2"/>
  <c r="T194" i="2"/>
  <c r="T193" i="2"/>
  <c r="T192" i="2"/>
  <c r="T191" i="2"/>
  <c r="T190" i="2"/>
  <c r="T189" i="2"/>
  <c r="T188" i="2"/>
  <c r="T187" i="2"/>
  <c r="T186" i="2"/>
  <c r="T185" i="2"/>
  <c r="T184" i="2"/>
  <c r="T183" i="2"/>
  <c r="T182" i="2"/>
  <c r="T181" i="2"/>
  <c r="T180" i="2"/>
  <c r="T179" i="2"/>
  <c r="T178" i="2"/>
  <c r="T177" i="2"/>
  <c r="T176" i="2"/>
  <c r="T175" i="2"/>
  <c r="T174" i="2"/>
  <c r="T173" i="2"/>
  <c r="T172" i="2"/>
  <c r="T171" i="2"/>
  <c r="T170" i="2"/>
  <c r="T169" i="2"/>
  <c r="T168" i="2"/>
  <c r="T167" i="2"/>
  <c r="T166" i="2"/>
  <c r="T165" i="2"/>
  <c r="T164" i="2"/>
  <c r="T163" i="2"/>
  <c r="T162" i="2"/>
  <c r="T161" i="2"/>
  <c r="T160" i="2"/>
  <c r="T159" i="2"/>
  <c r="T158" i="2"/>
  <c r="T157" i="2"/>
  <c r="T156" i="2"/>
  <c r="T155" i="2"/>
  <c r="T154" i="2"/>
  <c r="T153" i="2"/>
  <c r="T152" i="2"/>
  <c r="T151" i="2"/>
  <c r="T150" i="2"/>
  <c r="T149" i="2"/>
  <c r="T148" i="2"/>
  <c r="T147" i="2"/>
  <c r="T146" i="2"/>
  <c r="T145" i="2"/>
  <c r="T144" i="2"/>
  <c r="T143" i="2"/>
  <c r="T142" i="2"/>
  <c r="T141" i="2"/>
  <c r="T140" i="2"/>
  <c r="T139" i="2"/>
  <c r="T138" i="2"/>
  <c r="T137" i="2"/>
  <c r="T136" i="2"/>
  <c r="T135" i="2"/>
  <c r="T134" i="2"/>
  <c r="T133" i="2"/>
  <c r="T132" i="2"/>
  <c r="T131" i="2"/>
  <c r="T130" i="2"/>
  <c r="T129" i="2"/>
  <c r="T128" i="2"/>
  <c r="T127" i="2"/>
  <c r="T126" i="2"/>
  <c r="T125" i="2"/>
  <c r="T124" i="2"/>
  <c r="T123" i="2"/>
  <c r="T122" i="2"/>
  <c r="T121" i="2"/>
  <c r="T120" i="2"/>
  <c r="T119" i="2"/>
  <c r="T118" i="2"/>
  <c r="T117" i="2"/>
  <c r="T116" i="2"/>
  <c r="T115" i="2"/>
  <c r="T114" i="2"/>
  <c r="T113" i="2"/>
  <c r="T112" i="2"/>
  <c r="T111" i="2"/>
  <c r="T110" i="2"/>
  <c r="T109" i="2"/>
  <c r="T108" i="2"/>
  <c r="T107" i="2"/>
  <c r="T106" i="2"/>
  <c r="T105" i="2"/>
  <c r="T104" i="2"/>
  <c r="T103" i="2"/>
  <c r="T102" i="2"/>
  <c r="T101" i="2"/>
  <c r="T100" i="2"/>
  <c r="F6" i="2" l="1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T9" i="2"/>
  <c r="W9" i="2" s="1"/>
  <c r="X9" i="2" s="1"/>
  <c r="T10" i="2"/>
  <c r="W10" i="2" s="1"/>
  <c r="X10" i="2" s="1"/>
  <c r="T11" i="2"/>
  <c r="W11" i="2" s="1"/>
  <c r="X11" i="2" s="1"/>
  <c r="T12" i="2"/>
  <c r="W12" i="2" s="1"/>
  <c r="X12" i="2" s="1"/>
  <c r="T13" i="2"/>
  <c r="W13" i="2" s="1"/>
  <c r="X13" i="2" s="1"/>
  <c r="T14" i="2"/>
  <c r="W14" i="2" s="1"/>
  <c r="X14" i="2" s="1"/>
  <c r="T15" i="2"/>
  <c r="W15" i="2" s="1"/>
  <c r="X15" i="2" s="1"/>
  <c r="T16" i="2"/>
  <c r="W16" i="2" s="1"/>
  <c r="X16" i="2" s="1"/>
  <c r="T17" i="2"/>
  <c r="W17" i="2" s="1"/>
  <c r="X17" i="2" s="1"/>
  <c r="T18" i="2"/>
  <c r="W18" i="2" s="1"/>
  <c r="X18" i="2" s="1"/>
  <c r="T19" i="2"/>
  <c r="W19" i="2" s="1"/>
  <c r="X19" i="2" s="1"/>
  <c r="T20" i="2"/>
  <c r="W20" i="2" s="1"/>
  <c r="X20" i="2" s="1"/>
  <c r="T21" i="2"/>
  <c r="W21" i="2" s="1"/>
  <c r="X21" i="2" s="1"/>
  <c r="T22" i="2"/>
  <c r="W22" i="2" s="1"/>
  <c r="X22" i="2" s="1"/>
  <c r="T23" i="2"/>
  <c r="W23" i="2" s="1"/>
  <c r="X23" i="2" s="1"/>
  <c r="T24" i="2"/>
  <c r="W24" i="2" s="1"/>
  <c r="X24" i="2" s="1"/>
  <c r="T25" i="2"/>
  <c r="W25" i="2" s="1"/>
  <c r="X25" i="2" s="1"/>
  <c r="T26" i="2"/>
  <c r="W26" i="2" s="1"/>
  <c r="X26" i="2" s="1"/>
  <c r="T27" i="2"/>
  <c r="W27" i="2" s="1"/>
  <c r="X27" i="2" s="1"/>
  <c r="T28" i="2"/>
  <c r="W28" i="2" s="1"/>
  <c r="X28" i="2" s="1"/>
  <c r="T29" i="2"/>
  <c r="W29" i="2" s="1"/>
  <c r="X29" i="2" s="1"/>
  <c r="T30" i="2"/>
  <c r="W30" i="2" s="1"/>
  <c r="X30" i="2" s="1"/>
  <c r="T31" i="2"/>
  <c r="W31" i="2" s="1"/>
  <c r="X31" i="2" s="1"/>
  <c r="T32" i="2"/>
  <c r="W32" i="2" s="1"/>
  <c r="X32" i="2" s="1"/>
  <c r="T33" i="2"/>
  <c r="W33" i="2" s="1"/>
  <c r="X33" i="2" s="1"/>
  <c r="T34" i="2"/>
  <c r="W34" i="2" s="1"/>
  <c r="X34" i="2" s="1"/>
  <c r="T35" i="2"/>
  <c r="W35" i="2" s="1"/>
  <c r="X35" i="2" s="1"/>
  <c r="T36" i="2"/>
  <c r="W36" i="2" s="1"/>
  <c r="X36" i="2" s="1"/>
  <c r="T37" i="2"/>
  <c r="W37" i="2" s="1"/>
  <c r="X37" i="2" s="1"/>
  <c r="T38" i="2"/>
  <c r="W38" i="2" s="1"/>
  <c r="X38" i="2" s="1"/>
  <c r="T39" i="2"/>
  <c r="W39" i="2" s="1"/>
  <c r="X39" i="2" s="1"/>
  <c r="T40" i="2"/>
  <c r="W40" i="2" s="1"/>
  <c r="X40" i="2" s="1"/>
  <c r="T41" i="2"/>
  <c r="W41" i="2" s="1"/>
  <c r="X41" i="2" s="1"/>
  <c r="T42" i="2"/>
  <c r="W42" i="2" s="1"/>
  <c r="X42" i="2" s="1"/>
  <c r="T43" i="2"/>
  <c r="W43" i="2" s="1"/>
  <c r="X43" i="2" s="1"/>
  <c r="T44" i="2"/>
  <c r="W44" i="2" s="1"/>
  <c r="X44" i="2" s="1"/>
  <c r="T45" i="2"/>
  <c r="W45" i="2" s="1"/>
  <c r="X45" i="2" s="1"/>
  <c r="T46" i="2"/>
  <c r="W46" i="2" s="1"/>
  <c r="X46" i="2" s="1"/>
  <c r="T47" i="2"/>
  <c r="W47" i="2" s="1"/>
  <c r="X47" i="2" s="1"/>
  <c r="T48" i="2"/>
  <c r="W48" i="2" s="1"/>
  <c r="X48" i="2" s="1"/>
  <c r="T49" i="2"/>
  <c r="W49" i="2" s="1"/>
  <c r="X49" i="2" s="1"/>
  <c r="T50" i="2"/>
  <c r="W50" i="2" s="1"/>
  <c r="X50" i="2" s="1"/>
  <c r="T51" i="2"/>
  <c r="W51" i="2" s="1"/>
  <c r="X51" i="2" s="1"/>
  <c r="T52" i="2"/>
  <c r="W52" i="2" s="1"/>
  <c r="X52" i="2" s="1"/>
  <c r="T53" i="2"/>
  <c r="W53" i="2" s="1"/>
  <c r="X53" i="2" s="1"/>
  <c r="T54" i="2"/>
  <c r="W54" i="2" s="1"/>
  <c r="X54" i="2" s="1"/>
  <c r="T55" i="2"/>
  <c r="W55" i="2" s="1"/>
  <c r="X55" i="2" s="1"/>
  <c r="T56" i="2"/>
  <c r="W56" i="2" s="1"/>
  <c r="X56" i="2" s="1"/>
  <c r="T57" i="2"/>
  <c r="W57" i="2" s="1"/>
  <c r="X57" i="2" s="1"/>
  <c r="T58" i="2"/>
  <c r="W58" i="2" s="1"/>
  <c r="X58" i="2" s="1"/>
  <c r="T59" i="2"/>
  <c r="W59" i="2" s="1"/>
  <c r="X59" i="2" s="1"/>
  <c r="T60" i="2"/>
  <c r="W60" i="2" s="1"/>
  <c r="X60" i="2" s="1"/>
  <c r="T61" i="2"/>
  <c r="W61" i="2" s="1"/>
  <c r="X61" i="2" s="1"/>
  <c r="T62" i="2"/>
  <c r="W62" i="2" s="1"/>
  <c r="X62" i="2" s="1"/>
  <c r="T63" i="2"/>
  <c r="W63" i="2" s="1"/>
  <c r="X63" i="2" s="1"/>
  <c r="T64" i="2"/>
  <c r="W64" i="2" s="1"/>
  <c r="X64" i="2" s="1"/>
  <c r="T65" i="2"/>
  <c r="W65" i="2" s="1"/>
  <c r="X65" i="2" s="1"/>
  <c r="T66" i="2"/>
  <c r="W66" i="2" s="1"/>
  <c r="X66" i="2" s="1"/>
  <c r="T67" i="2"/>
  <c r="W67" i="2" s="1"/>
  <c r="X67" i="2" s="1"/>
  <c r="T68" i="2"/>
  <c r="W68" i="2" s="1"/>
  <c r="X68" i="2" s="1"/>
  <c r="T69" i="2"/>
  <c r="W69" i="2" s="1"/>
  <c r="X69" i="2" s="1"/>
  <c r="T70" i="2"/>
  <c r="W70" i="2" s="1"/>
  <c r="X70" i="2" s="1"/>
  <c r="T71" i="2"/>
  <c r="W71" i="2" s="1"/>
  <c r="X71" i="2" s="1"/>
  <c r="T72" i="2"/>
  <c r="W72" i="2" s="1"/>
  <c r="X72" i="2" s="1"/>
  <c r="T73" i="2"/>
  <c r="W73" i="2" s="1"/>
  <c r="X73" i="2" s="1"/>
  <c r="T74" i="2"/>
  <c r="W74" i="2" s="1"/>
  <c r="X74" i="2" s="1"/>
  <c r="T75" i="2"/>
  <c r="W75" i="2" s="1"/>
  <c r="X75" i="2" s="1"/>
  <c r="T76" i="2"/>
  <c r="W76" i="2" s="1"/>
  <c r="X76" i="2" s="1"/>
  <c r="T77" i="2"/>
  <c r="W77" i="2" s="1"/>
  <c r="X77" i="2" s="1"/>
  <c r="T78" i="2"/>
  <c r="W78" i="2" s="1"/>
  <c r="X78" i="2" s="1"/>
  <c r="T79" i="2"/>
  <c r="W79" i="2" s="1"/>
  <c r="X79" i="2" s="1"/>
  <c r="T80" i="2"/>
  <c r="W80" i="2" s="1"/>
  <c r="X80" i="2" s="1"/>
  <c r="T81" i="2"/>
  <c r="W81" i="2" s="1"/>
  <c r="X81" i="2" s="1"/>
  <c r="T82" i="2"/>
  <c r="W82" i="2" s="1"/>
  <c r="X82" i="2" s="1"/>
  <c r="T83" i="2"/>
  <c r="W83" i="2" s="1"/>
  <c r="X83" i="2" s="1"/>
  <c r="T84" i="2"/>
  <c r="W84" i="2" s="1"/>
  <c r="X84" i="2" s="1"/>
  <c r="T85" i="2"/>
  <c r="W85" i="2" s="1"/>
  <c r="X85" i="2" s="1"/>
  <c r="T86" i="2"/>
  <c r="W86" i="2" s="1"/>
  <c r="X86" i="2" s="1"/>
  <c r="T87" i="2"/>
  <c r="W87" i="2" s="1"/>
  <c r="X87" i="2" s="1"/>
  <c r="T88" i="2"/>
  <c r="W88" i="2" s="1"/>
  <c r="X88" i="2" s="1"/>
  <c r="T89" i="2"/>
  <c r="W89" i="2" s="1"/>
  <c r="X89" i="2" s="1"/>
  <c r="T90" i="2"/>
  <c r="W90" i="2" s="1"/>
  <c r="X90" i="2" s="1"/>
  <c r="T91" i="2"/>
  <c r="W91" i="2" s="1"/>
  <c r="X91" i="2" s="1"/>
  <c r="T92" i="2"/>
  <c r="W92" i="2" s="1"/>
  <c r="X92" i="2" s="1"/>
  <c r="T93" i="2"/>
  <c r="W93" i="2" s="1"/>
  <c r="X93" i="2" s="1"/>
  <c r="T94" i="2"/>
  <c r="W94" i="2" s="1"/>
  <c r="X94" i="2" s="1"/>
  <c r="T95" i="2"/>
  <c r="W95" i="2" s="1"/>
  <c r="X95" i="2" s="1"/>
  <c r="T96" i="2"/>
  <c r="W96" i="2" s="1"/>
  <c r="X96" i="2" s="1"/>
  <c r="T97" i="2"/>
  <c r="W97" i="2" s="1"/>
  <c r="X97" i="2" s="1"/>
  <c r="T98" i="2"/>
  <c r="W98" i="2" s="1"/>
  <c r="X98" i="2" s="1"/>
  <c r="T99" i="2"/>
  <c r="W99" i="2" s="1"/>
  <c r="X99" i="2" s="1"/>
  <c r="T8" i="2"/>
  <c r="W8" i="2" s="1"/>
  <c r="X8" i="2" s="1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8" i="2"/>
  <c r="H7" i="2" l="1"/>
  <c r="F244" i="5"/>
  <c r="P241" i="5"/>
  <c r="F239" i="5"/>
  <c r="G239" i="5" s="1"/>
  <c r="F238" i="5"/>
  <c r="X237" i="5"/>
  <c r="F237" i="5"/>
  <c r="X236" i="5"/>
  <c r="F236" i="5"/>
  <c r="X235" i="5"/>
  <c r="F235" i="5"/>
  <c r="X234" i="5"/>
  <c r="F234" i="5"/>
  <c r="X233" i="5"/>
  <c r="F233" i="5"/>
  <c r="X232" i="5"/>
  <c r="F232" i="5"/>
  <c r="X231" i="5"/>
  <c r="F231" i="5"/>
  <c r="X230" i="5"/>
  <c r="F230" i="5"/>
  <c r="X229" i="5"/>
  <c r="F229" i="5"/>
  <c r="X228" i="5"/>
  <c r="F228" i="5"/>
  <c r="X227" i="5"/>
  <c r="F227" i="5"/>
  <c r="X226" i="5"/>
  <c r="F226" i="5"/>
  <c r="X225" i="5"/>
  <c r="F225" i="5"/>
  <c r="X224" i="5"/>
  <c r="F224" i="5"/>
  <c r="X223" i="5"/>
  <c r="F223" i="5"/>
  <c r="X222" i="5"/>
  <c r="F222" i="5"/>
  <c r="X221" i="5"/>
  <c r="F221" i="5"/>
  <c r="X220" i="5"/>
  <c r="F220" i="5"/>
  <c r="X219" i="5"/>
  <c r="F219" i="5"/>
  <c r="X218" i="5"/>
  <c r="F218" i="5"/>
  <c r="X217" i="5"/>
  <c r="F217" i="5"/>
  <c r="X216" i="5"/>
  <c r="F216" i="5"/>
  <c r="X215" i="5"/>
  <c r="F215" i="5"/>
  <c r="X214" i="5"/>
  <c r="F214" i="5"/>
  <c r="X213" i="5"/>
  <c r="F213" i="5"/>
  <c r="X212" i="5"/>
  <c r="F212" i="5"/>
  <c r="X211" i="5"/>
  <c r="F211" i="5"/>
  <c r="X210" i="5"/>
  <c r="X209" i="5"/>
  <c r="F209" i="5"/>
  <c r="X208" i="5"/>
  <c r="F208" i="5"/>
  <c r="X207" i="5"/>
  <c r="F207" i="5"/>
  <c r="X206" i="5"/>
  <c r="F206" i="5"/>
  <c r="X205" i="5"/>
  <c r="F205" i="5"/>
  <c r="X204" i="5"/>
  <c r="F204" i="5"/>
  <c r="X203" i="5"/>
  <c r="F203" i="5"/>
  <c r="X202" i="5"/>
  <c r="F202" i="5"/>
  <c r="X201" i="5"/>
  <c r="F201" i="5"/>
  <c r="X200" i="5"/>
  <c r="F200" i="5"/>
  <c r="X199" i="5"/>
  <c r="F199" i="5"/>
  <c r="X198" i="5"/>
  <c r="F198" i="5"/>
  <c r="X197" i="5"/>
  <c r="F197" i="5"/>
  <c r="X196" i="5"/>
  <c r="F196" i="5"/>
  <c r="X195" i="5"/>
  <c r="F195" i="5"/>
  <c r="X194" i="5"/>
  <c r="F194" i="5"/>
  <c r="X193" i="5"/>
  <c r="F193" i="5"/>
  <c r="X192" i="5"/>
  <c r="F192" i="5"/>
  <c r="X191" i="5"/>
  <c r="F191" i="5"/>
  <c r="X190" i="5"/>
  <c r="F190" i="5"/>
  <c r="X189" i="5"/>
  <c r="F189" i="5"/>
  <c r="X188" i="5"/>
  <c r="F188" i="5"/>
  <c r="X187" i="5"/>
  <c r="F187" i="5"/>
  <c r="X186" i="5"/>
  <c r="F186" i="5"/>
  <c r="X185" i="5"/>
  <c r="F185" i="5"/>
  <c r="X184" i="5"/>
  <c r="F184" i="5"/>
  <c r="X183" i="5"/>
  <c r="F183" i="5"/>
  <c r="X182" i="5"/>
  <c r="F182" i="5"/>
  <c r="X181" i="5"/>
  <c r="F181" i="5"/>
  <c r="X180" i="5"/>
  <c r="F180" i="5"/>
  <c r="X179" i="5"/>
  <c r="F179" i="5"/>
  <c r="X178" i="5"/>
  <c r="F178" i="5"/>
  <c r="X177" i="5"/>
  <c r="F177" i="5"/>
  <c r="X176" i="5"/>
  <c r="F176" i="5"/>
  <c r="X175" i="5"/>
  <c r="F175" i="5"/>
  <c r="X174" i="5"/>
  <c r="F174" i="5"/>
  <c r="X173" i="5"/>
  <c r="F173" i="5"/>
  <c r="X172" i="5"/>
  <c r="F172" i="5"/>
  <c r="X171" i="5"/>
  <c r="F171" i="5"/>
  <c r="X170" i="5"/>
  <c r="F170" i="5"/>
  <c r="X169" i="5"/>
  <c r="F169" i="5"/>
  <c r="X168" i="5"/>
  <c r="F168" i="5"/>
  <c r="X167" i="5"/>
  <c r="F167" i="5"/>
  <c r="X166" i="5"/>
  <c r="F166" i="5"/>
  <c r="X165" i="5"/>
  <c r="F165" i="5"/>
  <c r="X164" i="5"/>
  <c r="F164" i="5"/>
  <c r="X163" i="5"/>
  <c r="F163" i="5"/>
  <c r="X162" i="5"/>
  <c r="F162" i="5"/>
  <c r="X161" i="5"/>
  <c r="F161" i="5"/>
  <c r="X160" i="5"/>
  <c r="F160" i="5"/>
  <c r="X159" i="5"/>
  <c r="F159" i="5"/>
  <c r="X158" i="5"/>
  <c r="F158" i="5"/>
  <c r="X157" i="5"/>
  <c r="F157" i="5"/>
  <c r="X156" i="5"/>
  <c r="F156" i="5"/>
  <c r="X155" i="5"/>
  <c r="F155" i="5"/>
  <c r="X154" i="5"/>
  <c r="F154" i="5"/>
  <c r="X153" i="5"/>
  <c r="F153" i="5"/>
  <c r="X152" i="5"/>
  <c r="F152" i="5"/>
  <c r="X151" i="5"/>
  <c r="F151" i="5"/>
  <c r="X150" i="5"/>
  <c r="F150" i="5"/>
  <c r="X149" i="5"/>
  <c r="F149" i="5"/>
  <c r="X148" i="5"/>
  <c r="F148" i="5"/>
  <c r="X147" i="5"/>
  <c r="F147" i="5"/>
  <c r="X146" i="5"/>
  <c r="F146" i="5"/>
  <c r="X145" i="5"/>
  <c r="F145" i="5"/>
  <c r="X144" i="5"/>
  <c r="F144" i="5"/>
  <c r="X143" i="5"/>
  <c r="F143" i="5"/>
  <c r="X142" i="5"/>
  <c r="F142" i="5"/>
  <c r="X141" i="5"/>
  <c r="F141" i="5"/>
  <c r="X140" i="5"/>
  <c r="F140" i="5"/>
  <c r="X139" i="5"/>
  <c r="F139" i="5"/>
  <c r="X138" i="5"/>
  <c r="F138" i="5"/>
  <c r="X137" i="5"/>
  <c r="F137" i="5"/>
  <c r="X136" i="5"/>
  <c r="F136" i="5"/>
  <c r="X135" i="5"/>
  <c r="F135" i="5"/>
  <c r="X134" i="5"/>
  <c r="F134" i="5"/>
  <c r="X133" i="5"/>
  <c r="F133" i="5"/>
  <c r="X132" i="5"/>
  <c r="F132" i="5"/>
  <c r="X131" i="5"/>
  <c r="F131" i="5"/>
  <c r="X130" i="5"/>
  <c r="F130" i="5"/>
  <c r="X129" i="5"/>
  <c r="F129" i="5"/>
  <c r="X128" i="5"/>
  <c r="F128" i="5"/>
  <c r="X127" i="5"/>
  <c r="F127" i="5"/>
  <c r="X126" i="5"/>
  <c r="F126" i="5"/>
  <c r="X125" i="5"/>
  <c r="F125" i="5"/>
  <c r="X124" i="5"/>
  <c r="F124" i="5"/>
  <c r="X123" i="5"/>
  <c r="F123" i="5"/>
  <c r="F122" i="5"/>
  <c r="X121" i="5"/>
  <c r="X120" i="5"/>
  <c r="F120" i="5"/>
  <c r="X119" i="5"/>
  <c r="F119" i="5"/>
  <c r="X118" i="5"/>
  <c r="F118" i="5"/>
  <c r="X117" i="5"/>
  <c r="F117" i="5"/>
  <c r="X116" i="5"/>
  <c r="F116" i="5"/>
  <c r="X115" i="5"/>
  <c r="F115" i="5"/>
  <c r="X114" i="5"/>
  <c r="F114" i="5"/>
  <c r="X113" i="5"/>
  <c r="F113" i="5"/>
  <c r="X112" i="5"/>
  <c r="F112" i="5"/>
  <c r="X111" i="5"/>
  <c r="F111" i="5"/>
  <c r="X110" i="5"/>
  <c r="F110" i="5"/>
  <c r="X109" i="5"/>
  <c r="F109" i="5"/>
  <c r="X108" i="5"/>
  <c r="F108" i="5"/>
  <c r="X107" i="5"/>
  <c r="F107" i="5"/>
  <c r="X106" i="5"/>
  <c r="F106" i="5"/>
  <c r="X105" i="5"/>
  <c r="F105" i="5"/>
  <c r="X104" i="5"/>
  <c r="F104" i="5"/>
  <c r="X103" i="5"/>
  <c r="F103" i="5"/>
  <c r="X102" i="5"/>
  <c r="F102" i="5"/>
  <c r="X101" i="5"/>
  <c r="F101" i="5"/>
  <c r="X100" i="5"/>
  <c r="F100" i="5"/>
  <c r="X99" i="5"/>
  <c r="F99" i="5"/>
  <c r="X98" i="5"/>
  <c r="F98" i="5"/>
  <c r="X97" i="5"/>
  <c r="F97" i="5"/>
  <c r="X96" i="5"/>
  <c r="F96" i="5"/>
  <c r="X95" i="5"/>
  <c r="F95" i="5"/>
  <c r="X94" i="5"/>
  <c r="F94" i="5"/>
  <c r="X93" i="5"/>
  <c r="F93" i="5"/>
  <c r="X92" i="5"/>
  <c r="F92" i="5"/>
  <c r="X91" i="5"/>
  <c r="F91" i="5"/>
  <c r="X90" i="5"/>
  <c r="F90" i="5"/>
  <c r="X89" i="5"/>
  <c r="F89" i="5"/>
  <c r="X88" i="5"/>
  <c r="F88" i="5"/>
  <c r="X87" i="5"/>
  <c r="F87" i="5"/>
  <c r="X86" i="5"/>
  <c r="F86" i="5"/>
  <c r="F85" i="5"/>
  <c r="X84" i="5"/>
  <c r="F84" i="5"/>
  <c r="X83" i="5"/>
  <c r="F83" i="5"/>
  <c r="X82" i="5"/>
  <c r="F82" i="5"/>
  <c r="X81" i="5"/>
  <c r="F81" i="5"/>
  <c r="X80" i="5"/>
  <c r="F80" i="5"/>
  <c r="X79" i="5"/>
  <c r="F79" i="5"/>
  <c r="X78" i="5"/>
  <c r="F78" i="5"/>
  <c r="X77" i="5"/>
  <c r="F77" i="5"/>
  <c r="X76" i="5"/>
  <c r="F76" i="5"/>
  <c r="X75" i="5"/>
  <c r="F75" i="5"/>
  <c r="X74" i="5"/>
  <c r="F74" i="5"/>
  <c r="F73" i="5"/>
  <c r="X72" i="5"/>
  <c r="F72" i="5"/>
  <c r="X71" i="5"/>
  <c r="F71" i="5"/>
  <c r="X70" i="5"/>
  <c r="F70" i="5"/>
  <c r="X69" i="5"/>
  <c r="F69" i="5"/>
  <c r="X68" i="5"/>
  <c r="F68" i="5"/>
  <c r="X67" i="5"/>
  <c r="F67" i="5"/>
  <c r="X66" i="5"/>
  <c r="F66" i="5"/>
  <c r="X65" i="5"/>
  <c r="F65" i="5"/>
  <c r="X64" i="5"/>
  <c r="F64" i="5"/>
  <c r="X63" i="5"/>
  <c r="F63" i="5"/>
  <c r="X62" i="5"/>
  <c r="F62" i="5"/>
  <c r="X61" i="5"/>
  <c r="F61" i="5"/>
  <c r="X60" i="5"/>
  <c r="F60" i="5"/>
  <c r="X59" i="5"/>
  <c r="F59" i="5"/>
  <c r="X58" i="5"/>
  <c r="F58" i="5"/>
  <c r="X57" i="5"/>
  <c r="F57" i="5"/>
  <c r="X56" i="5"/>
  <c r="F56" i="5"/>
  <c r="X55" i="5"/>
  <c r="F55" i="5"/>
  <c r="X54" i="5"/>
  <c r="F54" i="5"/>
  <c r="X53" i="5"/>
  <c r="X52" i="5"/>
  <c r="F52" i="5"/>
  <c r="F51" i="5"/>
  <c r="F50" i="5"/>
  <c r="X49" i="5"/>
  <c r="F49" i="5"/>
  <c r="X48" i="5"/>
  <c r="F48" i="5"/>
  <c r="X47" i="5"/>
  <c r="F47" i="5"/>
  <c r="X46" i="5"/>
  <c r="F46" i="5"/>
  <c r="X45" i="5"/>
  <c r="F45" i="5"/>
  <c r="X44" i="5"/>
  <c r="F44" i="5"/>
  <c r="X43" i="5"/>
  <c r="F43" i="5"/>
  <c r="X42" i="5"/>
  <c r="F42" i="5"/>
  <c r="X41" i="5"/>
  <c r="F41" i="5"/>
  <c r="X40" i="5"/>
  <c r="F40" i="5"/>
  <c r="X39" i="5"/>
  <c r="F39" i="5"/>
  <c r="X38" i="5"/>
  <c r="F38" i="5"/>
  <c r="X37" i="5"/>
  <c r="F37" i="5"/>
  <c r="X36" i="5"/>
  <c r="F36" i="5"/>
  <c r="X35" i="5"/>
  <c r="F35" i="5"/>
  <c r="X34" i="5"/>
  <c r="F34" i="5"/>
  <c r="X33" i="5"/>
  <c r="F33" i="5"/>
  <c r="X32" i="5"/>
  <c r="F32" i="5"/>
  <c r="X31" i="5"/>
  <c r="F31" i="5"/>
  <c r="X30" i="5"/>
  <c r="F30" i="5"/>
  <c r="X29" i="5"/>
  <c r="F29" i="5"/>
  <c r="X28" i="5"/>
  <c r="F28" i="5"/>
  <c r="X27" i="5"/>
  <c r="F27" i="5"/>
  <c r="X26" i="5"/>
  <c r="F26" i="5"/>
  <c r="X25" i="5"/>
  <c r="F25" i="5"/>
  <c r="X24" i="5"/>
  <c r="F24" i="5"/>
  <c r="X23" i="5"/>
  <c r="F23" i="5"/>
  <c r="X22" i="5"/>
  <c r="F22" i="5"/>
  <c r="X21" i="5"/>
  <c r="F21" i="5"/>
  <c r="X20" i="5"/>
  <c r="F20" i="5"/>
  <c r="X19" i="5"/>
  <c r="F19" i="5"/>
  <c r="X18" i="5"/>
  <c r="F18" i="5"/>
  <c r="X17" i="5"/>
  <c r="F17" i="5"/>
  <c r="X16" i="5"/>
  <c r="F16" i="5"/>
  <c r="X15" i="5"/>
  <c r="F15" i="5"/>
  <c r="X14" i="5"/>
  <c r="F14" i="5"/>
  <c r="X13" i="5"/>
  <c r="F13" i="5"/>
  <c r="X12" i="5"/>
  <c r="F12" i="5"/>
  <c r="X11" i="5"/>
  <c r="F11" i="5"/>
  <c r="X10" i="5"/>
  <c r="F10" i="5"/>
  <c r="X9" i="5"/>
  <c r="F9" i="5"/>
  <c r="X8" i="5"/>
  <c r="F8" i="5"/>
  <c r="X7" i="5"/>
  <c r="F7" i="5"/>
  <c r="L6" i="5"/>
  <c r="G101" i="2" l="1"/>
  <c r="H101" i="2" s="1"/>
  <c r="G100" i="2"/>
  <c r="H100" i="2" s="1"/>
  <c r="K49" i="5"/>
  <c r="L49" i="5" s="1"/>
  <c r="G7" i="2"/>
  <c r="G33" i="2"/>
  <c r="H33" i="2" s="1"/>
  <c r="G37" i="2"/>
  <c r="H37" i="2" s="1"/>
  <c r="G41" i="2"/>
  <c r="H41" i="2" s="1"/>
  <c r="G45" i="2"/>
  <c r="H45" i="2" s="1"/>
  <c r="G49" i="2"/>
  <c r="H49" i="2" s="1"/>
  <c r="G53" i="2"/>
  <c r="H53" i="2" s="1"/>
  <c r="G57" i="2"/>
  <c r="H57" i="2" s="1"/>
  <c r="G61" i="2"/>
  <c r="H61" i="2" s="1"/>
  <c r="G65" i="2"/>
  <c r="H65" i="2" s="1"/>
  <c r="G69" i="2"/>
  <c r="H69" i="2" s="1"/>
  <c r="G73" i="2"/>
  <c r="H73" i="2" s="1"/>
  <c r="G77" i="2"/>
  <c r="H77" i="2" s="1"/>
  <c r="G81" i="2"/>
  <c r="H81" i="2" s="1"/>
  <c r="G85" i="2"/>
  <c r="H85" i="2" s="1"/>
  <c r="G89" i="2"/>
  <c r="H89" i="2" s="1"/>
  <c r="G93" i="2"/>
  <c r="H93" i="2" s="1"/>
  <c r="G97" i="2"/>
  <c r="H97" i="2" s="1"/>
  <c r="G11" i="2"/>
  <c r="H11" i="2" s="1"/>
  <c r="G15" i="2"/>
  <c r="H15" i="2" s="1"/>
  <c r="G19" i="2"/>
  <c r="H19" i="2" s="1"/>
  <c r="G23" i="2"/>
  <c r="H23" i="2" s="1"/>
  <c r="G27" i="2"/>
  <c r="H27" i="2" s="1"/>
  <c r="G31" i="2"/>
  <c r="H31" i="2" s="1"/>
  <c r="G12" i="2"/>
  <c r="H12" i="2" s="1"/>
  <c r="G20" i="2"/>
  <c r="H20" i="2" s="1"/>
  <c r="G28" i="2"/>
  <c r="H28" i="2" s="1"/>
  <c r="G34" i="2"/>
  <c r="H34" i="2" s="1"/>
  <c r="G38" i="2"/>
  <c r="H38" i="2" s="1"/>
  <c r="G42" i="2"/>
  <c r="H42" i="2" s="1"/>
  <c r="G46" i="2"/>
  <c r="H46" i="2" s="1"/>
  <c r="G50" i="2"/>
  <c r="H50" i="2" s="1"/>
  <c r="G54" i="2"/>
  <c r="H54" i="2" s="1"/>
  <c r="G58" i="2"/>
  <c r="H58" i="2" s="1"/>
  <c r="G62" i="2"/>
  <c r="H62" i="2" s="1"/>
  <c r="G66" i="2"/>
  <c r="H66" i="2" s="1"/>
  <c r="G70" i="2"/>
  <c r="H70" i="2" s="1"/>
  <c r="G74" i="2"/>
  <c r="H74" i="2" s="1"/>
  <c r="G78" i="2"/>
  <c r="H78" i="2" s="1"/>
  <c r="G82" i="2"/>
  <c r="H82" i="2" s="1"/>
  <c r="G86" i="2"/>
  <c r="H86" i="2" s="1"/>
  <c r="G90" i="2"/>
  <c r="H90" i="2" s="1"/>
  <c r="G94" i="2"/>
  <c r="H94" i="2" s="1"/>
  <c r="G98" i="2"/>
  <c r="H98" i="2" s="1"/>
  <c r="G8" i="2"/>
  <c r="H8" i="2" s="1"/>
  <c r="G16" i="2"/>
  <c r="H16" i="2" s="1"/>
  <c r="G24" i="2"/>
  <c r="H24" i="2" s="1"/>
  <c r="G35" i="2"/>
  <c r="H35" i="2" s="1"/>
  <c r="G39" i="2"/>
  <c r="H39" i="2" s="1"/>
  <c r="G43" i="2"/>
  <c r="H43" i="2" s="1"/>
  <c r="G47" i="2"/>
  <c r="H47" i="2" s="1"/>
  <c r="G51" i="2"/>
  <c r="H51" i="2" s="1"/>
  <c r="G55" i="2"/>
  <c r="H55" i="2" s="1"/>
  <c r="G59" i="2"/>
  <c r="H59" i="2" s="1"/>
  <c r="G63" i="2"/>
  <c r="H63" i="2" s="1"/>
  <c r="G67" i="2"/>
  <c r="H67" i="2" s="1"/>
  <c r="G71" i="2"/>
  <c r="H71" i="2" s="1"/>
  <c r="G75" i="2"/>
  <c r="H75" i="2" s="1"/>
  <c r="G79" i="2"/>
  <c r="H79" i="2" s="1"/>
  <c r="G83" i="2"/>
  <c r="H83" i="2" s="1"/>
  <c r="G87" i="2"/>
  <c r="H87" i="2" s="1"/>
  <c r="G91" i="2"/>
  <c r="H91" i="2" s="1"/>
  <c r="G95" i="2"/>
  <c r="H95" i="2" s="1"/>
  <c r="G99" i="2"/>
  <c r="H99" i="2" s="1"/>
  <c r="G9" i="2"/>
  <c r="H9" i="2" s="1"/>
  <c r="G13" i="2"/>
  <c r="H13" i="2" s="1"/>
  <c r="G17" i="2"/>
  <c r="H17" i="2" s="1"/>
  <c r="G21" i="2"/>
  <c r="H21" i="2" s="1"/>
  <c r="G25" i="2"/>
  <c r="H25" i="2" s="1"/>
  <c r="G29" i="2"/>
  <c r="H29" i="2" s="1"/>
  <c r="G32" i="2"/>
  <c r="H32" i="2" s="1"/>
  <c r="G36" i="2"/>
  <c r="H36" i="2" s="1"/>
  <c r="G40" i="2"/>
  <c r="H40" i="2" s="1"/>
  <c r="G44" i="2"/>
  <c r="H44" i="2" s="1"/>
  <c r="G48" i="2"/>
  <c r="H48" i="2" s="1"/>
  <c r="G52" i="2"/>
  <c r="H52" i="2" s="1"/>
  <c r="G56" i="2"/>
  <c r="H56" i="2" s="1"/>
  <c r="G60" i="2"/>
  <c r="H60" i="2" s="1"/>
  <c r="G64" i="2"/>
  <c r="H64" i="2" s="1"/>
  <c r="G68" i="2"/>
  <c r="H68" i="2" s="1"/>
  <c r="G72" i="2"/>
  <c r="H72" i="2" s="1"/>
  <c r="G76" i="2"/>
  <c r="H76" i="2" s="1"/>
  <c r="G80" i="2"/>
  <c r="H80" i="2" s="1"/>
  <c r="G84" i="2"/>
  <c r="H84" i="2" s="1"/>
  <c r="G88" i="2"/>
  <c r="H88" i="2" s="1"/>
  <c r="G92" i="2"/>
  <c r="H92" i="2" s="1"/>
  <c r="G96" i="2"/>
  <c r="H96" i="2" s="1"/>
  <c r="G10" i="2"/>
  <c r="H10" i="2" s="1"/>
  <c r="G14" i="2"/>
  <c r="H14" i="2" s="1"/>
  <c r="G18" i="2"/>
  <c r="H18" i="2" s="1"/>
  <c r="G22" i="2"/>
  <c r="H22" i="2" s="1"/>
  <c r="G26" i="2"/>
  <c r="H26" i="2" s="1"/>
  <c r="G30" i="2"/>
  <c r="H30" i="2" s="1"/>
  <c r="F241" i="5"/>
  <c r="R49" i="5"/>
  <c r="V49" i="5" s="1"/>
  <c r="M49" i="5"/>
  <c r="N49" i="5" s="1"/>
  <c r="O49" i="5" s="1"/>
  <c r="Q49" i="5"/>
  <c r="U49" i="5" s="1"/>
  <c r="K8" i="5"/>
  <c r="L8" i="5" s="1"/>
  <c r="K10" i="5"/>
  <c r="L10" i="5" s="1"/>
  <c r="K12" i="5"/>
  <c r="L12" i="5" s="1"/>
  <c r="K14" i="5"/>
  <c r="L14" i="5" s="1"/>
  <c r="K16" i="5"/>
  <c r="L16" i="5" s="1"/>
  <c r="K18" i="5"/>
  <c r="L18" i="5" s="1"/>
  <c r="K20" i="5"/>
  <c r="L20" i="5" s="1"/>
  <c r="K22" i="5"/>
  <c r="L22" i="5" s="1"/>
  <c r="K24" i="5"/>
  <c r="L24" i="5" s="1"/>
  <c r="K26" i="5"/>
  <c r="L26" i="5" s="1"/>
  <c r="K28" i="5"/>
  <c r="L28" i="5" s="1"/>
  <c r="K30" i="5"/>
  <c r="L30" i="5" s="1"/>
  <c r="K32" i="5"/>
  <c r="L32" i="5" s="1"/>
  <c r="K34" i="5"/>
  <c r="L34" i="5" s="1"/>
  <c r="K36" i="5"/>
  <c r="L36" i="5" s="1"/>
  <c r="K38" i="5"/>
  <c r="L38" i="5" s="1"/>
  <c r="K40" i="5"/>
  <c r="L40" i="5" s="1"/>
  <c r="K42" i="5"/>
  <c r="L42" i="5" s="1"/>
  <c r="K44" i="5"/>
  <c r="L44" i="5" s="1"/>
  <c r="K46" i="5"/>
  <c r="L46" i="5" s="1"/>
  <c r="K48" i="5"/>
  <c r="L48" i="5" s="1"/>
  <c r="K7" i="5"/>
  <c r="L7" i="5" s="1"/>
  <c r="K9" i="5"/>
  <c r="L9" i="5" s="1"/>
  <c r="K11" i="5"/>
  <c r="L11" i="5" s="1"/>
  <c r="K13" i="5"/>
  <c r="L13" i="5" s="1"/>
  <c r="K15" i="5"/>
  <c r="L15" i="5" s="1"/>
  <c r="K17" i="5"/>
  <c r="L17" i="5" s="1"/>
  <c r="K19" i="5"/>
  <c r="L19" i="5" s="1"/>
  <c r="K21" i="5"/>
  <c r="L21" i="5" s="1"/>
  <c r="K23" i="5"/>
  <c r="L23" i="5" s="1"/>
  <c r="K25" i="5"/>
  <c r="L25" i="5" s="1"/>
  <c r="K27" i="5"/>
  <c r="L27" i="5" s="1"/>
  <c r="K29" i="5"/>
  <c r="L29" i="5" s="1"/>
  <c r="K31" i="5"/>
  <c r="L31" i="5" s="1"/>
  <c r="K33" i="5"/>
  <c r="L33" i="5" s="1"/>
  <c r="K35" i="5"/>
  <c r="L35" i="5" s="1"/>
  <c r="K37" i="5"/>
  <c r="L37" i="5" s="1"/>
  <c r="K39" i="5"/>
  <c r="L39" i="5" s="1"/>
  <c r="K41" i="5"/>
  <c r="L41" i="5" s="1"/>
  <c r="K43" i="5"/>
  <c r="L43" i="5" s="1"/>
  <c r="K45" i="5"/>
  <c r="L45" i="5" s="1"/>
  <c r="K47" i="5"/>
  <c r="L47" i="5" s="1"/>
  <c r="F245" i="5"/>
  <c r="G51" i="5" s="1"/>
  <c r="I99" i="2" l="1"/>
  <c r="J99" i="2" s="1"/>
  <c r="K99" i="2" s="1"/>
  <c r="I100" i="2"/>
  <c r="J100" i="2" s="1"/>
  <c r="M100" i="2"/>
  <c r="O100" i="2" s="1"/>
  <c r="N100" i="2"/>
  <c r="P100" i="2" s="1"/>
  <c r="I101" i="2"/>
  <c r="J101" i="2" s="1"/>
  <c r="K101" i="2" s="1"/>
  <c r="N101" i="2"/>
  <c r="P101" i="2" s="1"/>
  <c r="M101" i="2"/>
  <c r="O101" i="2" s="1"/>
  <c r="N22" i="2"/>
  <c r="P22" i="2" s="1"/>
  <c r="J22" i="2"/>
  <c r="M22" i="2"/>
  <c r="O22" i="2" s="1"/>
  <c r="I22" i="2"/>
  <c r="N96" i="2"/>
  <c r="P96" i="2" s="1"/>
  <c r="M96" i="2"/>
  <c r="O96" i="2" s="1"/>
  <c r="I96" i="2"/>
  <c r="J96" i="2" s="1"/>
  <c r="N80" i="2"/>
  <c r="P80" i="2" s="1"/>
  <c r="M80" i="2"/>
  <c r="O80" i="2" s="1"/>
  <c r="I80" i="2"/>
  <c r="N64" i="2"/>
  <c r="P64" i="2" s="1"/>
  <c r="M64" i="2"/>
  <c r="O64" i="2" s="1"/>
  <c r="I64" i="2"/>
  <c r="J64" i="2" s="1"/>
  <c r="K64" i="2" s="1"/>
  <c r="N48" i="2"/>
  <c r="P48" i="2" s="1"/>
  <c r="M48" i="2"/>
  <c r="O48" i="2" s="1"/>
  <c r="I48" i="2"/>
  <c r="J48" i="2" s="1"/>
  <c r="K48" i="2" s="1"/>
  <c r="N32" i="2"/>
  <c r="P32" i="2" s="1"/>
  <c r="M32" i="2"/>
  <c r="O32" i="2" s="1"/>
  <c r="I32" i="2"/>
  <c r="J32" i="2" s="1"/>
  <c r="N17" i="2"/>
  <c r="P17" i="2" s="1"/>
  <c r="M17" i="2"/>
  <c r="O17" i="2" s="1"/>
  <c r="I17" i="2"/>
  <c r="N95" i="2"/>
  <c r="P95" i="2" s="1"/>
  <c r="M95" i="2"/>
  <c r="O95" i="2" s="1"/>
  <c r="I95" i="2"/>
  <c r="J95" i="2" s="1"/>
  <c r="N79" i="2"/>
  <c r="P79" i="2" s="1"/>
  <c r="M79" i="2"/>
  <c r="O79" i="2" s="1"/>
  <c r="I79" i="2"/>
  <c r="J79" i="2" s="1"/>
  <c r="N63" i="2"/>
  <c r="P63" i="2" s="1"/>
  <c r="M63" i="2"/>
  <c r="O63" i="2" s="1"/>
  <c r="I63" i="2"/>
  <c r="J63" i="2" s="1"/>
  <c r="N47" i="2"/>
  <c r="P47" i="2" s="1"/>
  <c r="M47" i="2"/>
  <c r="O47" i="2" s="1"/>
  <c r="I47" i="2"/>
  <c r="J47" i="2" s="1"/>
  <c r="K47" i="2" s="1"/>
  <c r="N24" i="2"/>
  <c r="P24" i="2" s="1"/>
  <c r="M24" i="2"/>
  <c r="O24" i="2" s="1"/>
  <c r="I24" i="2"/>
  <c r="J24" i="2" s="1"/>
  <c r="K24" i="2" s="1"/>
  <c r="N94" i="2"/>
  <c r="P94" i="2" s="1"/>
  <c r="M94" i="2"/>
  <c r="O94" i="2" s="1"/>
  <c r="I94" i="2"/>
  <c r="J94" i="2" s="1"/>
  <c r="K94" i="2" s="1"/>
  <c r="N78" i="2"/>
  <c r="P78" i="2" s="1"/>
  <c r="M78" i="2"/>
  <c r="O78" i="2" s="1"/>
  <c r="I78" i="2"/>
  <c r="N62" i="2"/>
  <c r="P62" i="2" s="1"/>
  <c r="M62" i="2"/>
  <c r="O62" i="2" s="1"/>
  <c r="I62" i="2"/>
  <c r="N46" i="2"/>
  <c r="P46" i="2" s="1"/>
  <c r="M46" i="2"/>
  <c r="O46" i="2" s="1"/>
  <c r="I46" i="2"/>
  <c r="J46" i="2" s="1"/>
  <c r="K46" i="2" s="1"/>
  <c r="N28" i="2"/>
  <c r="P28" i="2" s="1"/>
  <c r="M28" i="2"/>
  <c r="O28" i="2" s="1"/>
  <c r="J28" i="2"/>
  <c r="I28" i="2"/>
  <c r="N27" i="2"/>
  <c r="P27" i="2" s="1"/>
  <c r="M27" i="2"/>
  <c r="O27" i="2" s="1"/>
  <c r="I27" i="2"/>
  <c r="J27" i="2" s="1"/>
  <c r="K27" i="2" s="1"/>
  <c r="N11" i="2"/>
  <c r="P11" i="2" s="1"/>
  <c r="M11" i="2"/>
  <c r="O11" i="2" s="1"/>
  <c r="I11" i="2"/>
  <c r="N85" i="2"/>
  <c r="P85" i="2" s="1"/>
  <c r="M85" i="2"/>
  <c r="O85" i="2" s="1"/>
  <c r="I85" i="2"/>
  <c r="J85" i="2" s="1"/>
  <c r="K85" i="2" s="1"/>
  <c r="N69" i="2"/>
  <c r="P69" i="2" s="1"/>
  <c r="M69" i="2"/>
  <c r="O69" i="2" s="1"/>
  <c r="I69" i="2"/>
  <c r="J69" i="2" s="1"/>
  <c r="N53" i="2"/>
  <c r="P53" i="2" s="1"/>
  <c r="M53" i="2"/>
  <c r="O53" i="2" s="1"/>
  <c r="I53" i="2"/>
  <c r="J53" i="2" s="1"/>
  <c r="N37" i="2"/>
  <c r="P37" i="2" s="1"/>
  <c r="M37" i="2"/>
  <c r="O37" i="2" s="1"/>
  <c r="I37" i="2"/>
  <c r="N18" i="2"/>
  <c r="P18" i="2" s="1"/>
  <c r="M18" i="2"/>
  <c r="O18" i="2" s="1"/>
  <c r="I18" i="2"/>
  <c r="J18" i="2" s="1"/>
  <c r="K18" i="2" s="1"/>
  <c r="N92" i="2"/>
  <c r="P92" i="2" s="1"/>
  <c r="M92" i="2"/>
  <c r="O92" i="2" s="1"/>
  <c r="I92" i="2"/>
  <c r="J92" i="2" s="1"/>
  <c r="K92" i="2" s="1"/>
  <c r="N76" i="2"/>
  <c r="P76" i="2" s="1"/>
  <c r="M76" i="2"/>
  <c r="O76" i="2" s="1"/>
  <c r="I76" i="2"/>
  <c r="J76" i="2" s="1"/>
  <c r="N60" i="2"/>
  <c r="P60" i="2" s="1"/>
  <c r="M60" i="2"/>
  <c r="O60" i="2" s="1"/>
  <c r="I60" i="2"/>
  <c r="N44" i="2"/>
  <c r="P44" i="2" s="1"/>
  <c r="M44" i="2"/>
  <c r="O44" i="2" s="1"/>
  <c r="J44" i="2"/>
  <c r="K44" i="2" s="1"/>
  <c r="I44" i="2"/>
  <c r="N29" i="2"/>
  <c r="P29" i="2" s="1"/>
  <c r="M29" i="2"/>
  <c r="O29" i="2" s="1"/>
  <c r="I29" i="2"/>
  <c r="J29" i="2" s="1"/>
  <c r="K29" i="2" s="1"/>
  <c r="N13" i="2"/>
  <c r="P13" i="2" s="1"/>
  <c r="M13" i="2"/>
  <c r="O13" i="2" s="1"/>
  <c r="I13" i="2"/>
  <c r="J13" i="2" s="1"/>
  <c r="J91" i="2"/>
  <c r="K91" i="2" s="1"/>
  <c r="N91" i="2"/>
  <c r="P91" i="2" s="1"/>
  <c r="M91" i="2"/>
  <c r="O91" i="2" s="1"/>
  <c r="I91" i="2"/>
  <c r="N75" i="2"/>
  <c r="P75" i="2" s="1"/>
  <c r="M75" i="2"/>
  <c r="O75" i="2" s="1"/>
  <c r="I75" i="2"/>
  <c r="J75" i="2" s="1"/>
  <c r="N59" i="2"/>
  <c r="P59" i="2" s="1"/>
  <c r="M59" i="2"/>
  <c r="O59" i="2" s="1"/>
  <c r="I59" i="2"/>
  <c r="J59" i="2" s="1"/>
  <c r="N43" i="2"/>
  <c r="P43" i="2" s="1"/>
  <c r="M43" i="2"/>
  <c r="O43" i="2" s="1"/>
  <c r="I43" i="2"/>
  <c r="J43" i="2" s="1"/>
  <c r="N16" i="2"/>
  <c r="P16" i="2" s="1"/>
  <c r="M16" i="2"/>
  <c r="O16" i="2" s="1"/>
  <c r="I16" i="2"/>
  <c r="N90" i="2"/>
  <c r="P90" i="2" s="1"/>
  <c r="M90" i="2"/>
  <c r="O90" i="2" s="1"/>
  <c r="I90" i="2"/>
  <c r="J90" i="2" s="1"/>
  <c r="K90" i="2" s="1"/>
  <c r="N74" i="2"/>
  <c r="P74" i="2" s="1"/>
  <c r="M74" i="2"/>
  <c r="O74" i="2" s="1"/>
  <c r="I74" i="2"/>
  <c r="J74" i="2" s="1"/>
  <c r="K74" i="2" s="1"/>
  <c r="N58" i="2"/>
  <c r="P58" i="2" s="1"/>
  <c r="M58" i="2"/>
  <c r="O58" i="2" s="1"/>
  <c r="I58" i="2"/>
  <c r="N42" i="2"/>
  <c r="P42" i="2" s="1"/>
  <c r="M42" i="2"/>
  <c r="O42" i="2" s="1"/>
  <c r="I42" i="2"/>
  <c r="N20" i="2"/>
  <c r="P20" i="2" s="1"/>
  <c r="M20" i="2"/>
  <c r="O20" i="2" s="1"/>
  <c r="I20" i="2"/>
  <c r="N23" i="2"/>
  <c r="P23" i="2" s="1"/>
  <c r="M23" i="2"/>
  <c r="O23" i="2" s="1"/>
  <c r="I23" i="2"/>
  <c r="J23" i="2" s="1"/>
  <c r="K23" i="2" s="1"/>
  <c r="N97" i="2"/>
  <c r="P97" i="2" s="1"/>
  <c r="M97" i="2"/>
  <c r="O97" i="2" s="1"/>
  <c r="I97" i="2"/>
  <c r="J97" i="2" s="1"/>
  <c r="N81" i="2"/>
  <c r="P81" i="2" s="1"/>
  <c r="M81" i="2"/>
  <c r="O81" i="2" s="1"/>
  <c r="I81" i="2"/>
  <c r="N65" i="2"/>
  <c r="P65" i="2" s="1"/>
  <c r="M65" i="2"/>
  <c r="O65" i="2" s="1"/>
  <c r="J65" i="2"/>
  <c r="K65" i="2" s="1"/>
  <c r="I65" i="2"/>
  <c r="N49" i="2"/>
  <c r="P49" i="2" s="1"/>
  <c r="M49" i="2"/>
  <c r="O49" i="2" s="1"/>
  <c r="I49" i="2"/>
  <c r="J49" i="2" s="1"/>
  <c r="K49" i="2" s="1"/>
  <c r="N33" i="2"/>
  <c r="P33" i="2" s="1"/>
  <c r="M33" i="2"/>
  <c r="O33" i="2" s="1"/>
  <c r="I33" i="2"/>
  <c r="J33" i="2" s="1"/>
  <c r="N30" i="2"/>
  <c r="P30" i="2" s="1"/>
  <c r="M30" i="2"/>
  <c r="O30" i="2" s="1"/>
  <c r="I30" i="2"/>
  <c r="N14" i="2"/>
  <c r="P14" i="2" s="1"/>
  <c r="M14" i="2"/>
  <c r="O14" i="2" s="1"/>
  <c r="I14" i="2"/>
  <c r="J14" i="2" s="1"/>
  <c r="K14" i="2" s="1"/>
  <c r="N88" i="2"/>
  <c r="P88" i="2" s="1"/>
  <c r="M88" i="2"/>
  <c r="O88" i="2" s="1"/>
  <c r="I88" i="2"/>
  <c r="N72" i="2"/>
  <c r="P72" i="2" s="1"/>
  <c r="M72" i="2"/>
  <c r="O72" i="2" s="1"/>
  <c r="I72" i="2"/>
  <c r="J72" i="2" s="1"/>
  <c r="N56" i="2"/>
  <c r="P56" i="2" s="1"/>
  <c r="M56" i="2"/>
  <c r="O56" i="2" s="1"/>
  <c r="I56" i="2"/>
  <c r="N40" i="2"/>
  <c r="P40" i="2" s="1"/>
  <c r="M40" i="2"/>
  <c r="O40" i="2" s="1"/>
  <c r="I40" i="2"/>
  <c r="J40" i="2" s="1"/>
  <c r="K40" i="2" s="1"/>
  <c r="N25" i="2"/>
  <c r="P25" i="2" s="1"/>
  <c r="M25" i="2"/>
  <c r="O25" i="2" s="1"/>
  <c r="J25" i="2"/>
  <c r="I25" i="2"/>
  <c r="N9" i="2"/>
  <c r="P9" i="2" s="1"/>
  <c r="M9" i="2"/>
  <c r="O9" i="2" s="1"/>
  <c r="I9" i="2"/>
  <c r="J9" i="2" s="1"/>
  <c r="N87" i="2"/>
  <c r="P87" i="2" s="1"/>
  <c r="M87" i="2"/>
  <c r="O87" i="2" s="1"/>
  <c r="I87" i="2"/>
  <c r="N71" i="2"/>
  <c r="P71" i="2" s="1"/>
  <c r="M71" i="2"/>
  <c r="O71" i="2" s="1"/>
  <c r="I71" i="2"/>
  <c r="J71" i="2" s="1"/>
  <c r="K71" i="2" s="1"/>
  <c r="N55" i="2"/>
  <c r="P55" i="2" s="1"/>
  <c r="M55" i="2"/>
  <c r="O55" i="2" s="1"/>
  <c r="I55" i="2"/>
  <c r="J55" i="2" s="1"/>
  <c r="K55" i="2" s="1"/>
  <c r="N39" i="2"/>
  <c r="P39" i="2" s="1"/>
  <c r="M39" i="2"/>
  <c r="O39" i="2" s="1"/>
  <c r="I39" i="2"/>
  <c r="N8" i="2"/>
  <c r="M8" i="2"/>
  <c r="O8" i="2" s="1"/>
  <c r="I8" i="2"/>
  <c r="J8" i="2"/>
  <c r="K8" i="2" s="1"/>
  <c r="N86" i="2"/>
  <c r="P86" i="2" s="1"/>
  <c r="M86" i="2"/>
  <c r="O86" i="2" s="1"/>
  <c r="I86" i="2"/>
  <c r="N70" i="2"/>
  <c r="P70" i="2" s="1"/>
  <c r="M70" i="2"/>
  <c r="O70" i="2" s="1"/>
  <c r="I70" i="2"/>
  <c r="J70" i="2" s="1"/>
  <c r="K70" i="2" s="1"/>
  <c r="N54" i="2"/>
  <c r="P54" i="2" s="1"/>
  <c r="M54" i="2"/>
  <c r="O54" i="2" s="1"/>
  <c r="I54" i="2"/>
  <c r="J54" i="2" s="1"/>
  <c r="K54" i="2" s="1"/>
  <c r="N38" i="2"/>
  <c r="P38" i="2" s="1"/>
  <c r="M38" i="2"/>
  <c r="O38" i="2" s="1"/>
  <c r="I38" i="2"/>
  <c r="N12" i="2"/>
  <c r="P12" i="2" s="1"/>
  <c r="M12" i="2"/>
  <c r="O12" i="2" s="1"/>
  <c r="I12" i="2"/>
  <c r="N19" i="2"/>
  <c r="P19" i="2" s="1"/>
  <c r="M19" i="2"/>
  <c r="O19" i="2" s="1"/>
  <c r="I19" i="2"/>
  <c r="J19" i="2" s="1"/>
  <c r="K19" i="2" s="1"/>
  <c r="N93" i="2"/>
  <c r="P93" i="2" s="1"/>
  <c r="M93" i="2"/>
  <c r="O93" i="2" s="1"/>
  <c r="I93" i="2"/>
  <c r="J93" i="2" s="1"/>
  <c r="K93" i="2" s="1"/>
  <c r="N77" i="2"/>
  <c r="P77" i="2" s="1"/>
  <c r="M77" i="2"/>
  <c r="O77" i="2" s="1"/>
  <c r="I77" i="2"/>
  <c r="J77" i="2" s="1"/>
  <c r="N61" i="2"/>
  <c r="P61" i="2" s="1"/>
  <c r="M61" i="2"/>
  <c r="O61" i="2" s="1"/>
  <c r="I61" i="2"/>
  <c r="N45" i="2"/>
  <c r="P45" i="2" s="1"/>
  <c r="M45" i="2"/>
  <c r="O45" i="2" s="1"/>
  <c r="I45" i="2"/>
  <c r="J45" i="2" s="1"/>
  <c r="K45" i="2" s="1"/>
  <c r="N26" i="2"/>
  <c r="P26" i="2" s="1"/>
  <c r="M26" i="2"/>
  <c r="O26" i="2" s="1"/>
  <c r="I26" i="2"/>
  <c r="J26" i="2" s="1"/>
  <c r="K26" i="2" s="1"/>
  <c r="N10" i="2"/>
  <c r="P10" i="2" s="1"/>
  <c r="M10" i="2"/>
  <c r="O10" i="2" s="1"/>
  <c r="I10" i="2"/>
  <c r="N84" i="2"/>
  <c r="P84" i="2" s="1"/>
  <c r="M84" i="2"/>
  <c r="O84" i="2" s="1"/>
  <c r="I84" i="2"/>
  <c r="J84" i="2" s="1"/>
  <c r="N68" i="2"/>
  <c r="P68" i="2" s="1"/>
  <c r="M68" i="2"/>
  <c r="O68" i="2" s="1"/>
  <c r="I68" i="2"/>
  <c r="N52" i="2"/>
  <c r="P52" i="2" s="1"/>
  <c r="M52" i="2"/>
  <c r="O52" i="2" s="1"/>
  <c r="I52" i="2"/>
  <c r="J52" i="2" s="1"/>
  <c r="K52" i="2" s="1"/>
  <c r="N36" i="2"/>
  <c r="P36" i="2" s="1"/>
  <c r="M36" i="2"/>
  <c r="O36" i="2" s="1"/>
  <c r="I36" i="2"/>
  <c r="J36" i="2" s="1"/>
  <c r="K36" i="2" s="1"/>
  <c r="N21" i="2"/>
  <c r="P21" i="2" s="1"/>
  <c r="M21" i="2"/>
  <c r="O21" i="2" s="1"/>
  <c r="I21" i="2"/>
  <c r="N99" i="2"/>
  <c r="P99" i="2" s="1"/>
  <c r="M99" i="2"/>
  <c r="O99" i="2" s="1"/>
  <c r="N83" i="2"/>
  <c r="P83" i="2" s="1"/>
  <c r="M83" i="2"/>
  <c r="O83" i="2" s="1"/>
  <c r="I83" i="2"/>
  <c r="J83" i="2" s="1"/>
  <c r="K83" i="2" s="1"/>
  <c r="N67" i="2"/>
  <c r="P67" i="2" s="1"/>
  <c r="M67" i="2"/>
  <c r="O67" i="2" s="1"/>
  <c r="I67" i="2"/>
  <c r="N51" i="2"/>
  <c r="P51" i="2" s="1"/>
  <c r="M51" i="2"/>
  <c r="O51" i="2" s="1"/>
  <c r="I51" i="2"/>
  <c r="N35" i="2"/>
  <c r="P35" i="2" s="1"/>
  <c r="M35" i="2"/>
  <c r="O35" i="2" s="1"/>
  <c r="I35" i="2"/>
  <c r="J35" i="2" s="1"/>
  <c r="K35" i="2" s="1"/>
  <c r="N98" i="2"/>
  <c r="P98" i="2" s="1"/>
  <c r="M98" i="2"/>
  <c r="O98" i="2" s="1"/>
  <c r="I98" i="2"/>
  <c r="J98" i="2" s="1"/>
  <c r="K98" i="2" s="1"/>
  <c r="N82" i="2"/>
  <c r="P82" i="2" s="1"/>
  <c r="M82" i="2"/>
  <c r="O82" i="2" s="1"/>
  <c r="I82" i="2"/>
  <c r="N66" i="2"/>
  <c r="P66" i="2" s="1"/>
  <c r="M66" i="2"/>
  <c r="O66" i="2" s="1"/>
  <c r="I66" i="2"/>
  <c r="N50" i="2"/>
  <c r="P50" i="2" s="1"/>
  <c r="M50" i="2"/>
  <c r="O50" i="2" s="1"/>
  <c r="I50" i="2"/>
  <c r="J50" i="2" s="1"/>
  <c r="K50" i="2" s="1"/>
  <c r="N34" i="2"/>
  <c r="P34" i="2" s="1"/>
  <c r="M34" i="2"/>
  <c r="O34" i="2" s="1"/>
  <c r="I34" i="2"/>
  <c r="J34" i="2" s="1"/>
  <c r="K34" i="2" s="1"/>
  <c r="J31" i="2"/>
  <c r="K31" i="2" s="1"/>
  <c r="N31" i="2"/>
  <c r="P31" i="2" s="1"/>
  <c r="M31" i="2"/>
  <c r="O31" i="2" s="1"/>
  <c r="I31" i="2"/>
  <c r="N15" i="2"/>
  <c r="P15" i="2" s="1"/>
  <c r="M15" i="2"/>
  <c r="O15" i="2" s="1"/>
  <c r="I15" i="2"/>
  <c r="N89" i="2"/>
  <c r="P89" i="2" s="1"/>
  <c r="M89" i="2"/>
  <c r="O89" i="2" s="1"/>
  <c r="I89" i="2"/>
  <c r="J89" i="2" s="1"/>
  <c r="K89" i="2" s="1"/>
  <c r="N73" i="2"/>
  <c r="P73" i="2" s="1"/>
  <c r="M73" i="2"/>
  <c r="O73" i="2" s="1"/>
  <c r="I73" i="2"/>
  <c r="J73" i="2" s="1"/>
  <c r="K73" i="2" s="1"/>
  <c r="N57" i="2"/>
  <c r="P57" i="2" s="1"/>
  <c r="M57" i="2"/>
  <c r="O57" i="2" s="1"/>
  <c r="I57" i="2"/>
  <c r="J57" i="2" s="1"/>
  <c r="N41" i="2"/>
  <c r="P41" i="2" s="1"/>
  <c r="M41" i="2"/>
  <c r="O41" i="2" s="1"/>
  <c r="I41" i="2"/>
  <c r="P8" i="2"/>
  <c r="H51" i="5"/>
  <c r="R45" i="5"/>
  <c r="V45" i="5" s="1"/>
  <c r="M45" i="5"/>
  <c r="Q45" i="5"/>
  <c r="U45" i="5" s="1"/>
  <c r="N45" i="5"/>
  <c r="R41" i="5"/>
  <c r="V41" i="5" s="1"/>
  <c r="M41" i="5"/>
  <c r="Q41" i="5"/>
  <c r="U41" i="5" s="1"/>
  <c r="N41" i="5"/>
  <c r="O41" i="5" s="1"/>
  <c r="R37" i="5"/>
  <c r="V37" i="5" s="1"/>
  <c r="M37" i="5"/>
  <c r="Q37" i="5"/>
  <c r="U37" i="5" s="1"/>
  <c r="N37" i="5"/>
  <c r="R33" i="5"/>
  <c r="V33" i="5" s="1"/>
  <c r="M33" i="5"/>
  <c r="Q33" i="5"/>
  <c r="U33" i="5" s="1"/>
  <c r="N33" i="5"/>
  <c r="R29" i="5"/>
  <c r="V29" i="5" s="1"/>
  <c r="M29" i="5"/>
  <c r="Q29" i="5"/>
  <c r="U29" i="5" s="1"/>
  <c r="N29" i="5"/>
  <c r="R25" i="5"/>
  <c r="V25" i="5" s="1"/>
  <c r="M25" i="5"/>
  <c r="Q25" i="5"/>
  <c r="U25" i="5" s="1"/>
  <c r="N25" i="5"/>
  <c r="R21" i="5"/>
  <c r="V21" i="5" s="1"/>
  <c r="M21" i="5"/>
  <c r="Q21" i="5"/>
  <c r="U21" i="5" s="1"/>
  <c r="N21" i="5"/>
  <c r="R17" i="5"/>
  <c r="V17" i="5" s="1"/>
  <c r="M17" i="5"/>
  <c r="Q17" i="5"/>
  <c r="U17" i="5" s="1"/>
  <c r="N17" i="5"/>
  <c r="R13" i="5"/>
  <c r="V13" i="5" s="1"/>
  <c r="M13" i="5"/>
  <c r="Q13" i="5"/>
  <c r="U13" i="5" s="1"/>
  <c r="N13" i="5"/>
  <c r="R9" i="5"/>
  <c r="V9" i="5" s="1"/>
  <c r="M9" i="5"/>
  <c r="Q9" i="5"/>
  <c r="U9" i="5" s="1"/>
  <c r="N9" i="5"/>
  <c r="Q48" i="5"/>
  <c r="U48" i="5" s="1"/>
  <c r="R48" i="5"/>
  <c r="V48" i="5" s="1"/>
  <c r="M48" i="5"/>
  <c r="N48" i="5" s="1"/>
  <c r="Q44" i="5"/>
  <c r="U44" i="5" s="1"/>
  <c r="R44" i="5"/>
  <c r="V44" i="5" s="1"/>
  <c r="M44" i="5"/>
  <c r="N44" i="5" s="1"/>
  <c r="Q40" i="5"/>
  <c r="U40" i="5" s="1"/>
  <c r="R40" i="5"/>
  <c r="V40" i="5" s="1"/>
  <c r="M40" i="5"/>
  <c r="N40" i="5" s="1"/>
  <c r="Q36" i="5"/>
  <c r="U36" i="5" s="1"/>
  <c r="R36" i="5"/>
  <c r="V36" i="5" s="1"/>
  <c r="M36" i="5"/>
  <c r="N36" i="5" s="1"/>
  <c r="Q32" i="5"/>
  <c r="U32" i="5" s="1"/>
  <c r="R32" i="5"/>
  <c r="V32" i="5" s="1"/>
  <c r="M32" i="5"/>
  <c r="N32" i="5" s="1"/>
  <c r="Q28" i="5"/>
  <c r="U28" i="5" s="1"/>
  <c r="R28" i="5"/>
  <c r="V28" i="5" s="1"/>
  <c r="M28" i="5"/>
  <c r="N28" i="5" s="1"/>
  <c r="Q24" i="5"/>
  <c r="U24" i="5" s="1"/>
  <c r="R24" i="5"/>
  <c r="V24" i="5" s="1"/>
  <c r="M24" i="5"/>
  <c r="N24" i="5" s="1"/>
  <c r="Q20" i="5"/>
  <c r="U20" i="5" s="1"/>
  <c r="R20" i="5"/>
  <c r="V20" i="5" s="1"/>
  <c r="M20" i="5"/>
  <c r="N20" i="5" s="1"/>
  <c r="Q16" i="5"/>
  <c r="U16" i="5" s="1"/>
  <c r="R16" i="5"/>
  <c r="V16" i="5" s="1"/>
  <c r="M16" i="5"/>
  <c r="N16" i="5" s="1"/>
  <c r="Q12" i="5"/>
  <c r="U12" i="5" s="1"/>
  <c r="R12" i="5"/>
  <c r="V12" i="5" s="1"/>
  <c r="M12" i="5"/>
  <c r="N12" i="5" s="1"/>
  <c r="Q8" i="5"/>
  <c r="U8" i="5" s="1"/>
  <c r="R8" i="5"/>
  <c r="V8" i="5" s="1"/>
  <c r="M8" i="5"/>
  <c r="N8" i="5" s="1"/>
  <c r="R47" i="5"/>
  <c r="V47" i="5" s="1"/>
  <c r="M47" i="5"/>
  <c r="Q47" i="5"/>
  <c r="U47" i="5" s="1"/>
  <c r="N47" i="5"/>
  <c r="R43" i="5"/>
  <c r="V43" i="5" s="1"/>
  <c r="M43" i="5"/>
  <c r="Q43" i="5"/>
  <c r="U43" i="5" s="1"/>
  <c r="N43" i="5"/>
  <c r="R39" i="5"/>
  <c r="V39" i="5" s="1"/>
  <c r="M39" i="5"/>
  <c r="Q39" i="5"/>
  <c r="U39" i="5" s="1"/>
  <c r="R35" i="5"/>
  <c r="V35" i="5" s="1"/>
  <c r="M35" i="5"/>
  <c r="N35" i="5" s="1"/>
  <c r="Q35" i="5"/>
  <c r="U35" i="5" s="1"/>
  <c r="R31" i="5"/>
  <c r="V31" i="5" s="1"/>
  <c r="M31" i="5"/>
  <c r="N31" i="5" s="1"/>
  <c r="Q31" i="5"/>
  <c r="U31" i="5" s="1"/>
  <c r="R27" i="5"/>
  <c r="V27" i="5" s="1"/>
  <c r="M27" i="5"/>
  <c r="N27" i="5" s="1"/>
  <c r="Q27" i="5"/>
  <c r="U27" i="5" s="1"/>
  <c r="R23" i="5"/>
  <c r="V23" i="5" s="1"/>
  <c r="M23" i="5"/>
  <c r="N23" i="5" s="1"/>
  <c r="Q23" i="5"/>
  <c r="U23" i="5" s="1"/>
  <c r="R19" i="5"/>
  <c r="V19" i="5" s="1"/>
  <c r="M19" i="5"/>
  <c r="N19" i="5" s="1"/>
  <c r="Q19" i="5"/>
  <c r="U19" i="5" s="1"/>
  <c r="R15" i="5"/>
  <c r="V15" i="5" s="1"/>
  <c r="M15" i="5"/>
  <c r="Q15" i="5"/>
  <c r="U15" i="5" s="1"/>
  <c r="R11" i="5"/>
  <c r="V11" i="5" s="1"/>
  <c r="M11" i="5"/>
  <c r="N11" i="5" s="1"/>
  <c r="Q11" i="5"/>
  <c r="U11" i="5" s="1"/>
  <c r="R7" i="5"/>
  <c r="V7" i="5" s="1"/>
  <c r="O7" i="5"/>
  <c r="M7" i="5"/>
  <c r="Q7" i="5"/>
  <c r="U7" i="5" s="1"/>
  <c r="N7" i="5"/>
  <c r="Q46" i="5"/>
  <c r="U46" i="5" s="1"/>
  <c r="R46" i="5"/>
  <c r="V46" i="5" s="1"/>
  <c r="M46" i="5"/>
  <c r="N46" i="5" s="1"/>
  <c r="Q42" i="5"/>
  <c r="U42" i="5" s="1"/>
  <c r="N42" i="5"/>
  <c r="R42" i="5"/>
  <c r="V42" i="5" s="1"/>
  <c r="M42" i="5"/>
  <c r="O42" i="5" s="1"/>
  <c r="Q38" i="5"/>
  <c r="U38" i="5" s="1"/>
  <c r="R38" i="5"/>
  <c r="V38" i="5" s="1"/>
  <c r="M38" i="5"/>
  <c r="N38" i="5" s="1"/>
  <c r="Q34" i="5"/>
  <c r="U34" i="5" s="1"/>
  <c r="N34" i="5"/>
  <c r="R34" i="5"/>
  <c r="V34" i="5" s="1"/>
  <c r="M34" i="5"/>
  <c r="O34" i="5" s="1"/>
  <c r="Q30" i="5"/>
  <c r="U30" i="5" s="1"/>
  <c r="R30" i="5"/>
  <c r="V30" i="5" s="1"/>
  <c r="M30" i="5"/>
  <c r="N30" i="5" s="1"/>
  <c r="Q26" i="5"/>
  <c r="U26" i="5" s="1"/>
  <c r="N26" i="5"/>
  <c r="R26" i="5"/>
  <c r="V26" i="5" s="1"/>
  <c r="M26" i="5"/>
  <c r="O26" i="5" s="1"/>
  <c r="Q22" i="5"/>
  <c r="U22" i="5" s="1"/>
  <c r="R22" i="5"/>
  <c r="V22" i="5" s="1"/>
  <c r="M22" i="5"/>
  <c r="N22" i="5" s="1"/>
  <c r="Q18" i="5"/>
  <c r="U18" i="5" s="1"/>
  <c r="N18" i="5"/>
  <c r="O18" i="5" s="1"/>
  <c r="R18" i="5"/>
  <c r="V18" i="5" s="1"/>
  <c r="M18" i="5"/>
  <c r="Q14" i="5"/>
  <c r="U14" i="5" s="1"/>
  <c r="R14" i="5"/>
  <c r="V14" i="5" s="1"/>
  <c r="M14" i="5"/>
  <c r="N14" i="5" s="1"/>
  <c r="Q10" i="5"/>
  <c r="U10" i="5" s="1"/>
  <c r="N10" i="5"/>
  <c r="R10" i="5"/>
  <c r="V10" i="5" s="1"/>
  <c r="O10" i="5"/>
  <c r="M10" i="5"/>
  <c r="G122" i="5"/>
  <c r="G238" i="5"/>
  <c r="G50" i="5"/>
  <c r="K100" i="2" l="1"/>
  <c r="K25" i="2"/>
  <c r="K28" i="2"/>
  <c r="K69" i="2"/>
  <c r="J88" i="2"/>
  <c r="K88" i="2" s="1"/>
  <c r="K63" i="2"/>
  <c r="K22" i="2"/>
  <c r="K84" i="2"/>
  <c r="K95" i="2"/>
  <c r="K96" i="2"/>
  <c r="J10" i="2"/>
  <c r="K10" i="2" s="1"/>
  <c r="K43" i="2"/>
  <c r="K60" i="2"/>
  <c r="N39" i="5"/>
  <c r="O39" i="5" s="1"/>
  <c r="O9" i="5"/>
  <c r="O17" i="5"/>
  <c r="O25" i="5"/>
  <c r="O33" i="5"/>
  <c r="K57" i="2"/>
  <c r="J15" i="2"/>
  <c r="K15" i="2" s="1"/>
  <c r="J68" i="2"/>
  <c r="K68" i="2" s="1"/>
  <c r="K77" i="2"/>
  <c r="K9" i="2"/>
  <c r="K72" i="2"/>
  <c r="K33" i="2"/>
  <c r="K97" i="2"/>
  <c r="J20" i="2"/>
  <c r="K20" i="2" s="1"/>
  <c r="K75" i="2"/>
  <c r="K13" i="2"/>
  <c r="K76" i="2"/>
  <c r="K53" i="2"/>
  <c r="J11" i="2"/>
  <c r="K11" i="2" s="1"/>
  <c r="K32" i="2"/>
  <c r="J66" i="2"/>
  <c r="K66" i="2" s="1"/>
  <c r="J51" i="2"/>
  <c r="K51" i="2" s="1"/>
  <c r="J86" i="2"/>
  <c r="K86" i="2" s="1"/>
  <c r="J87" i="2"/>
  <c r="K87" i="2" s="1"/>
  <c r="J30" i="2"/>
  <c r="K30" i="2" s="1"/>
  <c r="J42" i="2"/>
  <c r="K42" i="2" s="1"/>
  <c r="J62" i="2"/>
  <c r="K62" i="2" s="1"/>
  <c r="O23" i="5"/>
  <c r="O31" i="5"/>
  <c r="J41" i="2"/>
  <c r="K41" i="2" s="1"/>
  <c r="J82" i="2"/>
  <c r="K82" i="2" s="1"/>
  <c r="J67" i="2"/>
  <c r="K67" i="2" s="1"/>
  <c r="J21" i="2"/>
  <c r="K21" i="2" s="1"/>
  <c r="J61" i="2"/>
  <c r="K61" i="2" s="1"/>
  <c r="J12" i="2"/>
  <c r="K12" i="2" s="1"/>
  <c r="J38" i="2"/>
  <c r="K38" i="2" s="1"/>
  <c r="J39" i="2"/>
  <c r="K39" i="2" s="1"/>
  <c r="J56" i="2"/>
  <c r="K56" i="2" s="1"/>
  <c r="J81" i="2"/>
  <c r="K81" i="2" s="1"/>
  <c r="J58" i="2"/>
  <c r="K58" i="2" s="1"/>
  <c r="J16" i="2"/>
  <c r="K16" i="2" s="1"/>
  <c r="J60" i="2"/>
  <c r="J37" i="2"/>
  <c r="K37" i="2" s="1"/>
  <c r="J78" i="2"/>
  <c r="K78" i="2" s="1"/>
  <c r="J17" i="2"/>
  <c r="K17" i="2" s="1"/>
  <c r="J80" i="2"/>
  <c r="K80" i="2" s="1"/>
  <c r="O15" i="5"/>
  <c r="N15" i="5"/>
  <c r="O47" i="5"/>
  <c r="K59" i="2"/>
  <c r="K79" i="2"/>
  <c r="O19" i="5"/>
  <c r="O35" i="5"/>
  <c r="O12" i="5"/>
  <c r="O20" i="5"/>
  <c r="O28" i="5"/>
  <c r="O36" i="5"/>
  <c r="O44" i="5"/>
  <c r="O13" i="5"/>
  <c r="O29" i="5"/>
  <c r="O11" i="5"/>
  <c r="O27" i="5"/>
  <c r="O43" i="5"/>
  <c r="O21" i="5"/>
  <c r="O37" i="5"/>
  <c r="O45" i="5"/>
  <c r="H238" i="5"/>
  <c r="I238" i="5" s="1"/>
  <c r="J238" i="5" s="1"/>
  <c r="O14" i="5"/>
  <c r="O22" i="5"/>
  <c r="O30" i="5"/>
  <c r="O38" i="5"/>
  <c r="O46" i="5"/>
  <c r="O8" i="5"/>
  <c r="O16" i="5"/>
  <c r="O24" i="5"/>
  <c r="O32" i="5"/>
  <c r="O40" i="5"/>
  <c r="O48" i="5"/>
  <c r="I51" i="5"/>
  <c r="J51" i="5" s="1"/>
  <c r="G241" i="5"/>
  <c r="H50" i="5"/>
  <c r="K50" i="5"/>
  <c r="L50" i="5" s="1"/>
  <c r="H122" i="5"/>
  <c r="I122" i="5" s="1"/>
  <c r="J122" i="5" s="1"/>
  <c r="Q50" i="5" l="1"/>
  <c r="K51" i="5"/>
  <c r="L51" i="5" s="1"/>
  <c r="R50" i="5"/>
  <c r="M50" i="5"/>
  <c r="N50" i="5" s="1"/>
  <c r="O50" i="5" s="1"/>
  <c r="I50" i="5"/>
  <c r="J50" i="5" s="1"/>
  <c r="K122" i="5" l="1"/>
  <c r="L122" i="5" s="1"/>
  <c r="K119" i="5"/>
  <c r="L119" i="5" s="1"/>
  <c r="K117" i="5"/>
  <c r="L117" i="5" s="1"/>
  <c r="K115" i="5"/>
  <c r="L115" i="5" s="1"/>
  <c r="K113" i="5"/>
  <c r="L113" i="5" s="1"/>
  <c r="K111" i="5"/>
  <c r="L111" i="5" s="1"/>
  <c r="K109" i="5"/>
  <c r="L109" i="5" s="1"/>
  <c r="K107" i="5"/>
  <c r="L107" i="5" s="1"/>
  <c r="K105" i="5"/>
  <c r="L105" i="5" s="1"/>
  <c r="K103" i="5"/>
  <c r="L103" i="5" s="1"/>
  <c r="K101" i="5"/>
  <c r="L101" i="5" s="1"/>
  <c r="K99" i="5"/>
  <c r="L99" i="5" s="1"/>
  <c r="K97" i="5"/>
  <c r="L97" i="5" s="1"/>
  <c r="K95" i="5"/>
  <c r="L95" i="5" s="1"/>
  <c r="K93" i="5"/>
  <c r="L93" i="5" s="1"/>
  <c r="K91" i="5"/>
  <c r="L91" i="5" s="1"/>
  <c r="K89" i="5"/>
  <c r="L89" i="5" s="1"/>
  <c r="K87" i="5"/>
  <c r="L87" i="5" s="1"/>
  <c r="K84" i="5"/>
  <c r="L84" i="5" s="1"/>
  <c r="K82" i="5"/>
  <c r="L82" i="5" s="1"/>
  <c r="K80" i="5"/>
  <c r="L80" i="5" s="1"/>
  <c r="K78" i="5"/>
  <c r="L78" i="5" s="1"/>
  <c r="K76" i="5"/>
  <c r="L76" i="5" s="1"/>
  <c r="K74" i="5"/>
  <c r="L74" i="5" s="1"/>
  <c r="K73" i="5"/>
  <c r="L73" i="5" s="1"/>
  <c r="K71" i="5"/>
  <c r="L71" i="5" s="1"/>
  <c r="K69" i="5"/>
  <c r="L69" i="5" s="1"/>
  <c r="K67" i="5"/>
  <c r="L67" i="5" s="1"/>
  <c r="K65" i="5"/>
  <c r="L65" i="5" s="1"/>
  <c r="K63" i="5"/>
  <c r="L63" i="5" s="1"/>
  <c r="K61" i="5"/>
  <c r="L61" i="5" s="1"/>
  <c r="K59" i="5"/>
  <c r="L59" i="5" s="1"/>
  <c r="K57" i="5"/>
  <c r="L57" i="5" s="1"/>
  <c r="K55" i="5"/>
  <c r="L55" i="5" s="1"/>
  <c r="K53" i="5"/>
  <c r="K52" i="5"/>
  <c r="L52" i="5" s="1"/>
  <c r="R51" i="5"/>
  <c r="K121" i="5"/>
  <c r="L121" i="5" s="1"/>
  <c r="M121" i="5" s="1"/>
  <c r="K120" i="5"/>
  <c r="L120" i="5" s="1"/>
  <c r="K118" i="5"/>
  <c r="L118" i="5" s="1"/>
  <c r="K116" i="5"/>
  <c r="L116" i="5" s="1"/>
  <c r="K114" i="5"/>
  <c r="L114" i="5" s="1"/>
  <c r="K112" i="5"/>
  <c r="L112" i="5" s="1"/>
  <c r="K110" i="5"/>
  <c r="L110" i="5" s="1"/>
  <c r="K108" i="5"/>
  <c r="L108" i="5" s="1"/>
  <c r="K106" i="5"/>
  <c r="L106" i="5" s="1"/>
  <c r="K104" i="5"/>
  <c r="L104" i="5" s="1"/>
  <c r="K102" i="5"/>
  <c r="L102" i="5" s="1"/>
  <c r="K100" i="5"/>
  <c r="L100" i="5" s="1"/>
  <c r="K98" i="5"/>
  <c r="L98" i="5" s="1"/>
  <c r="K96" i="5"/>
  <c r="L96" i="5" s="1"/>
  <c r="K94" i="5"/>
  <c r="L94" i="5" s="1"/>
  <c r="K92" i="5"/>
  <c r="L92" i="5" s="1"/>
  <c r="K90" i="5"/>
  <c r="L90" i="5" s="1"/>
  <c r="K88" i="5"/>
  <c r="L88" i="5" s="1"/>
  <c r="K86" i="5"/>
  <c r="L86" i="5" s="1"/>
  <c r="K85" i="5"/>
  <c r="L85" i="5" s="1"/>
  <c r="K83" i="5"/>
  <c r="L83" i="5" s="1"/>
  <c r="K81" i="5"/>
  <c r="L81" i="5" s="1"/>
  <c r="K79" i="5"/>
  <c r="L79" i="5" s="1"/>
  <c r="K77" i="5"/>
  <c r="L77" i="5" s="1"/>
  <c r="K75" i="5"/>
  <c r="L75" i="5" s="1"/>
  <c r="K72" i="5"/>
  <c r="L72" i="5" s="1"/>
  <c r="K70" i="5"/>
  <c r="L70" i="5" s="1"/>
  <c r="K68" i="5"/>
  <c r="L68" i="5" s="1"/>
  <c r="K66" i="5"/>
  <c r="L66" i="5" s="1"/>
  <c r="K64" i="5"/>
  <c r="L64" i="5" s="1"/>
  <c r="K62" i="5"/>
  <c r="L62" i="5" s="1"/>
  <c r="K60" i="5"/>
  <c r="L60" i="5" s="1"/>
  <c r="K58" i="5"/>
  <c r="L58" i="5" s="1"/>
  <c r="K56" i="5"/>
  <c r="L56" i="5" s="1"/>
  <c r="K54" i="5"/>
  <c r="L54" i="5" s="1"/>
  <c r="Q51" i="5"/>
  <c r="M51" i="5"/>
  <c r="N51" i="5" s="1"/>
  <c r="Q54" i="5" l="1"/>
  <c r="R54" i="5"/>
  <c r="M54" i="5"/>
  <c r="Q58" i="5"/>
  <c r="R58" i="5"/>
  <c r="M58" i="5"/>
  <c r="Q62" i="5"/>
  <c r="R62" i="5"/>
  <c r="M62" i="5"/>
  <c r="Q66" i="5"/>
  <c r="R66" i="5"/>
  <c r="M66" i="5"/>
  <c r="Q70" i="5"/>
  <c r="R70" i="5"/>
  <c r="M70" i="5"/>
  <c r="Q75" i="5"/>
  <c r="R75" i="5"/>
  <c r="M75" i="5"/>
  <c r="Q79" i="5"/>
  <c r="R79" i="5"/>
  <c r="M79" i="5"/>
  <c r="Q83" i="5"/>
  <c r="R83" i="5"/>
  <c r="M83" i="5"/>
  <c r="Q86" i="5"/>
  <c r="R86" i="5"/>
  <c r="M86" i="5"/>
  <c r="Q90" i="5"/>
  <c r="R90" i="5"/>
  <c r="M90" i="5"/>
  <c r="Q94" i="5"/>
  <c r="R94" i="5"/>
  <c r="M94" i="5"/>
  <c r="Q98" i="5"/>
  <c r="R98" i="5"/>
  <c r="M98" i="5"/>
  <c r="Q102" i="5"/>
  <c r="R102" i="5"/>
  <c r="M102" i="5"/>
  <c r="Q106" i="5"/>
  <c r="R106" i="5"/>
  <c r="M106" i="5"/>
  <c r="Q110" i="5"/>
  <c r="R110" i="5"/>
  <c r="M110" i="5"/>
  <c r="Q114" i="5"/>
  <c r="R114" i="5"/>
  <c r="M114" i="5"/>
  <c r="Q118" i="5"/>
  <c r="R118" i="5"/>
  <c r="M118" i="5"/>
  <c r="R57" i="5"/>
  <c r="M57" i="5"/>
  <c r="Q57" i="5"/>
  <c r="R61" i="5"/>
  <c r="M61" i="5"/>
  <c r="Q61" i="5"/>
  <c r="R65" i="5"/>
  <c r="M65" i="5"/>
  <c r="Q65" i="5"/>
  <c r="R69" i="5"/>
  <c r="M69" i="5"/>
  <c r="Q69" i="5"/>
  <c r="R73" i="5"/>
  <c r="M73" i="5"/>
  <c r="Q73" i="5"/>
  <c r="R76" i="5"/>
  <c r="M76" i="5"/>
  <c r="Q76" i="5"/>
  <c r="R80" i="5"/>
  <c r="M80" i="5"/>
  <c r="Q80" i="5"/>
  <c r="R84" i="5"/>
  <c r="M84" i="5"/>
  <c r="Q84" i="5"/>
  <c r="R89" i="5"/>
  <c r="M89" i="5"/>
  <c r="Q89" i="5"/>
  <c r="R93" i="5"/>
  <c r="M93" i="5"/>
  <c r="Q93" i="5"/>
  <c r="R97" i="5"/>
  <c r="M97" i="5"/>
  <c r="Q97" i="5"/>
  <c r="R101" i="5"/>
  <c r="M101" i="5"/>
  <c r="Q101" i="5"/>
  <c r="R105" i="5"/>
  <c r="M105" i="5"/>
  <c r="Q105" i="5"/>
  <c r="R109" i="5"/>
  <c r="M109" i="5"/>
  <c r="Q109" i="5"/>
  <c r="R113" i="5"/>
  <c r="M113" i="5"/>
  <c r="Q113" i="5"/>
  <c r="R117" i="5"/>
  <c r="M117" i="5"/>
  <c r="Q117" i="5"/>
  <c r="K238" i="5"/>
  <c r="L238" i="5" s="1"/>
  <c r="K236" i="5"/>
  <c r="L236" i="5" s="1"/>
  <c r="K234" i="5"/>
  <c r="L234" i="5" s="1"/>
  <c r="K232" i="5"/>
  <c r="L232" i="5" s="1"/>
  <c r="K230" i="5"/>
  <c r="L230" i="5" s="1"/>
  <c r="K228" i="5"/>
  <c r="L228" i="5" s="1"/>
  <c r="K226" i="5"/>
  <c r="L226" i="5" s="1"/>
  <c r="K224" i="5"/>
  <c r="L224" i="5" s="1"/>
  <c r="K222" i="5"/>
  <c r="L222" i="5" s="1"/>
  <c r="K220" i="5"/>
  <c r="L220" i="5" s="1"/>
  <c r="K218" i="5"/>
  <c r="L218" i="5" s="1"/>
  <c r="K216" i="5"/>
  <c r="L216" i="5" s="1"/>
  <c r="K214" i="5"/>
  <c r="L214" i="5" s="1"/>
  <c r="K212" i="5"/>
  <c r="L212" i="5" s="1"/>
  <c r="K210" i="5"/>
  <c r="L210" i="5" s="1"/>
  <c r="K209" i="5"/>
  <c r="L209" i="5" s="1"/>
  <c r="K207" i="5"/>
  <c r="L207" i="5" s="1"/>
  <c r="K205" i="5"/>
  <c r="L205" i="5" s="1"/>
  <c r="K203" i="5"/>
  <c r="L203" i="5" s="1"/>
  <c r="K201" i="5"/>
  <c r="L201" i="5" s="1"/>
  <c r="K199" i="5"/>
  <c r="L199" i="5" s="1"/>
  <c r="K197" i="5"/>
  <c r="L197" i="5" s="1"/>
  <c r="K195" i="5"/>
  <c r="L195" i="5" s="1"/>
  <c r="K193" i="5"/>
  <c r="L193" i="5" s="1"/>
  <c r="K191" i="5"/>
  <c r="L191" i="5" s="1"/>
  <c r="K189" i="5"/>
  <c r="L189" i="5" s="1"/>
  <c r="K187" i="5"/>
  <c r="L187" i="5" s="1"/>
  <c r="K185" i="5"/>
  <c r="L185" i="5" s="1"/>
  <c r="K237" i="5"/>
  <c r="L237" i="5" s="1"/>
  <c r="K235" i="5"/>
  <c r="L235" i="5" s="1"/>
  <c r="K233" i="5"/>
  <c r="L233" i="5" s="1"/>
  <c r="K231" i="5"/>
  <c r="L231" i="5" s="1"/>
  <c r="K229" i="5"/>
  <c r="L229" i="5" s="1"/>
  <c r="K227" i="5"/>
  <c r="L227" i="5" s="1"/>
  <c r="K225" i="5"/>
  <c r="L225" i="5" s="1"/>
  <c r="K223" i="5"/>
  <c r="L223" i="5" s="1"/>
  <c r="K221" i="5"/>
  <c r="L221" i="5" s="1"/>
  <c r="K219" i="5"/>
  <c r="L219" i="5" s="1"/>
  <c r="K217" i="5"/>
  <c r="L217" i="5" s="1"/>
  <c r="K215" i="5"/>
  <c r="L215" i="5" s="1"/>
  <c r="K213" i="5"/>
  <c r="L213" i="5" s="1"/>
  <c r="K211" i="5"/>
  <c r="L211" i="5" s="1"/>
  <c r="K208" i="5"/>
  <c r="L208" i="5" s="1"/>
  <c r="K206" i="5"/>
  <c r="L206" i="5" s="1"/>
  <c r="K204" i="5"/>
  <c r="L204" i="5" s="1"/>
  <c r="K202" i="5"/>
  <c r="L202" i="5" s="1"/>
  <c r="K200" i="5"/>
  <c r="L200" i="5" s="1"/>
  <c r="K198" i="5"/>
  <c r="L198" i="5" s="1"/>
  <c r="K196" i="5"/>
  <c r="L196" i="5" s="1"/>
  <c r="K194" i="5"/>
  <c r="L194" i="5" s="1"/>
  <c r="K192" i="5"/>
  <c r="L192" i="5" s="1"/>
  <c r="K190" i="5"/>
  <c r="L190" i="5" s="1"/>
  <c r="K188" i="5"/>
  <c r="L188" i="5" s="1"/>
  <c r="K186" i="5"/>
  <c r="L186" i="5" s="1"/>
  <c r="K184" i="5"/>
  <c r="L184" i="5" s="1"/>
  <c r="K183" i="5"/>
  <c r="L183" i="5" s="1"/>
  <c r="K181" i="5"/>
  <c r="L181" i="5" s="1"/>
  <c r="K179" i="5"/>
  <c r="L179" i="5" s="1"/>
  <c r="K177" i="5"/>
  <c r="L177" i="5" s="1"/>
  <c r="K175" i="5"/>
  <c r="L175" i="5" s="1"/>
  <c r="K173" i="5"/>
  <c r="L173" i="5" s="1"/>
  <c r="K171" i="5"/>
  <c r="L171" i="5" s="1"/>
  <c r="K169" i="5"/>
  <c r="L169" i="5" s="1"/>
  <c r="K167" i="5"/>
  <c r="L167" i="5" s="1"/>
  <c r="K165" i="5"/>
  <c r="L165" i="5" s="1"/>
  <c r="K163" i="5"/>
  <c r="L163" i="5" s="1"/>
  <c r="K161" i="5"/>
  <c r="L161" i="5" s="1"/>
  <c r="K159" i="5"/>
  <c r="L159" i="5" s="1"/>
  <c r="K157" i="5"/>
  <c r="L157" i="5" s="1"/>
  <c r="K155" i="5"/>
  <c r="L155" i="5" s="1"/>
  <c r="K153" i="5"/>
  <c r="L153" i="5" s="1"/>
  <c r="K151" i="5"/>
  <c r="L151" i="5" s="1"/>
  <c r="K149" i="5"/>
  <c r="L149" i="5" s="1"/>
  <c r="K147" i="5"/>
  <c r="L147" i="5" s="1"/>
  <c r="K145" i="5"/>
  <c r="L145" i="5" s="1"/>
  <c r="K143" i="5"/>
  <c r="L143" i="5" s="1"/>
  <c r="K141" i="5"/>
  <c r="L141" i="5" s="1"/>
  <c r="K139" i="5"/>
  <c r="L139" i="5" s="1"/>
  <c r="K137" i="5"/>
  <c r="L137" i="5" s="1"/>
  <c r="K135" i="5"/>
  <c r="L135" i="5" s="1"/>
  <c r="K133" i="5"/>
  <c r="L133" i="5" s="1"/>
  <c r="K131" i="5"/>
  <c r="L131" i="5" s="1"/>
  <c r="K129" i="5"/>
  <c r="L129" i="5" s="1"/>
  <c r="K182" i="5"/>
  <c r="L182" i="5" s="1"/>
  <c r="K180" i="5"/>
  <c r="L180" i="5" s="1"/>
  <c r="K178" i="5"/>
  <c r="L178" i="5" s="1"/>
  <c r="K176" i="5"/>
  <c r="L176" i="5" s="1"/>
  <c r="K174" i="5"/>
  <c r="L174" i="5" s="1"/>
  <c r="K172" i="5"/>
  <c r="L172" i="5" s="1"/>
  <c r="K170" i="5"/>
  <c r="L170" i="5" s="1"/>
  <c r="K168" i="5"/>
  <c r="L168" i="5" s="1"/>
  <c r="K166" i="5"/>
  <c r="L166" i="5" s="1"/>
  <c r="K164" i="5"/>
  <c r="L164" i="5" s="1"/>
  <c r="K162" i="5"/>
  <c r="L162" i="5" s="1"/>
  <c r="K160" i="5"/>
  <c r="L160" i="5" s="1"/>
  <c r="K158" i="5"/>
  <c r="L158" i="5" s="1"/>
  <c r="K156" i="5"/>
  <c r="L156" i="5" s="1"/>
  <c r="K154" i="5"/>
  <c r="L154" i="5" s="1"/>
  <c r="K152" i="5"/>
  <c r="L152" i="5" s="1"/>
  <c r="K150" i="5"/>
  <c r="L150" i="5" s="1"/>
  <c r="K148" i="5"/>
  <c r="L148" i="5" s="1"/>
  <c r="K146" i="5"/>
  <c r="L146" i="5" s="1"/>
  <c r="K144" i="5"/>
  <c r="L144" i="5" s="1"/>
  <c r="K142" i="5"/>
  <c r="L142" i="5" s="1"/>
  <c r="K140" i="5"/>
  <c r="L140" i="5" s="1"/>
  <c r="K138" i="5"/>
  <c r="L138" i="5" s="1"/>
  <c r="K136" i="5"/>
  <c r="L136" i="5" s="1"/>
  <c r="K134" i="5"/>
  <c r="L134" i="5" s="1"/>
  <c r="K132" i="5"/>
  <c r="L132" i="5" s="1"/>
  <c r="K130" i="5"/>
  <c r="L130" i="5" s="1"/>
  <c r="K128" i="5"/>
  <c r="L128" i="5" s="1"/>
  <c r="K127" i="5"/>
  <c r="L127" i="5" s="1"/>
  <c r="K125" i="5"/>
  <c r="L125" i="5" s="1"/>
  <c r="K123" i="5"/>
  <c r="L123" i="5" s="1"/>
  <c r="R122" i="5"/>
  <c r="M122" i="5"/>
  <c r="K126" i="5"/>
  <c r="L126" i="5" s="1"/>
  <c r="K124" i="5"/>
  <c r="L124" i="5" s="1"/>
  <c r="Q122" i="5"/>
  <c r="N122" i="5"/>
  <c r="Q56" i="5"/>
  <c r="R56" i="5"/>
  <c r="M56" i="5"/>
  <c r="Q60" i="5"/>
  <c r="R60" i="5"/>
  <c r="M60" i="5"/>
  <c r="Q64" i="5"/>
  <c r="R64" i="5"/>
  <c r="M64" i="5"/>
  <c r="Q68" i="5"/>
  <c r="R68" i="5"/>
  <c r="M68" i="5"/>
  <c r="Q72" i="5"/>
  <c r="R72" i="5"/>
  <c r="M72" i="5"/>
  <c r="Q77" i="5"/>
  <c r="R77" i="5"/>
  <c r="M77" i="5"/>
  <c r="Q81" i="5"/>
  <c r="R81" i="5"/>
  <c r="M81" i="5"/>
  <c r="Q85" i="5"/>
  <c r="R85" i="5"/>
  <c r="M85" i="5"/>
  <c r="Q88" i="5"/>
  <c r="R88" i="5"/>
  <c r="M88" i="5"/>
  <c r="Q92" i="5"/>
  <c r="R92" i="5"/>
  <c r="M92" i="5"/>
  <c r="Q96" i="5"/>
  <c r="R96" i="5"/>
  <c r="M96" i="5"/>
  <c r="Q100" i="5"/>
  <c r="R100" i="5"/>
  <c r="M100" i="5"/>
  <c r="Q104" i="5"/>
  <c r="R104" i="5"/>
  <c r="M104" i="5"/>
  <c r="Q108" i="5"/>
  <c r="R108" i="5"/>
  <c r="M108" i="5"/>
  <c r="Q112" i="5"/>
  <c r="R112" i="5"/>
  <c r="M112" i="5"/>
  <c r="Q116" i="5"/>
  <c r="R116" i="5"/>
  <c r="M116" i="5"/>
  <c r="Q120" i="5"/>
  <c r="R120" i="5"/>
  <c r="M120" i="5"/>
  <c r="R52" i="5"/>
  <c r="M52" i="5"/>
  <c r="Q52" i="5"/>
  <c r="R55" i="5"/>
  <c r="M55" i="5"/>
  <c r="Q55" i="5"/>
  <c r="R59" i="5"/>
  <c r="M59" i="5"/>
  <c r="Q59" i="5"/>
  <c r="R63" i="5"/>
  <c r="M63" i="5"/>
  <c r="Q63" i="5"/>
  <c r="R67" i="5"/>
  <c r="M67" i="5"/>
  <c r="Q67" i="5"/>
  <c r="R71" i="5"/>
  <c r="M71" i="5"/>
  <c r="Q71" i="5"/>
  <c r="R74" i="5"/>
  <c r="M74" i="5"/>
  <c r="Q74" i="5"/>
  <c r="R78" i="5"/>
  <c r="M78" i="5"/>
  <c r="Q78" i="5"/>
  <c r="R82" i="5"/>
  <c r="M82" i="5"/>
  <c r="Q82" i="5"/>
  <c r="R87" i="5"/>
  <c r="M87" i="5"/>
  <c r="Q87" i="5"/>
  <c r="R91" i="5"/>
  <c r="M91" i="5"/>
  <c r="Q91" i="5"/>
  <c r="R95" i="5"/>
  <c r="M95" i="5"/>
  <c r="Q95" i="5"/>
  <c r="R99" i="5"/>
  <c r="M99" i="5"/>
  <c r="Q99" i="5"/>
  <c r="R103" i="5"/>
  <c r="M103" i="5"/>
  <c r="Q103" i="5"/>
  <c r="R107" i="5"/>
  <c r="M107" i="5"/>
  <c r="Q107" i="5"/>
  <c r="R111" i="5"/>
  <c r="M111" i="5"/>
  <c r="Q111" i="5"/>
  <c r="R115" i="5"/>
  <c r="M115" i="5"/>
  <c r="Q115" i="5"/>
  <c r="R119" i="5"/>
  <c r="M119" i="5"/>
  <c r="Q119" i="5"/>
  <c r="O122" i="5" l="1"/>
  <c r="Q126" i="5"/>
  <c r="R126" i="5"/>
  <c r="M126" i="5"/>
  <c r="N126" i="5" s="1"/>
  <c r="R123" i="5"/>
  <c r="M123" i="5"/>
  <c r="Q123" i="5"/>
  <c r="N123" i="5"/>
  <c r="Q127" i="5"/>
  <c r="R127" i="5"/>
  <c r="M127" i="5"/>
  <c r="N127" i="5" s="1"/>
  <c r="O127" i="5" s="1"/>
  <c r="Q130" i="5"/>
  <c r="R130" i="5"/>
  <c r="M130" i="5"/>
  <c r="N130" i="5" s="1"/>
  <c r="Q134" i="5"/>
  <c r="R134" i="5"/>
  <c r="M134" i="5"/>
  <c r="N134" i="5" s="1"/>
  <c r="Q138" i="5"/>
  <c r="R138" i="5"/>
  <c r="M138" i="5"/>
  <c r="N138" i="5" s="1"/>
  <c r="Q142" i="5"/>
  <c r="R142" i="5"/>
  <c r="M142" i="5"/>
  <c r="N142" i="5" s="1"/>
  <c r="Q146" i="5"/>
  <c r="R146" i="5"/>
  <c r="M146" i="5"/>
  <c r="N146" i="5" s="1"/>
  <c r="Q150" i="5"/>
  <c r="R150" i="5"/>
  <c r="M150" i="5"/>
  <c r="N150" i="5" s="1"/>
  <c r="Q154" i="5"/>
  <c r="R154" i="5"/>
  <c r="M154" i="5"/>
  <c r="N154" i="5" s="1"/>
  <c r="Q158" i="5"/>
  <c r="R158" i="5"/>
  <c r="M158" i="5"/>
  <c r="N158" i="5" s="1"/>
  <c r="Q162" i="5"/>
  <c r="R162" i="5"/>
  <c r="M162" i="5"/>
  <c r="N162" i="5" s="1"/>
  <c r="Q166" i="5"/>
  <c r="R166" i="5"/>
  <c r="M166" i="5"/>
  <c r="N166" i="5" s="1"/>
  <c r="Q170" i="5"/>
  <c r="R170" i="5"/>
  <c r="M170" i="5"/>
  <c r="N170" i="5" s="1"/>
  <c r="Q174" i="5"/>
  <c r="R174" i="5"/>
  <c r="M174" i="5"/>
  <c r="N174" i="5" s="1"/>
  <c r="Q178" i="5"/>
  <c r="R178" i="5"/>
  <c r="M178" i="5"/>
  <c r="N178" i="5" s="1"/>
  <c r="Q182" i="5"/>
  <c r="R182" i="5"/>
  <c r="M182" i="5"/>
  <c r="N182" i="5" s="1"/>
  <c r="R131" i="5"/>
  <c r="M131" i="5"/>
  <c r="Q131" i="5"/>
  <c r="R135" i="5"/>
  <c r="M135" i="5"/>
  <c r="N135" i="5" s="1"/>
  <c r="Q135" i="5"/>
  <c r="R139" i="5"/>
  <c r="M139" i="5"/>
  <c r="O139" i="5" s="1"/>
  <c r="Q139" i="5"/>
  <c r="N139" i="5"/>
  <c r="R143" i="5"/>
  <c r="M143" i="5"/>
  <c r="Q143" i="5"/>
  <c r="N143" i="5"/>
  <c r="R147" i="5"/>
  <c r="M147" i="5"/>
  <c r="Q147" i="5"/>
  <c r="N147" i="5"/>
  <c r="R151" i="5"/>
  <c r="M151" i="5"/>
  <c r="Q151" i="5"/>
  <c r="N151" i="5"/>
  <c r="R155" i="5"/>
  <c r="M155" i="5"/>
  <c r="O155" i="5" s="1"/>
  <c r="Q155" i="5"/>
  <c r="N155" i="5"/>
  <c r="R159" i="5"/>
  <c r="M159" i="5"/>
  <c r="Q159" i="5"/>
  <c r="N159" i="5"/>
  <c r="R163" i="5"/>
  <c r="M163" i="5"/>
  <c r="Q163" i="5"/>
  <c r="N163" i="5"/>
  <c r="R167" i="5"/>
  <c r="M167" i="5"/>
  <c r="Q167" i="5"/>
  <c r="N167" i="5"/>
  <c r="R171" i="5"/>
  <c r="M171" i="5"/>
  <c r="Q171" i="5"/>
  <c r="R175" i="5"/>
  <c r="M175" i="5"/>
  <c r="N175" i="5" s="1"/>
  <c r="Q175" i="5"/>
  <c r="R179" i="5"/>
  <c r="M179" i="5"/>
  <c r="N179" i="5" s="1"/>
  <c r="Q179" i="5"/>
  <c r="R183" i="5"/>
  <c r="M183" i="5"/>
  <c r="N183" i="5" s="1"/>
  <c r="Q183" i="5"/>
  <c r="Q186" i="5"/>
  <c r="R186" i="5"/>
  <c r="M186" i="5"/>
  <c r="N186" i="5" s="1"/>
  <c r="Q190" i="5"/>
  <c r="R190" i="5"/>
  <c r="M190" i="5"/>
  <c r="N190" i="5" s="1"/>
  <c r="Q194" i="5"/>
  <c r="R194" i="5"/>
  <c r="M194" i="5"/>
  <c r="N194" i="5" s="1"/>
  <c r="Q198" i="5"/>
  <c r="R198" i="5"/>
  <c r="M198" i="5"/>
  <c r="N198" i="5" s="1"/>
  <c r="Q202" i="5"/>
  <c r="R202" i="5"/>
  <c r="M202" i="5"/>
  <c r="N202" i="5" s="1"/>
  <c r="Q206" i="5"/>
  <c r="R206" i="5"/>
  <c r="M206" i="5"/>
  <c r="N206" i="5" s="1"/>
  <c r="Q211" i="5"/>
  <c r="R211" i="5"/>
  <c r="M211" i="5"/>
  <c r="N211" i="5" s="1"/>
  <c r="Q215" i="5"/>
  <c r="R215" i="5"/>
  <c r="M215" i="5"/>
  <c r="N215" i="5" s="1"/>
  <c r="Q219" i="5"/>
  <c r="R219" i="5"/>
  <c r="M219" i="5"/>
  <c r="N219" i="5" s="1"/>
  <c r="Q223" i="5"/>
  <c r="R223" i="5"/>
  <c r="M223" i="5"/>
  <c r="N223" i="5" s="1"/>
  <c r="Q227" i="5"/>
  <c r="R227" i="5"/>
  <c r="M227" i="5"/>
  <c r="N227" i="5" s="1"/>
  <c r="Q231" i="5"/>
  <c r="R231" i="5"/>
  <c r="M231" i="5"/>
  <c r="N231" i="5" s="1"/>
  <c r="Q235" i="5"/>
  <c r="R235" i="5"/>
  <c r="M235" i="5"/>
  <c r="N235" i="5" s="1"/>
  <c r="R185" i="5"/>
  <c r="M185" i="5"/>
  <c r="N185" i="5" s="1"/>
  <c r="Q185" i="5"/>
  <c r="R189" i="5"/>
  <c r="M189" i="5"/>
  <c r="Q189" i="5"/>
  <c r="R193" i="5"/>
  <c r="M193" i="5"/>
  <c r="N193" i="5" s="1"/>
  <c r="Q193" i="5"/>
  <c r="R197" i="5"/>
  <c r="O197" i="5"/>
  <c r="M197" i="5"/>
  <c r="Q197" i="5"/>
  <c r="N197" i="5"/>
  <c r="R201" i="5"/>
  <c r="M201" i="5"/>
  <c r="Q201" i="5"/>
  <c r="N201" i="5"/>
  <c r="R205" i="5"/>
  <c r="M205" i="5"/>
  <c r="Q205" i="5"/>
  <c r="N205" i="5"/>
  <c r="R209" i="5"/>
  <c r="M209" i="5"/>
  <c r="Q209" i="5"/>
  <c r="N209" i="5"/>
  <c r="R212" i="5"/>
  <c r="M212" i="5"/>
  <c r="O212" i="5" s="1"/>
  <c r="Q212" i="5"/>
  <c r="N212" i="5"/>
  <c r="R216" i="5"/>
  <c r="M216" i="5"/>
  <c r="Q216" i="5"/>
  <c r="N216" i="5"/>
  <c r="R220" i="5"/>
  <c r="M220" i="5"/>
  <c r="Q220" i="5"/>
  <c r="N220" i="5"/>
  <c r="R224" i="5"/>
  <c r="M224" i="5"/>
  <c r="Q224" i="5"/>
  <c r="N224" i="5"/>
  <c r="R228" i="5"/>
  <c r="M228" i="5"/>
  <c r="O228" i="5" s="1"/>
  <c r="Q228" i="5"/>
  <c r="N228" i="5"/>
  <c r="R232" i="5"/>
  <c r="M232" i="5"/>
  <c r="Q232" i="5"/>
  <c r="N232" i="5"/>
  <c r="R236" i="5"/>
  <c r="M236" i="5"/>
  <c r="Q236" i="5"/>
  <c r="N236" i="5"/>
  <c r="Q124" i="5"/>
  <c r="R124" i="5"/>
  <c r="M124" i="5"/>
  <c r="N124" i="5" s="1"/>
  <c r="R125" i="5"/>
  <c r="M125" i="5"/>
  <c r="Q125" i="5"/>
  <c r="N125" i="5"/>
  <c r="Q128" i="5"/>
  <c r="R128" i="5"/>
  <c r="M128" i="5"/>
  <c r="N128" i="5"/>
  <c r="O128" i="5" s="1"/>
  <c r="Q132" i="5"/>
  <c r="R132" i="5"/>
  <c r="M132" i="5"/>
  <c r="N132" i="5" s="1"/>
  <c r="O132" i="5" s="1"/>
  <c r="Q136" i="5"/>
  <c r="R136" i="5"/>
  <c r="M136" i="5"/>
  <c r="N136" i="5" s="1"/>
  <c r="Q140" i="5"/>
  <c r="R140" i="5"/>
  <c r="M140" i="5"/>
  <c r="N140" i="5" s="1"/>
  <c r="O140" i="5" s="1"/>
  <c r="Q144" i="5"/>
  <c r="R144" i="5"/>
  <c r="M144" i="5"/>
  <c r="N144" i="5" s="1"/>
  <c r="Q148" i="5"/>
  <c r="R148" i="5"/>
  <c r="M148" i="5"/>
  <c r="N148" i="5" s="1"/>
  <c r="O148" i="5" s="1"/>
  <c r="Q152" i="5"/>
  <c r="R152" i="5"/>
  <c r="M152" i="5"/>
  <c r="N152" i="5" s="1"/>
  <c r="Q156" i="5"/>
  <c r="R156" i="5"/>
  <c r="M156" i="5"/>
  <c r="N156" i="5" s="1"/>
  <c r="O156" i="5" s="1"/>
  <c r="Q160" i="5"/>
  <c r="R160" i="5"/>
  <c r="M160" i="5"/>
  <c r="N160" i="5" s="1"/>
  <c r="Q164" i="5"/>
  <c r="R164" i="5"/>
  <c r="M164" i="5"/>
  <c r="N164" i="5" s="1"/>
  <c r="O164" i="5" s="1"/>
  <c r="Q168" i="5"/>
  <c r="R168" i="5"/>
  <c r="M168" i="5"/>
  <c r="N168" i="5" s="1"/>
  <c r="Q172" i="5"/>
  <c r="R172" i="5"/>
  <c r="M172" i="5"/>
  <c r="N172" i="5" s="1"/>
  <c r="O172" i="5" s="1"/>
  <c r="Q176" i="5"/>
  <c r="R176" i="5"/>
  <c r="M176" i="5"/>
  <c r="N176" i="5" s="1"/>
  <c r="Q180" i="5"/>
  <c r="R180" i="5"/>
  <c r="M180" i="5"/>
  <c r="N180" i="5" s="1"/>
  <c r="O180" i="5" s="1"/>
  <c r="R129" i="5"/>
  <c r="M129" i="5"/>
  <c r="N129" i="5" s="1"/>
  <c r="Q129" i="5"/>
  <c r="R133" i="5"/>
  <c r="M133" i="5"/>
  <c r="N133" i="5" s="1"/>
  <c r="Q133" i="5"/>
  <c r="R137" i="5"/>
  <c r="M137" i="5"/>
  <c r="N137" i="5" s="1"/>
  <c r="Q137" i="5"/>
  <c r="R141" i="5"/>
  <c r="M141" i="5"/>
  <c r="N141" i="5" s="1"/>
  <c r="Q141" i="5"/>
  <c r="R145" i="5"/>
  <c r="M145" i="5"/>
  <c r="N145" i="5" s="1"/>
  <c r="Q145" i="5"/>
  <c r="R149" i="5"/>
  <c r="M149" i="5"/>
  <c r="Q149" i="5"/>
  <c r="R153" i="5"/>
  <c r="M153" i="5"/>
  <c r="N153" i="5" s="1"/>
  <c r="Q153" i="5"/>
  <c r="R157" i="5"/>
  <c r="M157" i="5"/>
  <c r="Q157" i="5"/>
  <c r="N157" i="5"/>
  <c r="O157" i="5" s="1"/>
  <c r="R161" i="5"/>
  <c r="M161" i="5"/>
  <c r="Q161" i="5"/>
  <c r="N161" i="5"/>
  <c r="R165" i="5"/>
  <c r="M165" i="5"/>
  <c r="Q165" i="5"/>
  <c r="N165" i="5"/>
  <c r="R169" i="5"/>
  <c r="M169" i="5"/>
  <c r="Q169" i="5"/>
  <c r="N169" i="5"/>
  <c r="R173" i="5"/>
  <c r="M173" i="5"/>
  <c r="O173" i="5" s="1"/>
  <c r="Q173" i="5"/>
  <c r="N173" i="5"/>
  <c r="R177" i="5"/>
  <c r="M177" i="5"/>
  <c r="Q177" i="5"/>
  <c r="N177" i="5"/>
  <c r="R181" i="5"/>
  <c r="M181" i="5"/>
  <c r="Q181" i="5"/>
  <c r="N181" i="5"/>
  <c r="Q184" i="5"/>
  <c r="R184" i="5"/>
  <c r="M184" i="5"/>
  <c r="N184" i="5" s="1"/>
  <c r="Q188" i="5"/>
  <c r="R188" i="5"/>
  <c r="M188" i="5"/>
  <c r="N188" i="5" s="1"/>
  <c r="Q192" i="5"/>
  <c r="R192" i="5"/>
  <c r="M192" i="5"/>
  <c r="N192" i="5" s="1"/>
  <c r="Q196" i="5"/>
  <c r="R196" i="5"/>
  <c r="M196" i="5"/>
  <c r="N196" i="5" s="1"/>
  <c r="Q200" i="5"/>
  <c r="R200" i="5"/>
  <c r="M200" i="5"/>
  <c r="N200" i="5" s="1"/>
  <c r="Q204" i="5"/>
  <c r="R204" i="5"/>
  <c r="M204" i="5"/>
  <c r="N204" i="5" s="1"/>
  <c r="Q208" i="5"/>
  <c r="R208" i="5"/>
  <c r="M208" i="5"/>
  <c r="N208" i="5" s="1"/>
  <c r="Q213" i="5"/>
  <c r="R213" i="5"/>
  <c r="M213" i="5"/>
  <c r="N213" i="5" s="1"/>
  <c r="Q217" i="5"/>
  <c r="R217" i="5"/>
  <c r="M217" i="5"/>
  <c r="N217" i="5" s="1"/>
  <c r="Q221" i="5"/>
  <c r="R221" i="5"/>
  <c r="M221" i="5"/>
  <c r="N221" i="5" s="1"/>
  <c r="Q225" i="5"/>
  <c r="R225" i="5"/>
  <c r="M225" i="5"/>
  <c r="N225" i="5" s="1"/>
  <c r="Q229" i="5"/>
  <c r="R229" i="5"/>
  <c r="M229" i="5"/>
  <c r="N229" i="5" s="1"/>
  <c r="Q233" i="5"/>
  <c r="R233" i="5"/>
  <c r="M233" i="5"/>
  <c r="N233" i="5" s="1"/>
  <c r="Q237" i="5"/>
  <c r="R237" i="5"/>
  <c r="M237" i="5"/>
  <c r="N237" i="5" s="1"/>
  <c r="R187" i="5"/>
  <c r="M187" i="5"/>
  <c r="N187" i="5" s="1"/>
  <c r="Q187" i="5"/>
  <c r="R191" i="5"/>
  <c r="M191" i="5"/>
  <c r="Q191" i="5"/>
  <c r="N191" i="5"/>
  <c r="O191" i="5" s="1"/>
  <c r="R195" i="5"/>
  <c r="M195" i="5"/>
  <c r="Q195" i="5"/>
  <c r="N195" i="5"/>
  <c r="R199" i="5"/>
  <c r="M199" i="5"/>
  <c r="Q199" i="5"/>
  <c r="N199" i="5"/>
  <c r="R203" i="5"/>
  <c r="M203" i="5"/>
  <c r="Q203" i="5"/>
  <c r="R207" i="5"/>
  <c r="M207" i="5"/>
  <c r="Q207" i="5"/>
  <c r="N207" i="5"/>
  <c r="O207" i="5" s="1"/>
  <c r="M210" i="5"/>
  <c r="N210" i="5" s="1"/>
  <c r="O210" i="5" s="1"/>
  <c r="R214" i="5"/>
  <c r="M214" i="5"/>
  <c r="Q214" i="5"/>
  <c r="N214" i="5"/>
  <c r="R218" i="5"/>
  <c r="M218" i="5"/>
  <c r="Q218" i="5"/>
  <c r="N218" i="5"/>
  <c r="R222" i="5"/>
  <c r="M222" i="5"/>
  <c r="Q222" i="5"/>
  <c r="R226" i="5"/>
  <c r="M226" i="5"/>
  <c r="N226" i="5" s="1"/>
  <c r="Q226" i="5"/>
  <c r="R230" i="5"/>
  <c r="M230" i="5"/>
  <c r="N230" i="5" s="1"/>
  <c r="Q230" i="5"/>
  <c r="R234" i="5"/>
  <c r="M234" i="5"/>
  <c r="N234" i="5" s="1"/>
  <c r="Q234" i="5"/>
  <c r="R238" i="5"/>
  <c r="M238" i="5"/>
  <c r="N238" i="5" s="1"/>
  <c r="Q238" i="5"/>
  <c r="O238" i="5" l="1"/>
  <c r="N222" i="5"/>
  <c r="O222" i="5" s="1"/>
  <c r="O199" i="5"/>
  <c r="O165" i="5"/>
  <c r="O205" i="5"/>
  <c r="O235" i="5"/>
  <c r="O227" i="5"/>
  <c r="O219" i="5"/>
  <c r="O211" i="5"/>
  <c r="O202" i="5"/>
  <c r="O194" i="5"/>
  <c r="O186" i="5"/>
  <c r="N171" i="5"/>
  <c r="O171" i="5" s="1"/>
  <c r="O147" i="5"/>
  <c r="O230" i="5"/>
  <c r="O141" i="5"/>
  <c r="O133" i="5"/>
  <c r="O236" i="5"/>
  <c r="O179" i="5"/>
  <c r="O123" i="5"/>
  <c r="O214" i="5"/>
  <c r="O181" i="5"/>
  <c r="N149" i="5"/>
  <c r="O149" i="5" s="1"/>
  <c r="O125" i="5"/>
  <c r="O220" i="5"/>
  <c r="N189" i="5"/>
  <c r="O189" i="5" s="1"/>
  <c r="O163" i="5"/>
  <c r="N131" i="5"/>
  <c r="O131" i="5" s="1"/>
  <c r="O234" i="5"/>
  <c r="O218" i="5"/>
  <c r="O226" i="5"/>
  <c r="O195" i="5"/>
  <c r="O237" i="5"/>
  <c r="O229" i="5"/>
  <c r="O221" i="5"/>
  <c r="O213" i="5"/>
  <c r="O204" i="5"/>
  <c r="O196" i="5"/>
  <c r="O188" i="5"/>
  <c r="O177" i="5"/>
  <c r="O161" i="5"/>
  <c r="O145" i="5"/>
  <c r="O129" i="5"/>
  <c r="O232" i="5"/>
  <c r="O216" i="5"/>
  <c r="O201" i="5"/>
  <c r="O185" i="5"/>
  <c r="O175" i="5"/>
  <c r="O159" i="5"/>
  <c r="O143" i="5"/>
  <c r="O178" i="5"/>
  <c r="O170" i="5"/>
  <c r="O162" i="5"/>
  <c r="O154" i="5"/>
  <c r="O146" i="5"/>
  <c r="O138" i="5"/>
  <c r="O130" i="5"/>
  <c r="N203" i="5"/>
  <c r="O203" i="5" s="1"/>
  <c r="O187" i="5"/>
  <c r="O169" i="5"/>
  <c r="O153" i="5"/>
  <c r="O137" i="5"/>
  <c r="O224" i="5"/>
  <c r="O209" i="5"/>
  <c r="O193" i="5"/>
  <c r="O183" i="5"/>
  <c r="O167" i="5"/>
  <c r="O151" i="5"/>
  <c r="O135" i="5"/>
  <c r="R241" i="5"/>
  <c r="R242" i="5" s="1"/>
  <c r="O233" i="5"/>
  <c r="O225" i="5"/>
  <c r="O217" i="5"/>
  <c r="O208" i="5"/>
  <c r="O200" i="5"/>
  <c r="O192" i="5"/>
  <c r="O184" i="5"/>
  <c r="O176" i="5"/>
  <c r="O168" i="5"/>
  <c r="O160" i="5"/>
  <c r="O152" i="5"/>
  <c r="O144" i="5"/>
  <c r="O136" i="5"/>
  <c r="O124" i="5"/>
  <c r="O231" i="5"/>
  <c r="O223" i="5"/>
  <c r="O215" i="5"/>
  <c r="O206" i="5"/>
  <c r="O198" i="5"/>
  <c r="O190" i="5"/>
  <c r="O182" i="5"/>
  <c r="O174" i="5"/>
  <c r="O166" i="5"/>
  <c r="O158" i="5"/>
  <c r="O150" i="5"/>
  <c r="O142" i="5"/>
  <c r="O134" i="5"/>
  <c r="O126" i="5"/>
  <c r="Q241" i="5"/>
  <c r="Q242" i="5" s="1"/>
  <c r="S238" i="5" s="1"/>
  <c r="T50" i="5" l="1"/>
  <c r="V50" i="5" s="1"/>
  <c r="T51" i="5"/>
  <c r="T122" i="5"/>
  <c r="Q243" i="5"/>
  <c r="Q244" i="5" s="1"/>
  <c r="S50" i="5"/>
  <c r="U50" i="5" s="1"/>
  <c r="S51" i="5"/>
  <c r="S122" i="5"/>
  <c r="T238" i="5"/>
  <c r="V51" i="5" l="1"/>
  <c r="V122" i="5" s="1"/>
  <c r="V115" i="5"/>
  <c r="V107" i="5"/>
  <c r="V99" i="5"/>
  <c r="V91" i="5"/>
  <c r="V82" i="5"/>
  <c r="V74" i="5"/>
  <c r="V67" i="5"/>
  <c r="V59" i="5"/>
  <c r="V120" i="5"/>
  <c r="V112" i="5"/>
  <c r="V104" i="5"/>
  <c r="V96" i="5"/>
  <c r="V88" i="5"/>
  <c r="V81" i="5"/>
  <c r="V72" i="5"/>
  <c r="V64" i="5"/>
  <c r="V56" i="5"/>
  <c r="U51" i="5"/>
  <c r="V58" i="5" l="1"/>
  <c r="V66" i="5"/>
  <c r="V75" i="5"/>
  <c r="V83" i="5"/>
  <c r="V90" i="5"/>
  <c r="V98" i="5"/>
  <c r="V106" i="5"/>
  <c r="V114" i="5"/>
  <c r="V52" i="5"/>
  <c r="V61" i="5"/>
  <c r="V69" i="5"/>
  <c r="V76" i="5"/>
  <c r="V84" i="5"/>
  <c r="V93" i="5"/>
  <c r="V101" i="5"/>
  <c r="V109" i="5"/>
  <c r="V117" i="5"/>
  <c r="V60" i="5"/>
  <c r="V68" i="5"/>
  <c r="V77" i="5"/>
  <c r="V85" i="5"/>
  <c r="V92" i="5"/>
  <c r="V100" i="5"/>
  <c r="V108" i="5"/>
  <c r="V116" i="5"/>
  <c r="V55" i="5"/>
  <c r="V63" i="5"/>
  <c r="V71" i="5"/>
  <c r="V78" i="5"/>
  <c r="V87" i="5"/>
  <c r="V95" i="5"/>
  <c r="V103" i="5"/>
  <c r="V111" i="5"/>
  <c r="V119" i="5"/>
  <c r="V54" i="5"/>
  <c r="V62" i="5"/>
  <c r="V70" i="5"/>
  <c r="V79" i="5"/>
  <c r="V86" i="5"/>
  <c r="V94" i="5"/>
  <c r="V102" i="5"/>
  <c r="V110" i="5"/>
  <c r="V118" i="5"/>
  <c r="V57" i="5"/>
  <c r="V65" i="5"/>
  <c r="V73" i="5"/>
  <c r="V80" i="5"/>
  <c r="V89" i="5"/>
  <c r="V97" i="5"/>
  <c r="V105" i="5"/>
  <c r="V113" i="5"/>
  <c r="V238" i="5"/>
  <c r="V236" i="5"/>
  <c r="V234" i="5"/>
  <c r="V232" i="5"/>
  <c r="V230" i="5"/>
  <c r="V228" i="5"/>
  <c r="V226" i="5"/>
  <c r="V224" i="5"/>
  <c r="V222" i="5"/>
  <c r="V220" i="5"/>
  <c r="V218" i="5"/>
  <c r="V216" i="5"/>
  <c r="V214" i="5"/>
  <c r="V212" i="5"/>
  <c r="V209" i="5"/>
  <c r="V207" i="5"/>
  <c r="V205" i="5"/>
  <c r="V203" i="5"/>
  <c r="V201" i="5"/>
  <c r="V199" i="5"/>
  <c r="V197" i="5"/>
  <c r="V195" i="5"/>
  <c r="V193" i="5"/>
  <c r="V191" i="5"/>
  <c r="V189" i="5"/>
  <c r="V187" i="5"/>
  <c r="V185" i="5"/>
  <c r="V183" i="5"/>
  <c r="V237" i="5"/>
  <c r="V235" i="5"/>
  <c r="V233" i="5"/>
  <c r="V231" i="5"/>
  <c r="V229" i="5"/>
  <c r="V227" i="5"/>
  <c r="V225" i="5"/>
  <c r="V223" i="5"/>
  <c r="V221" i="5"/>
  <c r="V219" i="5"/>
  <c r="V217" i="5"/>
  <c r="V215" i="5"/>
  <c r="V213" i="5"/>
  <c r="V211" i="5"/>
  <c r="V208" i="5"/>
  <c r="V206" i="5"/>
  <c r="V204" i="5"/>
  <c r="V202" i="5"/>
  <c r="V200" i="5"/>
  <c r="V198" i="5"/>
  <c r="V196" i="5"/>
  <c r="V194" i="5"/>
  <c r="V192" i="5"/>
  <c r="V190" i="5"/>
  <c r="V188" i="5"/>
  <c r="V186" i="5"/>
  <c r="V184" i="5"/>
  <c r="V181" i="5"/>
  <c r="V179" i="5"/>
  <c r="V177" i="5"/>
  <c r="V175" i="5"/>
  <c r="V173" i="5"/>
  <c r="V171" i="5"/>
  <c r="V169" i="5"/>
  <c r="V167" i="5"/>
  <c r="V165" i="5"/>
  <c r="V163" i="5"/>
  <c r="V161" i="5"/>
  <c r="V159" i="5"/>
  <c r="V157" i="5"/>
  <c r="V155" i="5"/>
  <c r="V153" i="5"/>
  <c r="V151" i="5"/>
  <c r="V149" i="5"/>
  <c r="V147" i="5"/>
  <c r="V145" i="5"/>
  <c r="V143" i="5"/>
  <c r="V141" i="5"/>
  <c r="V139" i="5"/>
  <c r="V137" i="5"/>
  <c r="V135" i="5"/>
  <c r="V133" i="5"/>
  <c r="V131" i="5"/>
  <c r="V129" i="5"/>
  <c r="V182" i="5"/>
  <c r="V180" i="5"/>
  <c r="V178" i="5"/>
  <c r="V176" i="5"/>
  <c r="V174" i="5"/>
  <c r="V172" i="5"/>
  <c r="V170" i="5"/>
  <c r="V168" i="5"/>
  <c r="V166" i="5"/>
  <c r="V164" i="5"/>
  <c r="V162" i="5"/>
  <c r="V160" i="5"/>
  <c r="V158" i="5"/>
  <c r="V156" i="5"/>
  <c r="V154" i="5"/>
  <c r="V152" i="5"/>
  <c r="V150" i="5"/>
  <c r="V148" i="5"/>
  <c r="V146" i="5"/>
  <c r="V144" i="5"/>
  <c r="V142" i="5"/>
  <c r="V140" i="5"/>
  <c r="V138" i="5"/>
  <c r="V136" i="5"/>
  <c r="V134" i="5"/>
  <c r="V132" i="5"/>
  <c r="V130" i="5"/>
  <c r="V128" i="5"/>
  <c r="V125" i="5"/>
  <c r="V123" i="5"/>
  <c r="V127" i="5"/>
  <c r="V126" i="5"/>
  <c r="V124" i="5"/>
  <c r="U120" i="5"/>
  <c r="U118" i="5"/>
  <c r="U116" i="5"/>
  <c r="U114" i="5"/>
  <c r="U112" i="5"/>
  <c r="U110" i="5"/>
  <c r="U108" i="5"/>
  <c r="U106" i="5"/>
  <c r="U104" i="5"/>
  <c r="U102" i="5"/>
  <c r="U100" i="5"/>
  <c r="U98" i="5"/>
  <c r="U96" i="5"/>
  <c r="U94" i="5"/>
  <c r="U92" i="5"/>
  <c r="U90" i="5"/>
  <c r="U88" i="5"/>
  <c r="U86" i="5"/>
  <c r="U85" i="5"/>
  <c r="U83" i="5"/>
  <c r="U81" i="5"/>
  <c r="U79" i="5"/>
  <c r="U77" i="5"/>
  <c r="U75" i="5"/>
  <c r="U72" i="5"/>
  <c r="U70" i="5"/>
  <c r="U68" i="5"/>
  <c r="U66" i="5"/>
  <c r="U64" i="5"/>
  <c r="U62" i="5"/>
  <c r="U60" i="5"/>
  <c r="U58" i="5"/>
  <c r="U56" i="5"/>
  <c r="U54" i="5"/>
  <c r="U122" i="5"/>
  <c r="U119" i="5"/>
  <c r="U117" i="5"/>
  <c r="U115" i="5"/>
  <c r="U113" i="5"/>
  <c r="U111" i="5"/>
  <c r="U109" i="5"/>
  <c r="U107" i="5"/>
  <c r="U105" i="5"/>
  <c r="U103" i="5"/>
  <c r="U101" i="5"/>
  <c r="U99" i="5"/>
  <c r="U97" i="5"/>
  <c r="U95" i="5"/>
  <c r="U93" i="5"/>
  <c r="U91" i="5"/>
  <c r="U89" i="5"/>
  <c r="U87" i="5"/>
  <c r="U84" i="5"/>
  <c r="U82" i="5"/>
  <c r="U80" i="5"/>
  <c r="U78" i="5"/>
  <c r="U76" i="5"/>
  <c r="U74" i="5"/>
  <c r="U73" i="5"/>
  <c r="U71" i="5"/>
  <c r="U69" i="5"/>
  <c r="U67" i="5"/>
  <c r="U65" i="5"/>
  <c r="U63" i="5"/>
  <c r="U61" i="5"/>
  <c r="U59" i="5"/>
  <c r="U57" i="5"/>
  <c r="U55" i="5"/>
  <c r="U52" i="5"/>
  <c r="U237" i="5" l="1"/>
  <c r="U235" i="5"/>
  <c r="U233" i="5"/>
  <c r="U231" i="5"/>
  <c r="U229" i="5"/>
  <c r="U227" i="5"/>
  <c r="U225" i="5"/>
  <c r="U223" i="5"/>
  <c r="U221" i="5"/>
  <c r="U219" i="5"/>
  <c r="U217" i="5"/>
  <c r="U215" i="5"/>
  <c r="U213" i="5"/>
  <c r="U211" i="5"/>
  <c r="U208" i="5"/>
  <c r="U206" i="5"/>
  <c r="U204" i="5"/>
  <c r="U202" i="5"/>
  <c r="U200" i="5"/>
  <c r="U198" i="5"/>
  <c r="U196" i="5"/>
  <c r="U194" i="5"/>
  <c r="U192" i="5"/>
  <c r="U190" i="5"/>
  <c r="U188" i="5"/>
  <c r="U186" i="5"/>
  <c r="U184" i="5"/>
  <c r="U238" i="5"/>
  <c r="U236" i="5"/>
  <c r="U234" i="5"/>
  <c r="U232" i="5"/>
  <c r="U230" i="5"/>
  <c r="U228" i="5"/>
  <c r="U226" i="5"/>
  <c r="U224" i="5"/>
  <c r="U222" i="5"/>
  <c r="U220" i="5"/>
  <c r="U218" i="5"/>
  <c r="U216" i="5"/>
  <c r="U214" i="5"/>
  <c r="U212" i="5"/>
  <c r="U209" i="5"/>
  <c r="U207" i="5"/>
  <c r="U205" i="5"/>
  <c r="U203" i="5"/>
  <c r="U201" i="5"/>
  <c r="U199" i="5"/>
  <c r="U197" i="5"/>
  <c r="U195" i="5"/>
  <c r="U193" i="5"/>
  <c r="U191" i="5"/>
  <c r="U189" i="5"/>
  <c r="U187" i="5"/>
  <c r="U185" i="5"/>
  <c r="U182" i="5"/>
  <c r="U180" i="5"/>
  <c r="U178" i="5"/>
  <c r="U176" i="5"/>
  <c r="U174" i="5"/>
  <c r="U172" i="5"/>
  <c r="U170" i="5"/>
  <c r="U168" i="5"/>
  <c r="U166" i="5"/>
  <c r="U164" i="5"/>
  <c r="U162" i="5"/>
  <c r="U160" i="5"/>
  <c r="U158" i="5"/>
  <c r="U156" i="5"/>
  <c r="U154" i="5"/>
  <c r="U152" i="5"/>
  <c r="U150" i="5"/>
  <c r="U148" i="5"/>
  <c r="U146" i="5"/>
  <c r="U144" i="5"/>
  <c r="U142" i="5"/>
  <c r="U140" i="5"/>
  <c r="U138" i="5"/>
  <c r="U136" i="5"/>
  <c r="U134" i="5"/>
  <c r="U132" i="5"/>
  <c r="U130" i="5"/>
  <c r="U128" i="5"/>
  <c r="U183" i="5"/>
  <c r="U181" i="5"/>
  <c r="U179" i="5"/>
  <c r="U177" i="5"/>
  <c r="U175" i="5"/>
  <c r="U173" i="5"/>
  <c r="U171" i="5"/>
  <c r="U169" i="5"/>
  <c r="U167" i="5"/>
  <c r="U165" i="5"/>
  <c r="U163" i="5"/>
  <c r="U161" i="5"/>
  <c r="U159" i="5"/>
  <c r="U157" i="5"/>
  <c r="U155" i="5"/>
  <c r="U153" i="5"/>
  <c r="U151" i="5"/>
  <c r="U149" i="5"/>
  <c r="U147" i="5"/>
  <c r="U145" i="5"/>
  <c r="U143" i="5"/>
  <c r="U141" i="5"/>
  <c r="U139" i="5"/>
  <c r="U137" i="5"/>
  <c r="U135" i="5"/>
  <c r="U133" i="5"/>
  <c r="U131" i="5"/>
  <c r="U129" i="5"/>
  <c r="U127" i="5"/>
  <c r="U126" i="5"/>
  <c r="U124" i="5"/>
  <c r="U125" i="5"/>
  <c r="U123" i="5"/>
</calcChain>
</file>

<file path=xl/sharedStrings.xml><?xml version="1.0" encoding="utf-8"?>
<sst xmlns="http://schemas.openxmlformats.org/spreadsheetml/2006/main" count="105" uniqueCount="58">
  <si>
    <t>Est</t>
  </si>
  <si>
    <t>Pto.Obs</t>
  </si>
  <si>
    <t>ANG. OBSERVADO</t>
  </si>
  <si>
    <t>AZIMUT</t>
  </si>
  <si>
    <t>Distancia Hz (m)</t>
  </si>
  <si>
    <t>PROYECCIONES</t>
  </si>
  <si>
    <t>COORDENADAS</t>
  </si>
  <si>
    <t>OBS.</t>
  </si>
  <si>
    <t>Grds.</t>
  </si>
  <si>
    <t>Min.</t>
  </si>
  <si>
    <t>Seg.</t>
  </si>
  <si>
    <t>DEC.</t>
  </si>
  <si>
    <t>DEC</t>
  </si>
  <si>
    <t xml:space="preserve">N - S </t>
  </si>
  <si>
    <t>E - W</t>
  </si>
  <si>
    <t>Norte</t>
  </si>
  <si>
    <t>Este</t>
  </si>
  <si>
    <t>CALCULO Y AJUSTE  DE LA CARTERA TOPOGRAFICA DE UNA POLIGONAL CERRADA</t>
  </si>
  <si>
    <t>ANG. CORREGIDO</t>
  </si>
  <si>
    <t>PROY. CORREGIDAS</t>
  </si>
  <si>
    <t>SUMAS</t>
  </si>
  <si>
    <t>N° DE VERTICES</t>
  </si>
  <si>
    <t xml:space="preserve">DIFERENCIAS O DELTAS  NS Y EW    </t>
  </si>
  <si>
    <t>TIPO DE ANGULO</t>
  </si>
  <si>
    <t>E</t>
  </si>
  <si>
    <t>SUMA TEORICA</t>
  </si>
  <si>
    <t>CORRECCION ANGULAR</t>
  </si>
  <si>
    <t xml:space="preserve">ERROR DE CIERRE DE LA POLIGONAL  </t>
  </si>
  <si>
    <t>PRECISION                                                     1 :</t>
  </si>
  <si>
    <t>VIV 2</t>
  </si>
  <si>
    <t>D1</t>
  </si>
  <si>
    <t>TT2</t>
  </si>
  <si>
    <t>D2</t>
  </si>
  <si>
    <t>VIV2</t>
  </si>
  <si>
    <t>V6</t>
  </si>
  <si>
    <t>NOMBRE DEL PREDIO: UNIVERSIDAD DISTRITAL FRANCISCO JOSE DE CALDAS SEDE VIVERO</t>
  </si>
  <si>
    <t xml:space="preserve">FECHA: </t>
  </si>
  <si>
    <t>POR CONSTR.</t>
  </si>
  <si>
    <t xml:space="preserve">VIV2 </t>
  </si>
  <si>
    <t>DETALLE</t>
  </si>
  <si>
    <t>placav2</t>
  </si>
  <si>
    <t>placad2</t>
  </si>
  <si>
    <t>placatt2</t>
  </si>
  <si>
    <t>placad1</t>
  </si>
  <si>
    <t>ESCALON 3</t>
  </si>
  <si>
    <t>ESCALON 4/2</t>
  </si>
  <si>
    <t>COTA</t>
  </si>
  <si>
    <t>ANG. VERTICAL</t>
  </si>
  <si>
    <t>G</t>
  </si>
  <si>
    <t>M</t>
  </si>
  <si>
    <t>S</t>
  </si>
  <si>
    <t>T0</t>
  </si>
  <si>
    <t>ESQ.</t>
  </si>
  <si>
    <t>ΔH(m)</t>
  </si>
  <si>
    <t>HI(m)</t>
  </si>
  <si>
    <t xml:space="preserve">NIVELACION TRIGONOMETRICA </t>
  </si>
  <si>
    <t>UNIIVERSIDAD DISTRITAL FRANCISCO JOSE DE CALDAS</t>
  </si>
  <si>
    <t>TECNOLOGÍA EN TOPOGRAFIA/ PROYECTO DE GRADO/ LOCALIZACION: AV CARACAS CON CL 39.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</si>
</sst>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13" x14ac:knownFonts="1">
    <font>
      <sz val="11"/>
      <color theme="1"/>
      <name val="Calibri"/>
      <family val="2"/>
      <scheme val="minor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8"/>
      <color rgb="FFFF6600"/>
      <name val="Arial"/>
      <family val="2"/>
    </font>
    <font>
      <b/>
      <sz val="8"/>
      <color theme="1"/>
      <name val="Arial"/>
      <family val="2"/>
    </font>
    <font>
      <b/>
      <sz val="8"/>
      <color rgb="FF006600"/>
      <name val="PMingLiU"/>
      <family val="1"/>
    </font>
    <font>
      <b/>
      <sz val="8"/>
      <color rgb="FF006600"/>
      <name val="Arial"/>
      <family val="2"/>
    </font>
    <font>
      <sz val="8"/>
      <color theme="9" tint="-0.249977111117893"/>
      <name val="Arial"/>
      <family val="2"/>
    </font>
    <font>
      <sz val="12"/>
      <color theme="1"/>
      <name val="Arial"/>
      <family val="2"/>
    </font>
    <font>
      <b/>
      <sz val="12"/>
      <color rgb="FF006600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b/>
      <sz val="12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2" xfId="0" applyNumberFormat="1" applyFont="1" applyBorder="1" applyAlignment="1">
      <alignment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" fontId="2" fillId="3" borderId="6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2" fillId="3" borderId="6" xfId="0" applyFont="1" applyFill="1" applyBorder="1" applyAlignment="1">
      <alignment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64" fontId="7" fillId="0" borderId="6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6" xfId="0" applyNumberFormat="1" applyFont="1" applyFill="1" applyBorder="1" applyAlignment="1">
      <alignment horizontal="center" vertical="center"/>
    </xf>
    <xf numFmtId="1" fontId="2" fillId="4" borderId="6" xfId="0" applyNumberFormat="1" applyFont="1" applyFill="1" applyBorder="1" applyAlignment="1">
      <alignment horizontal="center" vertical="center"/>
    </xf>
    <xf numFmtId="0" fontId="2" fillId="4" borderId="6" xfId="0" applyNumberFormat="1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165" fontId="2" fillId="4" borderId="6" xfId="0" applyNumberFormat="1" applyFont="1" applyFill="1" applyBorder="1" applyAlignment="1">
      <alignment horizontal="center" vertical="center"/>
    </xf>
    <xf numFmtId="0" fontId="0" fillId="4" borderId="0" xfId="0" applyFill="1"/>
    <xf numFmtId="0" fontId="0" fillId="3" borderId="13" xfId="0" applyFill="1" applyBorder="1"/>
    <xf numFmtId="0" fontId="0" fillId="0" borderId="1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0" xfId="0" applyBorder="1"/>
    <xf numFmtId="0" fontId="2" fillId="6" borderId="6" xfId="0" applyFont="1" applyFill="1" applyBorder="1" applyAlignment="1">
      <alignment horizontal="center" vertical="center"/>
    </xf>
    <xf numFmtId="164" fontId="2" fillId="6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164" fontId="0" fillId="0" borderId="0" xfId="0" applyNumberFormat="1" applyBorder="1"/>
    <xf numFmtId="0" fontId="0" fillId="0" borderId="7" xfId="0" applyBorder="1"/>
    <xf numFmtId="0" fontId="2" fillId="4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0" fillId="0" borderId="20" xfId="0" applyBorder="1"/>
    <xf numFmtId="0" fontId="0" fillId="0" borderId="21" xfId="0" applyBorder="1"/>
    <xf numFmtId="0" fontId="6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8" fillId="0" borderId="0" xfId="0" applyFont="1"/>
    <xf numFmtId="0" fontId="9" fillId="8" borderId="22" xfId="0" applyFont="1" applyFill="1" applyBorder="1" applyAlignment="1">
      <alignment horizontal="center" vertical="center"/>
    </xf>
    <xf numFmtId="1" fontId="9" fillId="8" borderId="22" xfId="0" applyNumberFormat="1" applyFont="1" applyFill="1" applyBorder="1" applyAlignment="1">
      <alignment horizontal="center" vertical="center"/>
    </xf>
    <xf numFmtId="0" fontId="9" fillId="12" borderId="22" xfId="0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/>
    </xf>
    <xf numFmtId="1" fontId="9" fillId="10" borderId="22" xfId="0" applyNumberFormat="1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10" fillId="9" borderId="22" xfId="0" applyFont="1" applyFill="1" applyBorder="1" applyAlignment="1">
      <alignment horizontal="center" vertical="center"/>
    </xf>
    <xf numFmtId="0" fontId="9" fillId="11" borderId="22" xfId="0" applyFont="1" applyFill="1" applyBorder="1" applyAlignment="1">
      <alignment horizontal="center" vertical="center"/>
    </xf>
    <xf numFmtId="0" fontId="11" fillId="10" borderId="22" xfId="0" applyFont="1" applyFill="1" applyBorder="1" applyAlignment="1">
      <alignment horizontal="center"/>
    </xf>
    <xf numFmtId="1" fontId="11" fillId="7" borderId="22" xfId="0" applyNumberFormat="1" applyFont="1" applyFill="1" applyBorder="1" applyAlignment="1">
      <alignment horizontal="center"/>
    </xf>
    <xf numFmtId="0" fontId="11" fillId="7" borderId="22" xfId="0" applyFont="1" applyFill="1" applyBorder="1" applyAlignment="1">
      <alignment horizontal="center"/>
    </xf>
    <xf numFmtId="0" fontId="11" fillId="7" borderId="22" xfId="0" applyFont="1" applyFill="1" applyBorder="1" applyAlignment="1">
      <alignment horizontal="center" vertical="center"/>
    </xf>
    <xf numFmtId="0" fontId="11" fillId="13" borderId="22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 vertical="center" wrapText="1"/>
    </xf>
    <xf numFmtId="0" fontId="8" fillId="9" borderId="22" xfId="0" applyFont="1" applyFill="1" applyBorder="1" applyAlignment="1">
      <alignment horizontal="center" vertical="center"/>
    </xf>
    <xf numFmtId="164" fontId="8" fillId="8" borderId="22" xfId="0" applyNumberFormat="1" applyFont="1" applyFill="1" applyBorder="1" applyAlignment="1">
      <alignment horizontal="center" vertical="center"/>
    </xf>
    <xf numFmtId="0" fontId="8" fillId="8" borderId="22" xfId="0" applyFont="1" applyFill="1" applyBorder="1" applyAlignment="1">
      <alignment horizontal="center" vertical="center"/>
    </xf>
    <xf numFmtId="1" fontId="8" fillId="8" borderId="22" xfId="0" applyNumberFormat="1" applyFont="1" applyFill="1" applyBorder="1" applyAlignment="1">
      <alignment horizontal="center" vertical="center"/>
    </xf>
    <xf numFmtId="0" fontId="8" fillId="11" borderId="22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/>
    </xf>
    <xf numFmtId="165" fontId="8" fillId="7" borderId="22" xfId="0" applyNumberFormat="1" applyFont="1" applyFill="1" applyBorder="1" applyAlignment="1">
      <alignment horizontal="center" vertical="center"/>
    </xf>
    <xf numFmtId="1" fontId="8" fillId="10" borderId="22" xfId="0" applyNumberFormat="1" applyFont="1" applyFill="1" applyBorder="1" applyAlignment="1">
      <alignment horizontal="center" vertical="center"/>
    </xf>
    <xf numFmtId="165" fontId="8" fillId="10" borderId="22" xfId="0" applyNumberFormat="1" applyFont="1" applyFill="1" applyBorder="1" applyAlignment="1">
      <alignment horizontal="center" vertical="center"/>
    </xf>
    <xf numFmtId="1" fontId="8" fillId="7" borderId="22" xfId="0" applyNumberFormat="1" applyFont="1" applyFill="1" applyBorder="1" applyAlignment="1">
      <alignment horizontal="center" vertical="center"/>
    </xf>
    <xf numFmtId="165" fontId="8" fillId="13" borderId="22" xfId="0" applyNumberFormat="1" applyFont="1" applyFill="1" applyBorder="1" applyAlignment="1">
      <alignment horizontal="center" vertical="center"/>
    </xf>
    <xf numFmtId="165" fontId="8" fillId="9" borderId="22" xfId="0" applyNumberFormat="1" applyFont="1" applyFill="1" applyBorder="1" applyAlignment="1">
      <alignment horizontal="center" vertical="center"/>
    </xf>
    <xf numFmtId="165" fontId="8" fillId="8" borderId="22" xfId="0" applyNumberFormat="1" applyFont="1" applyFill="1" applyBorder="1" applyAlignment="1">
      <alignment horizontal="center" vertical="center"/>
    </xf>
    <xf numFmtId="165" fontId="8" fillId="11" borderId="22" xfId="0" applyNumberFormat="1" applyFont="1" applyFill="1" applyBorder="1" applyAlignment="1">
      <alignment horizontal="center" vertical="center"/>
    </xf>
    <xf numFmtId="165" fontId="8" fillId="12" borderId="22" xfId="0" applyNumberFormat="1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vertical="center"/>
    </xf>
    <xf numFmtId="0" fontId="8" fillId="0" borderId="22" xfId="0" applyFont="1" applyBorder="1"/>
    <xf numFmtId="0" fontId="8" fillId="9" borderId="22" xfId="0" applyFont="1" applyFill="1" applyBorder="1" applyAlignment="1">
      <alignment horizontal="center"/>
    </xf>
    <xf numFmtId="165" fontId="8" fillId="11" borderId="22" xfId="0" applyNumberFormat="1" applyFont="1" applyFill="1" applyBorder="1" applyAlignment="1">
      <alignment horizontal="center"/>
    </xf>
    <xf numFmtId="1" fontId="8" fillId="10" borderId="22" xfId="0" applyNumberFormat="1" applyFont="1" applyFill="1" applyBorder="1" applyAlignment="1">
      <alignment horizontal="center"/>
    </xf>
    <xf numFmtId="165" fontId="8" fillId="4" borderId="22" xfId="0" applyNumberFormat="1" applyFont="1" applyFill="1" applyBorder="1" applyAlignment="1">
      <alignment horizontal="center" vertical="center"/>
    </xf>
    <xf numFmtId="165" fontId="8" fillId="0" borderId="22" xfId="0" applyNumberFormat="1" applyFont="1" applyBorder="1" applyAlignment="1">
      <alignment horizontal="center"/>
    </xf>
    <xf numFmtId="165" fontId="8" fillId="12" borderId="22" xfId="0" applyNumberFormat="1" applyFont="1" applyFill="1" applyBorder="1"/>
    <xf numFmtId="1" fontId="8" fillId="0" borderId="22" xfId="0" applyNumberFormat="1" applyFont="1" applyBorder="1"/>
    <xf numFmtId="165" fontId="8" fillId="0" borderId="22" xfId="0" applyNumberFormat="1" applyFont="1" applyBorder="1"/>
    <xf numFmtId="1" fontId="8" fillId="0" borderId="0" xfId="0" applyNumberFormat="1" applyFont="1"/>
    <xf numFmtId="0" fontId="8" fillId="12" borderId="0" xfId="0" applyFont="1" applyFill="1"/>
    <xf numFmtId="0" fontId="8" fillId="13" borderId="0" xfId="0" applyFont="1" applyFill="1"/>
    <xf numFmtId="0" fontId="12" fillId="4" borderId="19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12" fillId="4" borderId="0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/>
    </xf>
    <xf numFmtId="0" fontId="12" fillId="4" borderId="23" xfId="0" applyFont="1" applyFill="1" applyBorder="1" applyAlignment="1">
      <alignment horizontal="center" vertical="center" wrapText="1"/>
    </xf>
    <xf numFmtId="0" fontId="12" fillId="9" borderId="23" xfId="0" applyFont="1" applyFill="1" applyBorder="1" applyAlignment="1">
      <alignment horizontal="center" vertical="center"/>
    </xf>
    <xf numFmtId="0" fontId="12" fillId="8" borderId="23" xfId="0" applyFont="1" applyFill="1" applyBorder="1" applyAlignment="1">
      <alignment horizontal="center" vertical="center"/>
    </xf>
    <xf numFmtId="0" fontId="12" fillId="11" borderId="23" xfId="0" applyFont="1" applyFill="1" applyBorder="1" applyAlignment="1">
      <alignment horizontal="center" vertical="center" wrapText="1"/>
    </xf>
    <xf numFmtId="0" fontId="12" fillId="12" borderId="23" xfId="0" applyFont="1" applyFill="1" applyBorder="1" applyAlignment="1">
      <alignment horizontal="center" vertical="center"/>
    </xf>
    <xf numFmtId="0" fontId="12" fillId="7" borderId="23" xfId="0" applyFont="1" applyFill="1" applyBorder="1" applyAlignment="1">
      <alignment horizontal="center" vertical="center"/>
    </xf>
    <xf numFmtId="0" fontId="12" fillId="10" borderId="23" xfId="0" applyFont="1" applyFill="1" applyBorder="1" applyAlignment="1">
      <alignment horizontal="center"/>
    </xf>
    <xf numFmtId="1" fontId="12" fillId="7" borderId="23" xfId="0" applyNumberFormat="1" applyFont="1" applyFill="1" applyBorder="1" applyAlignment="1">
      <alignment horizontal="center"/>
    </xf>
    <xf numFmtId="0" fontId="12" fillId="7" borderId="23" xfId="0" applyFont="1" applyFill="1" applyBorder="1" applyAlignment="1">
      <alignment horizontal="center"/>
    </xf>
    <xf numFmtId="0" fontId="12" fillId="13" borderId="23" xfId="0" applyFont="1" applyFill="1" applyBorder="1" applyAlignment="1">
      <alignment horizontal="center"/>
    </xf>
    <xf numFmtId="0" fontId="12" fillId="4" borderId="22" xfId="0" applyFont="1" applyFill="1" applyBorder="1" applyAlignment="1">
      <alignment horizontal="center" vertical="center"/>
    </xf>
    <xf numFmtId="0" fontId="12" fillId="4" borderId="22" xfId="0" applyFont="1" applyFill="1" applyBorder="1" applyAlignment="1">
      <alignment horizontal="center" vertical="center" wrapText="1"/>
    </xf>
    <xf numFmtId="0" fontId="12" fillId="9" borderId="22" xfId="0" applyFont="1" applyFill="1" applyBorder="1" applyAlignment="1">
      <alignment vertical="center"/>
    </xf>
    <xf numFmtId="0" fontId="12" fillId="9" borderId="22" xfId="0" applyFont="1" applyFill="1" applyBorder="1" applyAlignment="1">
      <alignment horizontal="center" vertical="center"/>
    </xf>
    <xf numFmtId="0" fontId="12" fillId="8" borderId="22" xfId="0" applyFont="1" applyFill="1" applyBorder="1" applyAlignment="1">
      <alignment horizontal="center" vertical="center"/>
    </xf>
    <xf numFmtId="1" fontId="12" fillId="8" borderId="22" xfId="0" applyNumberFormat="1" applyFont="1" applyFill="1" applyBorder="1" applyAlignment="1">
      <alignment horizontal="center" vertical="center"/>
    </xf>
    <xf numFmtId="0" fontId="12" fillId="11" borderId="22" xfId="0" applyFont="1" applyFill="1" applyBorder="1" applyAlignment="1">
      <alignment horizontal="center" vertical="center" wrapText="1"/>
    </xf>
    <xf numFmtId="0" fontId="12" fillId="12" borderId="22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  <xf numFmtId="1" fontId="12" fillId="10" borderId="22" xfId="0" applyNumberFormat="1" applyFont="1" applyFill="1" applyBorder="1" applyAlignment="1">
      <alignment horizontal="center" vertical="center"/>
    </xf>
    <xf numFmtId="0" fontId="12" fillId="10" borderId="22" xfId="0" applyFont="1" applyFill="1" applyBorder="1" applyAlignment="1">
      <alignment horizontal="center"/>
    </xf>
    <xf numFmtId="1" fontId="12" fillId="7" borderId="22" xfId="0" applyNumberFormat="1" applyFont="1" applyFill="1" applyBorder="1" applyAlignment="1">
      <alignment horizontal="center"/>
    </xf>
    <xf numFmtId="0" fontId="12" fillId="7" borderId="22" xfId="0" applyFont="1" applyFill="1" applyBorder="1" applyAlignment="1">
      <alignment horizontal="center"/>
    </xf>
    <xf numFmtId="0" fontId="12" fillId="7" borderId="22" xfId="0" applyFont="1" applyFill="1" applyBorder="1" applyAlignment="1">
      <alignment horizontal="center" vertical="center"/>
    </xf>
    <xf numFmtId="0" fontId="12" fillId="13" borderId="22" xfId="0" applyFont="1" applyFill="1" applyBorder="1" applyAlignment="1">
      <alignment horizontal="center"/>
    </xf>
    <xf numFmtId="0" fontId="11" fillId="4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6600"/>
      <color rgb="FFCCFFCC"/>
      <color rgb="FFABFFFF"/>
      <color rgb="FF000066"/>
      <color rgb="FF99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Hoja1!$B$8:$B$99</c:f>
              <c:numCache>
                <c:formatCode>General</c:formatCode>
                <c:ptCount val="92"/>
                <c:pt idx="0">
                  <c:v>32.136000000000003</c:v>
                </c:pt>
                <c:pt idx="1">
                  <c:v>31.439</c:v>
                </c:pt>
                <c:pt idx="2">
                  <c:v>31.702000000000002</c:v>
                </c:pt>
                <c:pt idx="3">
                  <c:v>31.393999999999998</c:v>
                </c:pt>
                <c:pt idx="4">
                  <c:v>31.238</c:v>
                </c:pt>
                <c:pt idx="5">
                  <c:v>31.957000000000001</c:v>
                </c:pt>
                <c:pt idx="6">
                  <c:v>32.479999999999997</c:v>
                </c:pt>
                <c:pt idx="7">
                  <c:v>32.133000000000003</c:v>
                </c:pt>
                <c:pt idx="8">
                  <c:v>31.795000000000002</c:v>
                </c:pt>
                <c:pt idx="9">
                  <c:v>30.67</c:v>
                </c:pt>
                <c:pt idx="10">
                  <c:v>32.917000000000002</c:v>
                </c:pt>
                <c:pt idx="11">
                  <c:v>31.11</c:v>
                </c:pt>
                <c:pt idx="12">
                  <c:v>30.927</c:v>
                </c:pt>
                <c:pt idx="13">
                  <c:v>30.027000000000001</c:v>
                </c:pt>
                <c:pt idx="14">
                  <c:v>30.277999999999999</c:v>
                </c:pt>
                <c:pt idx="15">
                  <c:v>30.876000000000001</c:v>
                </c:pt>
                <c:pt idx="16">
                  <c:v>29.666</c:v>
                </c:pt>
                <c:pt idx="17">
                  <c:v>30.68</c:v>
                </c:pt>
                <c:pt idx="18">
                  <c:v>29.173999999999999</c:v>
                </c:pt>
                <c:pt idx="19">
                  <c:v>29.31</c:v>
                </c:pt>
                <c:pt idx="20">
                  <c:v>30.221</c:v>
                </c:pt>
                <c:pt idx="21">
                  <c:v>31.853000000000002</c:v>
                </c:pt>
                <c:pt idx="22">
                  <c:v>30.007999999999999</c:v>
                </c:pt>
                <c:pt idx="23">
                  <c:v>29.655999999999999</c:v>
                </c:pt>
                <c:pt idx="24">
                  <c:v>30.847999999999999</c:v>
                </c:pt>
                <c:pt idx="25">
                  <c:v>28.898</c:v>
                </c:pt>
                <c:pt idx="26">
                  <c:v>30.321000000000002</c:v>
                </c:pt>
                <c:pt idx="27">
                  <c:v>29.571999999999999</c:v>
                </c:pt>
                <c:pt idx="28">
                  <c:v>28.661000000000001</c:v>
                </c:pt>
                <c:pt idx="29">
                  <c:v>27.324000000000002</c:v>
                </c:pt>
                <c:pt idx="30">
                  <c:v>31.099</c:v>
                </c:pt>
                <c:pt idx="31">
                  <c:v>29.622</c:v>
                </c:pt>
                <c:pt idx="32">
                  <c:v>29.06</c:v>
                </c:pt>
                <c:pt idx="33">
                  <c:v>29.407</c:v>
                </c:pt>
                <c:pt idx="34">
                  <c:v>30.335999999999999</c:v>
                </c:pt>
                <c:pt idx="35">
                  <c:v>31.501000000000001</c:v>
                </c:pt>
                <c:pt idx="36">
                  <c:v>28.047000000000001</c:v>
                </c:pt>
                <c:pt idx="37">
                  <c:v>28.251000000000001</c:v>
                </c:pt>
                <c:pt idx="38">
                  <c:v>30.553000000000001</c:v>
                </c:pt>
                <c:pt idx="39">
                  <c:v>30.565000000000001</c:v>
                </c:pt>
                <c:pt idx="40">
                  <c:v>27.675000000000001</c:v>
                </c:pt>
                <c:pt idx="41">
                  <c:v>28.582999999999998</c:v>
                </c:pt>
                <c:pt idx="42">
                  <c:v>30.091999999999999</c:v>
                </c:pt>
                <c:pt idx="43">
                  <c:v>29.8</c:v>
                </c:pt>
                <c:pt idx="44">
                  <c:v>28.501999999999999</c:v>
                </c:pt>
                <c:pt idx="45">
                  <c:v>29.222000000000001</c:v>
                </c:pt>
                <c:pt idx="46">
                  <c:v>28.385999999999999</c:v>
                </c:pt>
                <c:pt idx="47">
                  <c:v>28.907</c:v>
                </c:pt>
                <c:pt idx="48">
                  <c:v>28.571999999999999</c:v>
                </c:pt>
                <c:pt idx="49">
                  <c:v>27.01</c:v>
                </c:pt>
                <c:pt idx="50">
                  <c:v>28.518999999999998</c:v>
                </c:pt>
                <c:pt idx="51">
                  <c:v>28.12</c:v>
                </c:pt>
                <c:pt idx="52">
                  <c:v>28.077999999999999</c:v>
                </c:pt>
                <c:pt idx="53">
                  <c:v>27.645</c:v>
                </c:pt>
                <c:pt idx="54">
                  <c:v>27.3</c:v>
                </c:pt>
                <c:pt idx="55">
                  <c:v>26.69</c:v>
                </c:pt>
                <c:pt idx="56">
                  <c:v>28.298999999999999</c:v>
                </c:pt>
                <c:pt idx="57">
                  <c:v>27.324000000000002</c:v>
                </c:pt>
                <c:pt idx="58">
                  <c:v>30.524999999999999</c:v>
                </c:pt>
                <c:pt idx="59">
                  <c:v>26.527999999999999</c:v>
                </c:pt>
                <c:pt idx="60">
                  <c:v>30.78</c:v>
                </c:pt>
                <c:pt idx="61">
                  <c:v>27.657</c:v>
                </c:pt>
                <c:pt idx="62">
                  <c:v>31.048999999999999</c:v>
                </c:pt>
                <c:pt idx="63">
                  <c:v>26.187999999999999</c:v>
                </c:pt>
                <c:pt idx="64">
                  <c:v>30.074999999999999</c:v>
                </c:pt>
                <c:pt idx="65">
                  <c:v>26.939</c:v>
                </c:pt>
                <c:pt idx="66">
                  <c:v>26.687999999999999</c:v>
                </c:pt>
                <c:pt idx="67">
                  <c:v>29.798999999999999</c:v>
                </c:pt>
                <c:pt idx="68">
                  <c:v>27.56</c:v>
                </c:pt>
                <c:pt idx="69">
                  <c:v>25.762</c:v>
                </c:pt>
                <c:pt idx="70">
                  <c:v>26.245000000000001</c:v>
                </c:pt>
                <c:pt idx="71">
                  <c:v>27.927</c:v>
                </c:pt>
                <c:pt idx="72">
                  <c:v>28.155000000000001</c:v>
                </c:pt>
                <c:pt idx="73">
                  <c:v>26.506</c:v>
                </c:pt>
                <c:pt idx="74">
                  <c:v>29.638000000000002</c:v>
                </c:pt>
                <c:pt idx="75">
                  <c:v>28.123000000000001</c:v>
                </c:pt>
                <c:pt idx="76">
                  <c:v>27.838999999999999</c:v>
                </c:pt>
                <c:pt idx="77">
                  <c:v>28.312000000000001</c:v>
                </c:pt>
                <c:pt idx="78">
                  <c:v>29.289000000000001</c:v>
                </c:pt>
                <c:pt idx="79">
                  <c:v>27.672000000000001</c:v>
                </c:pt>
                <c:pt idx="80">
                  <c:v>26.744</c:v>
                </c:pt>
                <c:pt idx="81">
                  <c:v>28.855</c:v>
                </c:pt>
                <c:pt idx="82">
                  <c:v>29.084</c:v>
                </c:pt>
                <c:pt idx="83">
                  <c:v>26.084</c:v>
                </c:pt>
                <c:pt idx="84">
                  <c:v>27.006</c:v>
                </c:pt>
                <c:pt idx="85">
                  <c:v>27.388999999999999</c:v>
                </c:pt>
                <c:pt idx="86">
                  <c:v>27.111999999999998</c:v>
                </c:pt>
                <c:pt idx="87">
                  <c:v>26.300999999999998</c:v>
                </c:pt>
                <c:pt idx="88">
                  <c:v>25.486999999999998</c:v>
                </c:pt>
                <c:pt idx="89">
                  <c:v>25.37</c:v>
                </c:pt>
                <c:pt idx="90">
                  <c:v>25.774999999999999</c:v>
                </c:pt>
                <c:pt idx="91">
                  <c:v>24.885999999999999</c:v>
                </c:pt>
              </c:numCache>
            </c:numRef>
          </c:xVal>
          <c:yVal>
            <c:numRef>
              <c:f>Hoja1!$A$8:$A$99</c:f>
              <c:numCache>
                <c:formatCode>General</c:formatCode>
                <c:ptCount val="92"/>
                <c:pt idx="0">
                  <c:v>-0.34372750890871973</c:v>
                </c:pt>
                <c:pt idx="1">
                  <c:v>-0.34059552911550783</c:v>
                </c:pt>
                <c:pt idx="2">
                  <c:v>-0.33856628095660479</c:v>
                </c:pt>
                <c:pt idx="3">
                  <c:v>-0.33689193869731571</c:v>
                </c:pt>
                <c:pt idx="4">
                  <c:v>-0.33505863378195877</c:v>
                </c:pt>
                <c:pt idx="5">
                  <c:v>-0.33252515464493415</c:v>
                </c:pt>
                <c:pt idx="6">
                  <c:v>-0.33218422411714399</c:v>
                </c:pt>
                <c:pt idx="7">
                  <c:v>-0.33167699611021551</c:v>
                </c:pt>
                <c:pt idx="8">
                  <c:v>-0.32802980940620197</c:v>
                </c:pt>
                <c:pt idx="9">
                  <c:v>-0.32586420313388387</c:v>
                </c:pt>
                <c:pt idx="10">
                  <c:v>-0.32577864114896937</c:v>
                </c:pt>
                <c:pt idx="11">
                  <c:v>-0.32239363126709564</c:v>
                </c:pt>
                <c:pt idx="12">
                  <c:v>-0.3219046598653923</c:v>
                </c:pt>
                <c:pt idx="13">
                  <c:v>-0.32074958447150426</c:v>
                </c:pt>
                <c:pt idx="14">
                  <c:v>-0.32064747019652096</c:v>
                </c:pt>
                <c:pt idx="15">
                  <c:v>-0.31559564649275229</c:v>
                </c:pt>
                <c:pt idx="16">
                  <c:v>-0.30867584356025479</c:v>
                </c:pt>
                <c:pt idx="17">
                  <c:v>-0.30660764503090721</c:v>
                </c:pt>
                <c:pt idx="18">
                  <c:v>-0.29316049864266458</c:v>
                </c:pt>
                <c:pt idx="19">
                  <c:v>-0.28597285816550277</c:v>
                </c:pt>
                <c:pt idx="20">
                  <c:v>-0.28472506994524727</c:v>
                </c:pt>
                <c:pt idx="21">
                  <c:v>-0.28442213959703389</c:v>
                </c:pt>
                <c:pt idx="22">
                  <c:v>-0.27988378847515905</c:v>
                </c:pt>
                <c:pt idx="23">
                  <c:v>-0.27949429371064949</c:v>
                </c:pt>
                <c:pt idx="24">
                  <c:v>-0.27583350557159036</c:v>
                </c:pt>
                <c:pt idx="25">
                  <c:v>-0.27436814971865142</c:v>
                </c:pt>
                <c:pt idx="26">
                  <c:v>-0.27425722122313223</c:v>
                </c:pt>
                <c:pt idx="27">
                  <c:v>-0.27287117999679045</c:v>
                </c:pt>
                <c:pt idx="28">
                  <c:v>-0.27027705334942942</c:v>
                </c:pt>
                <c:pt idx="29">
                  <c:v>-0.26150988498166683</c:v>
                </c:pt>
                <c:pt idx="30">
                  <c:v>-0.26033269390631375</c:v>
                </c:pt>
                <c:pt idx="31">
                  <c:v>-0.25799754169157851</c:v>
                </c:pt>
                <c:pt idx="32">
                  <c:v>-0.25787141974167738</c:v>
                </c:pt>
                <c:pt idx="33">
                  <c:v>-0.25782838114783835</c:v>
                </c:pt>
                <c:pt idx="34">
                  <c:v>-0.25727879177231849</c:v>
                </c:pt>
                <c:pt idx="35">
                  <c:v>-0.25658340409624314</c:v>
                </c:pt>
                <c:pt idx="36">
                  <c:v>-0.25432936225354319</c:v>
                </c:pt>
                <c:pt idx="37">
                  <c:v>-0.25388981346871553</c:v>
                </c:pt>
                <c:pt idx="38">
                  <c:v>-0.25008297624927533</c:v>
                </c:pt>
                <c:pt idx="39">
                  <c:v>-0.24972965461131347</c:v>
                </c:pt>
                <c:pt idx="40">
                  <c:v>-0.24884163655358837</c:v>
                </c:pt>
                <c:pt idx="41">
                  <c:v>-0.24612479080228011</c:v>
                </c:pt>
                <c:pt idx="42">
                  <c:v>-0.24607217095037637</c:v>
                </c:pt>
                <c:pt idx="43">
                  <c:v>-0.24319061941832998</c:v>
                </c:pt>
                <c:pt idx="44">
                  <c:v>-0.24284090435651517</c:v>
                </c:pt>
                <c:pt idx="45">
                  <c:v>-0.23425846206573864</c:v>
                </c:pt>
                <c:pt idx="46">
                  <c:v>-0.22276351941035522</c:v>
                </c:pt>
                <c:pt idx="47">
                  <c:v>-0.22161147598738173</c:v>
                </c:pt>
                <c:pt idx="48">
                  <c:v>-0.21931512458308089</c:v>
                </c:pt>
                <c:pt idx="49">
                  <c:v>-0.21575910381373919</c:v>
                </c:pt>
                <c:pt idx="50">
                  <c:v>-0.21529327225515793</c:v>
                </c:pt>
                <c:pt idx="51">
                  <c:v>-0.21482986900213397</c:v>
                </c:pt>
                <c:pt idx="52">
                  <c:v>-0.21472799412918331</c:v>
                </c:pt>
                <c:pt idx="53">
                  <c:v>-0.20913719864435465</c:v>
                </c:pt>
                <c:pt idx="54">
                  <c:v>-0.20853489730994146</c:v>
                </c:pt>
                <c:pt idx="55">
                  <c:v>-0.19984899904728781</c:v>
                </c:pt>
                <c:pt idx="56">
                  <c:v>-0.198481223282863</c:v>
                </c:pt>
                <c:pt idx="57">
                  <c:v>-0.19820117363491363</c:v>
                </c:pt>
                <c:pt idx="58">
                  <c:v>-0.19770547827442497</c:v>
                </c:pt>
                <c:pt idx="59">
                  <c:v>-0.18772358932557487</c:v>
                </c:pt>
                <c:pt idx="60">
                  <c:v>-0.1865917877138803</c:v>
                </c:pt>
                <c:pt idx="61">
                  <c:v>-0.18551827311073366</c:v>
                </c:pt>
                <c:pt idx="62">
                  <c:v>-0.18412025570912727</c:v>
                </c:pt>
                <c:pt idx="63">
                  <c:v>-0.18317524530862039</c:v>
                </c:pt>
                <c:pt idx="64">
                  <c:v>-0.18116101846708532</c:v>
                </c:pt>
                <c:pt idx="65">
                  <c:v>-0.17873095095818559</c:v>
                </c:pt>
                <c:pt idx="66">
                  <c:v>-0.17659856873811552</c:v>
                </c:pt>
                <c:pt idx="67">
                  <c:v>-0.17471816384721772</c:v>
                </c:pt>
                <c:pt idx="68">
                  <c:v>-0.16378220228912377</c:v>
                </c:pt>
                <c:pt idx="69">
                  <c:v>-0.16332000618192644</c:v>
                </c:pt>
                <c:pt idx="70">
                  <c:v>-0.16179837977952949</c:v>
                </c:pt>
                <c:pt idx="71">
                  <c:v>-0.15808254672617705</c:v>
                </c:pt>
                <c:pt idx="72">
                  <c:v>-0.15764777091515425</c:v>
                </c:pt>
                <c:pt idx="73">
                  <c:v>-0.15600528503598587</c:v>
                </c:pt>
                <c:pt idx="74">
                  <c:v>-0.13914891154368614</c:v>
                </c:pt>
                <c:pt idx="75">
                  <c:v>-0.12634993481194923</c:v>
                </c:pt>
                <c:pt idx="76">
                  <c:v>-0.12197880812406559</c:v>
                </c:pt>
                <c:pt idx="77">
                  <c:v>-0.11634730955144601</c:v>
                </c:pt>
                <c:pt idx="78">
                  <c:v>-0.11571676029212186</c:v>
                </c:pt>
                <c:pt idx="79">
                  <c:v>-0.10538374954286067</c:v>
                </c:pt>
                <c:pt idx="80">
                  <c:v>-0.10345985672343083</c:v>
                </c:pt>
                <c:pt idx="81">
                  <c:v>-0.10061553956549263</c:v>
                </c:pt>
                <c:pt idx="82">
                  <c:v>-0.10030650675426167</c:v>
                </c:pt>
                <c:pt idx="83">
                  <c:v>-9.4984988745889565E-2</c:v>
                </c:pt>
                <c:pt idx="84">
                  <c:v>-9.4597930136252062E-2</c:v>
                </c:pt>
                <c:pt idx="85">
                  <c:v>-8.9898209106161975E-2</c:v>
                </c:pt>
                <c:pt idx="86">
                  <c:v>-8.924982055036712E-2</c:v>
                </c:pt>
                <c:pt idx="87">
                  <c:v>-8.7137180573662487E-2</c:v>
                </c:pt>
                <c:pt idx="88">
                  <c:v>-8.0681543715653836E-2</c:v>
                </c:pt>
                <c:pt idx="89">
                  <c:v>-7.7623339581672335E-2</c:v>
                </c:pt>
                <c:pt idx="90">
                  <c:v>-6.7185051756334824E-2</c:v>
                </c:pt>
                <c:pt idx="91">
                  <c:v>-6.8346723136181176E-3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630720"/>
        <c:axId val="357630160"/>
      </c:scatterChart>
      <c:valAx>
        <c:axId val="35763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57630160"/>
        <c:crosses val="autoZero"/>
        <c:crossBetween val="midCat"/>
      </c:valAx>
      <c:valAx>
        <c:axId val="357630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576307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127001</xdr:colOff>
      <xdr:row>0</xdr:row>
      <xdr:rowOff>10584</xdr:rowOff>
    </xdr:from>
    <xdr:to>
      <xdr:col>4</xdr:col>
      <xdr:colOff>317501</xdr:colOff>
      <xdr:row>2</xdr:row>
      <xdr:rowOff>190348</xdr:rowOff>
    </xdr:to>
    <xdr:pic>
      <xdr:nvPicPr>
        <xdr:cNvPr id="2" name="1 Imagen" descr="http://t3.gstatic.com/images?q=tbn:ANd9GcQmCc7JK7zWGkzco5R339bS3y_yCfAdpioczLliqAUdAPcmjLh0z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334" y="10584"/>
          <a:ext cx="529167" cy="581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666749</xdr:colOff>
      <xdr:row>8</xdr:row>
      <xdr:rowOff>52386</xdr:rowOff>
    </xdr:from>
    <xdr:to>
      <xdr:col>16</xdr:col>
      <xdr:colOff>409574</xdr:colOff>
      <xdr:row>28</xdr:row>
      <xdr:rowOff>19049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Sanabria%20Morera\Downloads\DETALL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 refreshError="1">
        <row r="4">
          <cell r="B4">
            <v>1</v>
          </cell>
          <cell r="C4">
            <v>7</v>
          </cell>
          <cell r="D4">
            <v>26</v>
          </cell>
          <cell r="E4">
            <v>20</v>
          </cell>
          <cell r="F4">
            <v>90</v>
          </cell>
          <cell r="G4">
            <v>40</v>
          </cell>
          <cell r="H4">
            <v>7</v>
          </cell>
          <cell r="I4">
            <v>39.686</v>
          </cell>
          <cell r="J4">
            <v>1.397</v>
          </cell>
          <cell r="K4">
            <v>2.25</v>
          </cell>
          <cell r="L4" t="str">
            <v>E1 CANCHA</v>
          </cell>
        </row>
        <row r="5">
          <cell r="B5">
            <v>2</v>
          </cell>
          <cell r="C5">
            <v>309</v>
          </cell>
          <cell r="D5">
            <v>55</v>
          </cell>
          <cell r="E5">
            <v>25</v>
          </cell>
          <cell r="F5">
            <v>99</v>
          </cell>
          <cell r="G5">
            <v>29</v>
          </cell>
          <cell r="H5">
            <v>5</v>
          </cell>
          <cell r="I5">
            <v>3.0609999999999999</v>
          </cell>
          <cell r="J5">
            <v>1.397</v>
          </cell>
          <cell r="K5">
            <v>1.68</v>
          </cell>
          <cell r="L5" t="str">
            <v>POSTE 1</v>
          </cell>
        </row>
        <row r="6">
          <cell r="B6">
            <v>3</v>
          </cell>
          <cell r="C6">
            <v>62</v>
          </cell>
          <cell r="D6">
            <v>56</v>
          </cell>
          <cell r="E6">
            <v>5</v>
          </cell>
          <cell r="F6">
            <v>83</v>
          </cell>
          <cell r="G6">
            <v>39</v>
          </cell>
          <cell r="H6">
            <v>10</v>
          </cell>
          <cell r="I6">
            <v>8.2880000000000003</v>
          </cell>
          <cell r="L6" t="str">
            <v>E2 CAMINO</v>
          </cell>
        </row>
        <row r="7">
          <cell r="B7">
            <v>4</v>
          </cell>
          <cell r="C7">
            <v>73</v>
          </cell>
          <cell r="D7">
            <v>35</v>
          </cell>
          <cell r="E7">
            <v>55</v>
          </cell>
          <cell r="F7">
            <v>83</v>
          </cell>
          <cell r="G7">
            <v>15</v>
          </cell>
          <cell r="H7">
            <v>20</v>
          </cell>
          <cell r="I7">
            <v>7.6349999999999998</v>
          </cell>
          <cell r="L7" t="str">
            <v>E3 CAMINO</v>
          </cell>
        </row>
        <row r="8">
          <cell r="B8">
            <v>5</v>
          </cell>
          <cell r="C8">
            <v>49</v>
          </cell>
          <cell r="D8">
            <v>14</v>
          </cell>
          <cell r="E8">
            <v>50</v>
          </cell>
          <cell r="F8">
            <v>85</v>
          </cell>
          <cell r="G8">
            <v>42</v>
          </cell>
          <cell r="H8">
            <v>40</v>
          </cell>
          <cell r="I8">
            <v>5.94</v>
          </cell>
          <cell r="L8" t="str">
            <v>E4 CAMINO</v>
          </cell>
        </row>
        <row r="9">
          <cell r="B9">
            <v>6</v>
          </cell>
          <cell r="C9">
            <v>63</v>
          </cell>
          <cell r="D9">
            <v>11</v>
          </cell>
          <cell r="E9">
            <v>40</v>
          </cell>
          <cell r="F9">
            <v>84</v>
          </cell>
          <cell r="G9">
            <v>38</v>
          </cell>
          <cell r="H9">
            <v>35</v>
          </cell>
          <cell r="I9">
            <v>4.9580000000000002</v>
          </cell>
          <cell r="L9" t="str">
            <v>E5 CAMINO</v>
          </cell>
        </row>
        <row r="10">
          <cell r="B10">
            <v>7</v>
          </cell>
          <cell r="C10">
            <v>20</v>
          </cell>
          <cell r="D10">
            <v>3</v>
          </cell>
          <cell r="E10">
            <v>10</v>
          </cell>
          <cell r="F10">
            <v>90</v>
          </cell>
          <cell r="G10">
            <v>4</v>
          </cell>
          <cell r="H10">
            <v>40</v>
          </cell>
          <cell r="I10">
            <v>4.274</v>
          </cell>
          <cell r="L10" t="str">
            <v>E6 CAMINO</v>
          </cell>
        </row>
        <row r="11">
          <cell r="B11">
            <v>8</v>
          </cell>
          <cell r="C11">
            <v>31</v>
          </cell>
          <cell r="D11">
            <v>15</v>
          </cell>
          <cell r="E11">
            <v>10</v>
          </cell>
          <cell r="F11">
            <v>90</v>
          </cell>
          <cell r="G11">
            <v>6</v>
          </cell>
          <cell r="H11">
            <v>0</v>
          </cell>
          <cell r="I11">
            <v>2.7890000000000001</v>
          </cell>
          <cell r="L11" t="str">
            <v>E7 CAMINO</v>
          </cell>
        </row>
        <row r="12">
          <cell r="B12">
            <v>9</v>
          </cell>
          <cell r="C12">
            <v>340</v>
          </cell>
          <cell r="D12">
            <v>24</v>
          </cell>
          <cell r="E12">
            <v>40</v>
          </cell>
          <cell r="F12">
            <v>96</v>
          </cell>
          <cell r="G12">
            <v>0</v>
          </cell>
          <cell r="H12">
            <v>10</v>
          </cell>
          <cell r="I12">
            <v>4.38</v>
          </cell>
          <cell r="L12" t="str">
            <v>E8 CAMINO</v>
          </cell>
        </row>
        <row r="13">
          <cell r="B13">
            <v>10</v>
          </cell>
          <cell r="C13">
            <v>328</v>
          </cell>
          <cell r="D13">
            <v>32</v>
          </cell>
          <cell r="E13">
            <v>15</v>
          </cell>
          <cell r="F13">
            <v>98</v>
          </cell>
          <cell r="G13">
            <v>48</v>
          </cell>
          <cell r="H13">
            <v>0</v>
          </cell>
          <cell r="I13">
            <v>2.895</v>
          </cell>
          <cell r="L13" t="str">
            <v>E9 CAMINO</v>
          </cell>
        </row>
        <row r="14">
          <cell r="B14">
            <v>11</v>
          </cell>
          <cell r="C14">
            <v>314</v>
          </cell>
          <cell r="D14">
            <v>42</v>
          </cell>
          <cell r="E14">
            <v>25</v>
          </cell>
          <cell r="F14">
            <v>98</v>
          </cell>
          <cell r="G14">
            <v>21</v>
          </cell>
          <cell r="H14">
            <v>15</v>
          </cell>
          <cell r="I14">
            <v>6.0090000000000003</v>
          </cell>
          <cell r="L14" t="str">
            <v>E10 CAMINO</v>
          </cell>
        </row>
        <row r="15">
          <cell r="B15">
            <v>12</v>
          </cell>
          <cell r="C15">
            <v>300</v>
          </cell>
          <cell r="D15">
            <v>38</v>
          </cell>
          <cell r="E15">
            <v>55</v>
          </cell>
          <cell r="F15">
            <v>99</v>
          </cell>
          <cell r="G15">
            <v>46</v>
          </cell>
          <cell r="H15">
            <v>20</v>
          </cell>
          <cell r="I15">
            <v>5.0129999999999999</v>
          </cell>
          <cell r="L15" t="str">
            <v>E11 CAMINO</v>
          </cell>
        </row>
        <row r="16">
          <cell r="B16">
            <v>13</v>
          </cell>
          <cell r="C16">
            <v>300</v>
          </cell>
          <cell r="D16">
            <v>57</v>
          </cell>
          <cell r="E16">
            <v>35</v>
          </cell>
          <cell r="F16">
            <v>98</v>
          </cell>
          <cell r="G16">
            <v>49</v>
          </cell>
          <cell r="H16">
            <v>50</v>
          </cell>
          <cell r="I16">
            <v>8.3330000000000002</v>
          </cell>
          <cell r="L16" t="str">
            <v>E12 CAMINO</v>
          </cell>
        </row>
        <row r="17">
          <cell r="B17">
            <v>14</v>
          </cell>
          <cell r="C17">
            <v>290</v>
          </cell>
          <cell r="D17">
            <v>21</v>
          </cell>
          <cell r="E17">
            <v>35</v>
          </cell>
          <cell r="F17">
            <v>99</v>
          </cell>
          <cell r="G17">
            <v>39</v>
          </cell>
          <cell r="H17">
            <v>25</v>
          </cell>
          <cell r="I17">
            <v>7.6390000000000002</v>
          </cell>
          <cell r="L17" t="str">
            <v>E13 CAMINO</v>
          </cell>
        </row>
        <row r="18">
          <cell r="B18">
            <v>15</v>
          </cell>
          <cell r="C18">
            <v>293</v>
          </cell>
          <cell r="D18">
            <v>50</v>
          </cell>
          <cell r="E18">
            <v>10</v>
          </cell>
          <cell r="F18">
            <v>98</v>
          </cell>
          <cell r="G18">
            <v>58</v>
          </cell>
          <cell r="H18">
            <v>20</v>
          </cell>
          <cell r="I18">
            <v>10.846</v>
          </cell>
          <cell r="L18" t="str">
            <v>E14 CAMINO</v>
          </cell>
        </row>
        <row r="19">
          <cell r="B19">
            <v>16</v>
          </cell>
          <cell r="C19">
            <v>285</v>
          </cell>
          <cell r="D19">
            <v>32</v>
          </cell>
          <cell r="E19">
            <v>20</v>
          </cell>
          <cell r="F19">
            <v>99</v>
          </cell>
          <cell r="G19">
            <v>24</v>
          </cell>
          <cell r="H19">
            <v>20</v>
          </cell>
          <cell r="I19">
            <v>10.314</v>
          </cell>
          <cell r="L19" t="str">
            <v>E15 CAMINO</v>
          </cell>
        </row>
        <row r="20">
          <cell r="B20">
            <v>17</v>
          </cell>
          <cell r="C20">
            <v>288</v>
          </cell>
          <cell r="D20">
            <v>28</v>
          </cell>
          <cell r="E20">
            <v>25</v>
          </cell>
          <cell r="F20">
            <v>98</v>
          </cell>
          <cell r="G20">
            <v>51</v>
          </cell>
          <cell r="H20">
            <v>35</v>
          </cell>
          <cell r="I20">
            <v>14.254</v>
          </cell>
          <cell r="L20" t="str">
            <v>E16 CAMINO</v>
          </cell>
        </row>
        <row r="21">
          <cell r="B21">
            <v>18</v>
          </cell>
          <cell r="C21">
            <v>282</v>
          </cell>
          <cell r="D21">
            <v>3</v>
          </cell>
          <cell r="E21">
            <v>15</v>
          </cell>
          <cell r="F21">
            <v>99</v>
          </cell>
          <cell r="G21">
            <v>7</v>
          </cell>
          <cell r="H21">
            <v>25</v>
          </cell>
          <cell r="I21">
            <v>14.25</v>
          </cell>
          <cell r="L21" t="str">
            <v>E17 CAMINO</v>
          </cell>
        </row>
        <row r="22">
          <cell r="B22">
            <v>19</v>
          </cell>
          <cell r="C22">
            <v>38</v>
          </cell>
          <cell r="D22">
            <v>5</v>
          </cell>
          <cell r="E22">
            <v>45</v>
          </cell>
          <cell r="F22">
            <v>92</v>
          </cell>
          <cell r="G22">
            <v>36</v>
          </cell>
          <cell r="H22">
            <v>40</v>
          </cell>
          <cell r="I22">
            <v>8.9779999999999998</v>
          </cell>
          <cell r="L22" t="str">
            <v>E2 CANCHA</v>
          </cell>
        </row>
        <row r="23">
          <cell r="B23">
            <v>20</v>
          </cell>
          <cell r="C23">
            <v>302</v>
          </cell>
          <cell r="D23">
            <v>14</v>
          </cell>
          <cell r="E23">
            <v>50</v>
          </cell>
          <cell r="F23">
            <v>94</v>
          </cell>
          <cell r="G23">
            <v>28</v>
          </cell>
          <cell r="H23">
            <v>10</v>
          </cell>
          <cell r="I23">
            <v>13.282999999999999</v>
          </cell>
          <cell r="L23" t="str">
            <v>E3 CANCHA</v>
          </cell>
        </row>
        <row r="24">
          <cell r="B24">
            <v>21</v>
          </cell>
          <cell r="C24">
            <v>251</v>
          </cell>
          <cell r="D24">
            <v>39</v>
          </cell>
          <cell r="E24">
            <v>20</v>
          </cell>
          <cell r="F24">
            <v>94</v>
          </cell>
          <cell r="G24">
            <v>8</v>
          </cell>
          <cell r="H24">
            <v>5</v>
          </cell>
          <cell r="I24">
            <v>2.5739999999999998</v>
          </cell>
          <cell r="L24" t="str">
            <v>ARBOL 1</v>
          </cell>
        </row>
        <row r="25">
          <cell r="B25">
            <v>22</v>
          </cell>
          <cell r="C25">
            <v>80</v>
          </cell>
          <cell r="D25">
            <v>52</v>
          </cell>
          <cell r="E25">
            <v>40</v>
          </cell>
          <cell r="F25">
            <v>79</v>
          </cell>
          <cell r="G25">
            <v>45</v>
          </cell>
          <cell r="H25">
            <v>40</v>
          </cell>
          <cell r="I25">
            <v>4.4290000000000003</v>
          </cell>
          <cell r="L25" t="str">
            <v>ARBOL 2</v>
          </cell>
        </row>
        <row r="26">
          <cell r="B26">
            <v>23</v>
          </cell>
          <cell r="C26">
            <v>50</v>
          </cell>
          <cell r="D26">
            <v>13</v>
          </cell>
          <cell r="E26">
            <v>40</v>
          </cell>
          <cell r="F26">
            <v>85</v>
          </cell>
          <cell r="G26">
            <v>9</v>
          </cell>
          <cell r="H26">
            <v>50</v>
          </cell>
          <cell r="I26">
            <v>11.016999999999999</v>
          </cell>
          <cell r="L26" t="str">
            <v>ARBOL 3</v>
          </cell>
        </row>
        <row r="27">
          <cell r="B27">
            <v>24</v>
          </cell>
          <cell r="C27">
            <v>26</v>
          </cell>
          <cell r="D27">
            <v>12</v>
          </cell>
          <cell r="E27">
            <v>5</v>
          </cell>
          <cell r="F27">
            <v>90</v>
          </cell>
          <cell r="G27">
            <v>35</v>
          </cell>
          <cell r="H27">
            <v>50</v>
          </cell>
          <cell r="I27">
            <v>4.0510000000000002</v>
          </cell>
          <cell r="L27" t="str">
            <v>ARBUSTO 1</v>
          </cell>
        </row>
        <row r="28">
          <cell r="B28">
            <v>25</v>
          </cell>
          <cell r="C28">
            <v>8</v>
          </cell>
          <cell r="D28">
            <v>56</v>
          </cell>
          <cell r="E28">
            <v>25</v>
          </cell>
          <cell r="F28">
            <v>94</v>
          </cell>
          <cell r="G28">
            <v>47</v>
          </cell>
          <cell r="H28">
            <v>10</v>
          </cell>
          <cell r="I28">
            <v>4.3780000000000001</v>
          </cell>
          <cell r="L28" t="str">
            <v>ARBUSTO 2</v>
          </cell>
        </row>
        <row r="29">
          <cell r="B29">
            <v>26</v>
          </cell>
          <cell r="C29">
            <v>343</v>
          </cell>
          <cell r="D29">
            <v>3</v>
          </cell>
          <cell r="E29">
            <v>40</v>
          </cell>
          <cell r="F29">
            <v>98</v>
          </cell>
          <cell r="G29">
            <v>8</v>
          </cell>
          <cell r="H29">
            <v>5</v>
          </cell>
          <cell r="I29">
            <v>4.4489999999999998</v>
          </cell>
          <cell r="L29" t="str">
            <v xml:space="preserve">ARBUSTO 3 </v>
          </cell>
        </row>
        <row r="30">
          <cell r="B30">
            <v>27</v>
          </cell>
          <cell r="C30">
            <v>333</v>
          </cell>
          <cell r="D30">
            <v>36</v>
          </cell>
          <cell r="E30">
            <v>45</v>
          </cell>
          <cell r="F30">
            <v>100</v>
          </cell>
          <cell r="G30">
            <v>7</v>
          </cell>
          <cell r="H30">
            <v>40</v>
          </cell>
          <cell r="I30">
            <v>4.806</v>
          </cell>
          <cell r="L30" t="str">
            <v xml:space="preserve">ARBUSTO 4 </v>
          </cell>
        </row>
        <row r="31">
          <cell r="B31">
            <v>28</v>
          </cell>
          <cell r="C31">
            <v>302</v>
          </cell>
          <cell r="D31">
            <v>28</v>
          </cell>
          <cell r="E31">
            <v>50</v>
          </cell>
          <cell r="F31">
            <v>99</v>
          </cell>
          <cell r="G31">
            <v>56</v>
          </cell>
          <cell r="H31">
            <v>0</v>
          </cell>
          <cell r="I31">
            <v>8.5500000000000007</v>
          </cell>
          <cell r="L31" t="str">
            <v>ARBUSTO 5</v>
          </cell>
        </row>
        <row r="32">
          <cell r="B32">
            <v>29</v>
          </cell>
          <cell r="C32">
            <v>86</v>
          </cell>
          <cell r="D32">
            <v>58</v>
          </cell>
          <cell r="E32">
            <v>50</v>
          </cell>
          <cell r="F32">
            <v>78</v>
          </cell>
          <cell r="G32">
            <v>23</v>
          </cell>
          <cell r="H32">
            <v>10</v>
          </cell>
          <cell r="I32">
            <v>2.698</v>
          </cell>
          <cell r="L32" t="str">
            <v xml:space="preserve">P.Q. 1 </v>
          </cell>
        </row>
        <row r="33">
          <cell r="B33">
            <v>30</v>
          </cell>
          <cell r="C33">
            <v>121</v>
          </cell>
          <cell r="D33">
            <v>45</v>
          </cell>
          <cell r="E33">
            <v>30</v>
          </cell>
          <cell r="F33">
            <v>80</v>
          </cell>
          <cell r="G33">
            <v>23</v>
          </cell>
          <cell r="H33">
            <v>35</v>
          </cell>
          <cell r="I33">
            <v>3.6480000000000001</v>
          </cell>
          <cell r="L33" t="str">
            <v>P.Q. 2</v>
          </cell>
        </row>
        <row r="34">
          <cell r="B34">
            <v>31</v>
          </cell>
          <cell r="C34">
            <v>133</v>
          </cell>
          <cell r="D34">
            <v>28</v>
          </cell>
          <cell r="E34">
            <v>40</v>
          </cell>
          <cell r="F34">
            <v>80</v>
          </cell>
          <cell r="G34">
            <v>43</v>
          </cell>
          <cell r="H34">
            <v>30</v>
          </cell>
          <cell r="I34">
            <v>2.1850000000000001</v>
          </cell>
          <cell r="L34" t="str">
            <v>P.Q. 3</v>
          </cell>
        </row>
        <row r="35">
          <cell r="B35">
            <v>32</v>
          </cell>
          <cell r="C35">
            <v>64</v>
          </cell>
          <cell r="D35">
            <v>41</v>
          </cell>
          <cell r="E35">
            <v>40</v>
          </cell>
          <cell r="F35">
            <v>76</v>
          </cell>
          <cell r="G35">
            <v>27</v>
          </cell>
          <cell r="H35">
            <v>50</v>
          </cell>
          <cell r="I35">
            <v>1.6919999999999999</v>
          </cell>
          <cell r="L35" t="str">
            <v>P.Q. 4</v>
          </cell>
        </row>
        <row r="36">
          <cell r="B36">
            <v>33</v>
          </cell>
          <cell r="C36">
            <v>161</v>
          </cell>
          <cell r="D36">
            <v>30</v>
          </cell>
          <cell r="E36">
            <v>45</v>
          </cell>
          <cell r="F36">
            <v>85</v>
          </cell>
          <cell r="G36">
            <v>58</v>
          </cell>
          <cell r="H36">
            <v>35</v>
          </cell>
          <cell r="I36">
            <v>2.2469999999999999</v>
          </cell>
          <cell r="L36" t="str">
            <v>P.Q. 5</v>
          </cell>
        </row>
        <row r="37">
          <cell r="B37">
            <v>34</v>
          </cell>
          <cell r="C37">
            <v>240</v>
          </cell>
          <cell r="D37">
            <v>1</v>
          </cell>
          <cell r="E37">
            <v>30</v>
          </cell>
          <cell r="F37">
            <v>93</v>
          </cell>
          <cell r="G37">
            <v>24</v>
          </cell>
          <cell r="H37">
            <v>15</v>
          </cell>
          <cell r="I37">
            <v>3.5739999999999998</v>
          </cell>
          <cell r="L37" t="str">
            <v>P.Q. 6</v>
          </cell>
        </row>
        <row r="38">
          <cell r="B38">
            <v>35</v>
          </cell>
          <cell r="C38">
            <v>300</v>
          </cell>
          <cell r="D38">
            <v>44</v>
          </cell>
          <cell r="E38">
            <v>30</v>
          </cell>
          <cell r="F38">
            <v>91</v>
          </cell>
          <cell r="G38">
            <v>54</v>
          </cell>
          <cell r="H38">
            <v>55</v>
          </cell>
          <cell r="I38">
            <v>1.867</v>
          </cell>
          <cell r="L38" t="str">
            <v xml:space="preserve">P.Q. 7 </v>
          </cell>
        </row>
        <row r="39">
          <cell r="B39">
            <v>36</v>
          </cell>
          <cell r="C39">
            <v>242</v>
          </cell>
          <cell r="D39">
            <v>2</v>
          </cell>
          <cell r="E39">
            <v>5</v>
          </cell>
          <cell r="F39">
            <v>99</v>
          </cell>
          <cell r="G39">
            <v>29</v>
          </cell>
          <cell r="H39">
            <v>45</v>
          </cell>
          <cell r="I39">
            <v>5.4089999999999998</v>
          </cell>
          <cell r="L39" t="str">
            <v>P.Q. 8</v>
          </cell>
        </row>
        <row r="40">
          <cell r="B40">
            <v>37</v>
          </cell>
          <cell r="C40">
            <v>285</v>
          </cell>
          <cell r="D40">
            <v>48</v>
          </cell>
          <cell r="E40">
            <v>30</v>
          </cell>
          <cell r="F40">
            <v>99</v>
          </cell>
          <cell r="G40">
            <v>15</v>
          </cell>
          <cell r="H40">
            <v>10</v>
          </cell>
          <cell r="I40">
            <v>3.7010000000000001</v>
          </cell>
          <cell r="L40" t="str">
            <v>P.Q. 9</v>
          </cell>
        </row>
        <row r="41">
          <cell r="B41">
            <v>38</v>
          </cell>
          <cell r="C41">
            <v>258</v>
          </cell>
          <cell r="D41">
            <v>6</v>
          </cell>
          <cell r="E41">
            <v>35</v>
          </cell>
          <cell r="F41">
            <v>100</v>
          </cell>
          <cell r="G41">
            <v>5</v>
          </cell>
          <cell r="H41">
            <v>0</v>
          </cell>
          <cell r="I41">
            <v>7.2290000000000001</v>
          </cell>
          <cell r="L41" t="str">
            <v>P.Q. 10</v>
          </cell>
        </row>
        <row r="42">
          <cell r="B42">
            <v>39</v>
          </cell>
          <cell r="C42">
            <v>271</v>
          </cell>
          <cell r="D42">
            <v>20</v>
          </cell>
          <cell r="E42">
            <v>5</v>
          </cell>
          <cell r="F42">
            <v>98</v>
          </cell>
          <cell r="G42">
            <v>16</v>
          </cell>
          <cell r="H42">
            <v>15</v>
          </cell>
          <cell r="I42">
            <v>6.4290000000000003</v>
          </cell>
          <cell r="L42" t="str">
            <v>P.Q. 11</v>
          </cell>
        </row>
        <row r="43">
          <cell r="B43">
            <v>40</v>
          </cell>
          <cell r="C43">
            <v>262</v>
          </cell>
          <cell r="D43">
            <v>24</v>
          </cell>
          <cell r="E43">
            <v>50</v>
          </cell>
          <cell r="F43">
            <v>101</v>
          </cell>
          <cell r="G43">
            <v>51</v>
          </cell>
          <cell r="H43">
            <v>30</v>
          </cell>
          <cell r="I43">
            <v>9.702</v>
          </cell>
          <cell r="L43" t="str">
            <v>P.Q. 12</v>
          </cell>
        </row>
        <row r="44">
          <cell r="B44">
            <v>41</v>
          </cell>
          <cell r="C44">
            <v>280</v>
          </cell>
          <cell r="D44">
            <v>50</v>
          </cell>
          <cell r="E44">
            <v>50</v>
          </cell>
          <cell r="F44">
            <v>98</v>
          </cell>
          <cell r="G44">
            <v>44</v>
          </cell>
          <cell r="H44">
            <v>45</v>
          </cell>
          <cell r="I44">
            <v>8.0950000000000006</v>
          </cell>
          <cell r="L44" t="str">
            <v>P.Q. 13</v>
          </cell>
        </row>
        <row r="45">
          <cell r="B45">
            <v>42</v>
          </cell>
          <cell r="C45">
            <v>266</v>
          </cell>
          <cell r="D45">
            <v>23</v>
          </cell>
          <cell r="E45">
            <v>55</v>
          </cell>
          <cell r="F45">
            <v>102</v>
          </cell>
          <cell r="G45">
            <v>39</v>
          </cell>
          <cell r="H45">
            <v>25</v>
          </cell>
          <cell r="I45">
            <v>11.345000000000001</v>
          </cell>
          <cell r="L45" t="str">
            <v>P.Q. 14</v>
          </cell>
        </row>
        <row r="46">
          <cell r="B46">
            <v>43</v>
          </cell>
          <cell r="C46">
            <v>277</v>
          </cell>
          <cell r="D46">
            <v>4</v>
          </cell>
          <cell r="E46">
            <v>25</v>
          </cell>
          <cell r="F46">
            <v>99</v>
          </cell>
          <cell r="G46">
            <v>27</v>
          </cell>
          <cell r="H46">
            <v>55</v>
          </cell>
          <cell r="I46">
            <v>9.91</v>
          </cell>
          <cell r="L46" t="str">
            <v>P.Q. 15</v>
          </cell>
        </row>
        <row r="47">
          <cell r="B47" t="str">
            <v>TT2</v>
          </cell>
        </row>
        <row r="48">
          <cell r="B48">
            <v>44</v>
          </cell>
          <cell r="C48">
            <v>176</v>
          </cell>
          <cell r="D48">
            <v>47</v>
          </cell>
          <cell r="E48">
            <v>5</v>
          </cell>
          <cell r="F48">
            <v>78</v>
          </cell>
          <cell r="G48">
            <v>41</v>
          </cell>
          <cell r="H48">
            <v>30</v>
          </cell>
          <cell r="I48">
            <v>17.542999999999999</v>
          </cell>
          <cell r="J48">
            <v>1.3979999999999999</v>
          </cell>
          <cell r="K48">
            <v>1.68</v>
          </cell>
          <cell r="L48" t="str">
            <v>ESC. ESQ. 1</v>
          </cell>
        </row>
        <row r="49">
          <cell r="B49">
            <v>45</v>
          </cell>
          <cell r="C49">
            <v>171</v>
          </cell>
          <cell r="D49">
            <v>33</v>
          </cell>
          <cell r="E49">
            <v>0</v>
          </cell>
          <cell r="F49">
            <v>78</v>
          </cell>
          <cell r="G49">
            <v>44</v>
          </cell>
          <cell r="H49">
            <v>0</v>
          </cell>
          <cell r="I49">
            <v>17.149999999999999</v>
          </cell>
          <cell r="L49" t="str">
            <v>ESC. ESQ. 2</v>
          </cell>
        </row>
        <row r="50">
          <cell r="B50">
            <v>46</v>
          </cell>
          <cell r="C50">
            <v>176</v>
          </cell>
          <cell r="D50">
            <v>49</v>
          </cell>
          <cell r="E50">
            <v>40</v>
          </cell>
          <cell r="F50">
            <v>79</v>
          </cell>
          <cell r="G50">
            <v>1</v>
          </cell>
          <cell r="H50">
            <v>35</v>
          </cell>
          <cell r="I50">
            <v>17.184000000000001</v>
          </cell>
          <cell r="L50" t="str">
            <v>ESCALON 1</v>
          </cell>
        </row>
        <row r="51">
          <cell r="B51">
            <v>47</v>
          </cell>
          <cell r="C51">
            <v>171</v>
          </cell>
          <cell r="D51">
            <v>31</v>
          </cell>
          <cell r="E51">
            <v>20</v>
          </cell>
          <cell r="F51">
            <v>79</v>
          </cell>
          <cell r="G51">
            <v>5</v>
          </cell>
          <cell r="H51">
            <v>50</v>
          </cell>
          <cell r="I51">
            <v>17.146000000000001</v>
          </cell>
          <cell r="L51" t="str">
            <v>ESCALON 1/2</v>
          </cell>
        </row>
        <row r="52">
          <cell r="B52">
            <v>48</v>
          </cell>
          <cell r="C52">
            <v>176</v>
          </cell>
          <cell r="D52">
            <v>54</v>
          </cell>
          <cell r="E52">
            <v>40</v>
          </cell>
          <cell r="F52">
            <v>79</v>
          </cell>
          <cell r="G52">
            <v>21</v>
          </cell>
          <cell r="H52">
            <v>15</v>
          </cell>
          <cell r="I52">
            <v>16.832999999999998</v>
          </cell>
          <cell r="L52" t="str">
            <v>ESCALON 2</v>
          </cell>
        </row>
        <row r="53">
          <cell r="B53">
            <v>49</v>
          </cell>
          <cell r="C53">
            <v>171</v>
          </cell>
          <cell r="D53">
            <v>21</v>
          </cell>
          <cell r="E53">
            <v>40</v>
          </cell>
          <cell r="F53">
            <v>79</v>
          </cell>
          <cell r="G53">
            <v>25</v>
          </cell>
          <cell r="H53">
            <v>25</v>
          </cell>
          <cell r="I53">
            <v>16.789000000000001</v>
          </cell>
          <cell r="L53" t="str">
            <v>ESCALON 2/2</v>
          </cell>
        </row>
        <row r="54">
          <cell r="B54">
            <v>50</v>
          </cell>
          <cell r="C54">
            <v>176</v>
          </cell>
          <cell r="D54">
            <v>57</v>
          </cell>
          <cell r="E54">
            <v>35</v>
          </cell>
          <cell r="F54">
            <v>79</v>
          </cell>
          <cell r="G54">
            <v>42</v>
          </cell>
          <cell r="H54">
            <v>40</v>
          </cell>
          <cell r="I54">
            <v>16.46</v>
          </cell>
          <cell r="L54" t="str">
            <v>ESCALON 3</v>
          </cell>
        </row>
        <row r="55">
          <cell r="B55">
            <v>51</v>
          </cell>
          <cell r="C55">
            <v>171</v>
          </cell>
          <cell r="D55">
            <v>18</v>
          </cell>
          <cell r="E55">
            <v>40</v>
          </cell>
          <cell r="F55">
            <v>79</v>
          </cell>
          <cell r="G55">
            <v>44</v>
          </cell>
          <cell r="H55">
            <v>15</v>
          </cell>
          <cell r="I55">
            <v>16.433</v>
          </cell>
          <cell r="L55" t="str">
            <v>ESCALON 3/2</v>
          </cell>
        </row>
        <row r="56">
          <cell r="B56">
            <v>52</v>
          </cell>
          <cell r="C56">
            <v>176</v>
          </cell>
          <cell r="D56">
            <v>57</v>
          </cell>
          <cell r="E56">
            <v>50</v>
          </cell>
          <cell r="F56">
            <v>80</v>
          </cell>
          <cell r="G56">
            <v>5</v>
          </cell>
          <cell r="H56">
            <v>55</v>
          </cell>
          <cell r="I56">
            <v>16.11</v>
          </cell>
          <cell r="L56" t="str">
            <v>ESCALON 4</v>
          </cell>
        </row>
        <row r="57">
          <cell r="B57">
            <v>53</v>
          </cell>
          <cell r="C57">
            <v>171</v>
          </cell>
          <cell r="D57">
            <v>14</v>
          </cell>
          <cell r="E57">
            <v>35</v>
          </cell>
          <cell r="F57">
            <v>80</v>
          </cell>
          <cell r="G57">
            <v>11</v>
          </cell>
          <cell r="H57">
            <v>35</v>
          </cell>
          <cell r="I57">
            <v>16.077999999999999</v>
          </cell>
          <cell r="L57" t="str">
            <v>ESCALON 4/2</v>
          </cell>
        </row>
        <row r="58">
          <cell r="B58">
            <v>54</v>
          </cell>
          <cell r="C58">
            <v>177</v>
          </cell>
          <cell r="D58">
            <v>1</v>
          </cell>
          <cell r="E58">
            <v>20</v>
          </cell>
          <cell r="F58">
            <v>80</v>
          </cell>
          <cell r="G58">
            <v>26</v>
          </cell>
          <cell r="H58">
            <v>25</v>
          </cell>
          <cell r="I58">
            <v>15.744999999999999</v>
          </cell>
          <cell r="L58" t="str">
            <v>ESCALON 5</v>
          </cell>
        </row>
        <row r="59">
          <cell r="B59">
            <v>55</v>
          </cell>
          <cell r="C59">
            <v>171</v>
          </cell>
          <cell r="D59">
            <v>8</v>
          </cell>
          <cell r="E59">
            <v>5</v>
          </cell>
          <cell r="F59">
            <v>80</v>
          </cell>
          <cell r="G59">
            <v>30</v>
          </cell>
          <cell r="H59">
            <v>35</v>
          </cell>
          <cell r="I59">
            <v>15.722</v>
          </cell>
          <cell r="L59" t="str">
            <v>ESCALON 5/2</v>
          </cell>
        </row>
        <row r="60">
          <cell r="B60">
            <v>56</v>
          </cell>
          <cell r="C60">
            <v>177</v>
          </cell>
          <cell r="D60">
            <v>7</v>
          </cell>
          <cell r="E60">
            <v>20</v>
          </cell>
          <cell r="F60">
            <v>80</v>
          </cell>
          <cell r="G60">
            <v>50</v>
          </cell>
          <cell r="H60">
            <v>45</v>
          </cell>
          <cell r="I60">
            <v>15.385</v>
          </cell>
          <cell r="L60" t="str">
            <v>ESCALON 6</v>
          </cell>
        </row>
        <row r="61">
          <cell r="B61">
            <v>57</v>
          </cell>
          <cell r="C61">
            <v>171</v>
          </cell>
          <cell r="D61">
            <v>4</v>
          </cell>
          <cell r="E61">
            <v>55</v>
          </cell>
          <cell r="F61">
            <v>80</v>
          </cell>
          <cell r="G61">
            <v>54</v>
          </cell>
          <cell r="H61">
            <v>25</v>
          </cell>
          <cell r="I61">
            <v>15.35</v>
          </cell>
          <cell r="L61" t="str">
            <v>ESCALON 6/2</v>
          </cell>
        </row>
        <row r="62">
          <cell r="B62">
            <v>58</v>
          </cell>
          <cell r="C62">
            <v>177</v>
          </cell>
          <cell r="D62">
            <v>7</v>
          </cell>
          <cell r="E62">
            <v>25</v>
          </cell>
          <cell r="F62">
            <v>81</v>
          </cell>
          <cell r="G62">
            <v>14</v>
          </cell>
          <cell r="H62">
            <v>25</v>
          </cell>
          <cell r="I62">
            <v>15.023999999999999</v>
          </cell>
          <cell r="L62" t="str">
            <v>ESCALON 7</v>
          </cell>
        </row>
        <row r="63">
          <cell r="B63">
            <v>59</v>
          </cell>
          <cell r="C63">
            <v>170</v>
          </cell>
          <cell r="D63">
            <v>58</v>
          </cell>
          <cell r="E63">
            <v>40</v>
          </cell>
          <cell r="F63">
            <v>81</v>
          </cell>
          <cell r="G63">
            <v>14</v>
          </cell>
          <cell r="H63">
            <v>35</v>
          </cell>
          <cell r="I63">
            <v>15.000999999999999</v>
          </cell>
          <cell r="L63" t="str">
            <v>ESCALON 7/2</v>
          </cell>
        </row>
        <row r="64">
          <cell r="B64">
            <v>60</v>
          </cell>
          <cell r="C64">
            <v>177</v>
          </cell>
          <cell r="D64">
            <v>7</v>
          </cell>
          <cell r="E64">
            <v>0</v>
          </cell>
          <cell r="F64">
            <v>81</v>
          </cell>
          <cell r="G64">
            <v>42</v>
          </cell>
          <cell r="H64">
            <v>20</v>
          </cell>
          <cell r="I64">
            <v>14.653</v>
          </cell>
          <cell r="L64" t="str">
            <v>ESCALON 8</v>
          </cell>
        </row>
        <row r="65">
          <cell r="B65">
            <v>61</v>
          </cell>
          <cell r="C65">
            <v>170</v>
          </cell>
          <cell r="D65">
            <v>53</v>
          </cell>
          <cell r="E65">
            <v>50</v>
          </cell>
          <cell r="F65">
            <v>81</v>
          </cell>
          <cell r="G65">
            <v>44</v>
          </cell>
          <cell r="H65">
            <v>30</v>
          </cell>
          <cell r="I65">
            <v>14.659000000000001</v>
          </cell>
          <cell r="L65" t="str">
            <v>ESCALON 8/2</v>
          </cell>
        </row>
        <row r="66">
          <cell r="B66">
            <v>62</v>
          </cell>
          <cell r="C66">
            <v>177</v>
          </cell>
          <cell r="D66">
            <v>11</v>
          </cell>
          <cell r="E66">
            <v>25</v>
          </cell>
          <cell r="F66">
            <v>82</v>
          </cell>
          <cell r="G66">
            <v>10</v>
          </cell>
          <cell r="H66">
            <v>20</v>
          </cell>
          <cell r="I66">
            <v>14.305</v>
          </cell>
          <cell r="L66" t="str">
            <v>ESCALON 9</v>
          </cell>
        </row>
        <row r="67">
          <cell r="B67">
            <v>63</v>
          </cell>
          <cell r="C67">
            <v>170</v>
          </cell>
          <cell r="D67">
            <v>44</v>
          </cell>
          <cell r="E67">
            <v>15</v>
          </cell>
          <cell r="F67">
            <v>82</v>
          </cell>
          <cell r="G67">
            <v>10</v>
          </cell>
          <cell r="H67">
            <v>15</v>
          </cell>
          <cell r="I67">
            <v>14.302</v>
          </cell>
          <cell r="L67" t="str">
            <v>ESCALON 9/2</v>
          </cell>
        </row>
        <row r="68">
          <cell r="B68">
            <v>64</v>
          </cell>
          <cell r="C68">
            <v>177</v>
          </cell>
          <cell r="D68">
            <v>10</v>
          </cell>
          <cell r="E68">
            <v>40</v>
          </cell>
          <cell r="F68">
            <v>82</v>
          </cell>
          <cell r="G68">
            <v>38</v>
          </cell>
          <cell r="H68">
            <v>15</v>
          </cell>
          <cell r="I68">
            <v>13.93</v>
          </cell>
          <cell r="L68" t="str">
            <v>ESCALON 10</v>
          </cell>
        </row>
        <row r="69">
          <cell r="B69">
            <v>65</v>
          </cell>
          <cell r="C69">
            <v>170</v>
          </cell>
          <cell r="D69">
            <v>44</v>
          </cell>
          <cell r="E69">
            <v>35</v>
          </cell>
          <cell r="F69">
            <v>82</v>
          </cell>
          <cell r="G69">
            <v>40</v>
          </cell>
          <cell r="H69">
            <v>15</v>
          </cell>
          <cell r="I69">
            <v>13.959</v>
          </cell>
          <cell r="L69" t="str">
            <v>ESCALON 10/2</v>
          </cell>
        </row>
        <row r="70">
          <cell r="B70">
            <v>66</v>
          </cell>
          <cell r="C70">
            <v>177</v>
          </cell>
          <cell r="D70">
            <v>24</v>
          </cell>
          <cell r="E70">
            <v>0</v>
          </cell>
          <cell r="F70">
            <v>83</v>
          </cell>
          <cell r="G70">
            <v>3</v>
          </cell>
          <cell r="H70">
            <v>15</v>
          </cell>
          <cell r="I70">
            <v>13.585000000000001</v>
          </cell>
          <cell r="L70" t="str">
            <v>ESCALON 11</v>
          </cell>
        </row>
        <row r="71">
          <cell r="B71">
            <v>67</v>
          </cell>
          <cell r="C71">
            <v>170</v>
          </cell>
          <cell r="D71">
            <v>30</v>
          </cell>
          <cell r="E71">
            <v>30</v>
          </cell>
          <cell r="F71">
            <v>83</v>
          </cell>
          <cell r="G71">
            <v>11</v>
          </cell>
          <cell r="H71">
            <v>35</v>
          </cell>
          <cell r="I71">
            <v>13.586</v>
          </cell>
          <cell r="L71" t="str">
            <v>ESCALON 11/2</v>
          </cell>
        </row>
        <row r="72">
          <cell r="B72">
            <v>68</v>
          </cell>
          <cell r="C72">
            <v>177</v>
          </cell>
          <cell r="D72">
            <v>23</v>
          </cell>
          <cell r="E72">
            <v>15</v>
          </cell>
          <cell r="F72">
            <v>83</v>
          </cell>
          <cell r="G72">
            <v>34</v>
          </cell>
          <cell r="H72">
            <v>15</v>
          </cell>
          <cell r="I72">
            <v>13.217000000000001</v>
          </cell>
          <cell r="L72" t="str">
            <v>ESCALON 12</v>
          </cell>
        </row>
        <row r="73">
          <cell r="B73">
            <v>69</v>
          </cell>
          <cell r="C73">
            <v>170</v>
          </cell>
          <cell r="D73">
            <v>29</v>
          </cell>
          <cell r="E73">
            <v>0</v>
          </cell>
          <cell r="F73">
            <v>83</v>
          </cell>
          <cell r="G73">
            <v>40</v>
          </cell>
          <cell r="H73">
            <v>40</v>
          </cell>
          <cell r="I73">
            <v>13.223000000000001</v>
          </cell>
          <cell r="L73" t="str">
            <v>ESCALON 12/2</v>
          </cell>
        </row>
        <row r="74">
          <cell r="B74">
            <v>70</v>
          </cell>
          <cell r="C74">
            <v>177</v>
          </cell>
          <cell r="D74">
            <v>25</v>
          </cell>
          <cell r="E74">
            <v>45</v>
          </cell>
          <cell r="F74">
            <v>84</v>
          </cell>
          <cell r="G74">
            <v>6</v>
          </cell>
          <cell r="H74">
            <v>45</v>
          </cell>
          <cell r="I74">
            <v>12.87</v>
          </cell>
          <cell r="L74" t="str">
            <v>ESCALON 13</v>
          </cell>
        </row>
        <row r="75">
          <cell r="B75">
            <v>71</v>
          </cell>
          <cell r="C75">
            <v>170</v>
          </cell>
          <cell r="D75">
            <v>16</v>
          </cell>
          <cell r="E75">
            <v>25</v>
          </cell>
          <cell r="F75">
            <v>84</v>
          </cell>
          <cell r="G75">
            <v>10</v>
          </cell>
          <cell r="H75">
            <v>35</v>
          </cell>
          <cell r="I75">
            <v>12.877000000000001</v>
          </cell>
          <cell r="L75" t="str">
            <v>ESCALON 13/2</v>
          </cell>
        </row>
        <row r="76">
          <cell r="B76">
            <v>72</v>
          </cell>
          <cell r="C76">
            <v>177</v>
          </cell>
          <cell r="D76">
            <v>28</v>
          </cell>
          <cell r="E76">
            <v>15</v>
          </cell>
          <cell r="F76">
            <v>85</v>
          </cell>
          <cell r="G76">
            <v>2</v>
          </cell>
          <cell r="H76">
            <v>50</v>
          </cell>
          <cell r="I76">
            <v>12.321</v>
          </cell>
          <cell r="L76" t="str">
            <v>ESC. ESQ. 3</v>
          </cell>
        </row>
        <row r="77">
          <cell r="B77">
            <v>73</v>
          </cell>
          <cell r="C77">
            <v>169</v>
          </cell>
          <cell r="D77">
            <v>57</v>
          </cell>
          <cell r="E77">
            <v>40</v>
          </cell>
          <cell r="F77">
            <v>85</v>
          </cell>
          <cell r="G77">
            <v>4</v>
          </cell>
          <cell r="H77">
            <v>45</v>
          </cell>
          <cell r="I77">
            <v>12.247</v>
          </cell>
          <cell r="L77" t="str">
            <v>ESC. ESQ. 4</v>
          </cell>
        </row>
        <row r="78">
          <cell r="B78">
            <v>74</v>
          </cell>
          <cell r="C78">
            <v>178</v>
          </cell>
          <cell r="D78">
            <v>59</v>
          </cell>
          <cell r="E78">
            <v>10</v>
          </cell>
          <cell r="F78">
            <v>86</v>
          </cell>
          <cell r="G78">
            <v>42</v>
          </cell>
          <cell r="H78">
            <v>50</v>
          </cell>
          <cell r="I78">
            <v>7.9550000000000001</v>
          </cell>
          <cell r="L78" t="str">
            <v>E18 CAMINO</v>
          </cell>
        </row>
        <row r="79">
          <cell r="B79">
            <v>75</v>
          </cell>
          <cell r="C79">
            <v>167</v>
          </cell>
          <cell r="D79">
            <v>18</v>
          </cell>
          <cell r="E79">
            <v>35</v>
          </cell>
          <cell r="F79">
            <v>86</v>
          </cell>
          <cell r="G79">
            <v>47</v>
          </cell>
          <cell r="H79">
            <v>0</v>
          </cell>
          <cell r="I79">
            <v>7.9340000000000002</v>
          </cell>
          <cell r="L79" t="str">
            <v>E19 CAMINO</v>
          </cell>
        </row>
        <row r="80">
          <cell r="B80">
            <v>76</v>
          </cell>
          <cell r="C80">
            <v>179</v>
          </cell>
          <cell r="D80">
            <v>58</v>
          </cell>
          <cell r="E80">
            <v>40</v>
          </cell>
          <cell r="F80">
            <v>89</v>
          </cell>
          <cell r="G80">
            <v>12</v>
          </cell>
          <cell r="H80">
            <v>5</v>
          </cell>
          <cell r="I80">
            <v>5.9870000000000001</v>
          </cell>
          <cell r="L80" t="str">
            <v>E20 CAMINO</v>
          </cell>
        </row>
        <row r="81">
          <cell r="B81">
            <v>77</v>
          </cell>
          <cell r="C81">
            <v>166</v>
          </cell>
          <cell r="D81">
            <v>45</v>
          </cell>
          <cell r="E81">
            <v>25</v>
          </cell>
          <cell r="F81">
            <v>89</v>
          </cell>
          <cell r="G81">
            <v>17</v>
          </cell>
          <cell r="H81">
            <v>5</v>
          </cell>
          <cell r="I81">
            <v>7.298</v>
          </cell>
          <cell r="L81" t="str">
            <v>E21 CAMINO</v>
          </cell>
        </row>
        <row r="82">
          <cell r="B82">
            <v>78</v>
          </cell>
          <cell r="C82">
            <v>159</v>
          </cell>
          <cell r="D82">
            <v>44</v>
          </cell>
          <cell r="E82">
            <v>35</v>
          </cell>
          <cell r="F82">
            <v>89</v>
          </cell>
          <cell r="G82">
            <v>10</v>
          </cell>
          <cell r="H82">
            <v>45</v>
          </cell>
          <cell r="I82">
            <v>6.1139999999999999</v>
          </cell>
          <cell r="L82" t="str">
            <v>E22 CAMINO</v>
          </cell>
        </row>
        <row r="83">
          <cell r="B83">
            <v>79</v>
          </cell>
          <cell r="C83">
            <v>185</v>
          </cell>
          <cell r="D83">
            <v>39</v>
          </cell>
          <cell r="E83">
            <v>0</v>
          </cell>
          <cell r="F83">
            <v>80</v>
          </cell>
          <cell r="G83">
            <v>21</v>
          </cell>
          <cell r="H83">
            <v>25</v>
          </cell>
          <cell r="I83">
            <v>21.024999999999999</v>
          </cell>
          <cell r="L83" t="str">
            <v>P.Q. 16</v>
          </cell>
        </row>
        <row r="84">
          <cell r="B84">
            <v>80</v>
          </cell>
          <cell r="C84">
            <v>182</v>
          </cell>
          <cell r="D84">
            <v>15</v>
          </cell>
          <cell r="E84">
            <v>5</v>
          </cell>
          <cell r="F84">
            <v>81</v>
          </cell>
          <cell r="G84">
            <v>38</v>
          </cell>
          <cell r="H84">
            <v>5</v>
          </cell>
          <cell r="I84">
            <v>15.654</v>
          </cell>
          <cell r="L84" t="str">
            <v>P.Q. 17</v>
          </cell>
        </row>
        <row r="85">
          <cell r="B85">
            <v>81</v>
          </cell>
          <cell r="C85">
            <v>188</v>
          </cell>
          <cell r="D85">
            <v>38</v>
          </cell>
          <cell r="E85">
            <v>35</v>
          </cell>
          <cell r="F85">
            <v>82</v>
          </cell>
          <cell r="G85">
            <v>2</v>
          </cell>
          <cell r="H85">
            <v>50</v>
          </cell>
          <cell r="I85">
            <v>19.396000000000001</v>
          </cell>
          <cell r="L85" t="str">
            <v>P.Q. 18</v>
          </cell>
        </row>
        <row r="86">
          <cell r="B86">
            <v>82</v>
          </cell>
          <cell r="C86">
            <v>193</v>
          </cell>
          <cell r="D86">
            <v>17</v>
          </cell>
          <cell r="E86">
            <v>45</v>
          </cell>
          <cell r="F86">
            <v>84</v>
          </cell>
          <cell r="G86">
            <v>14</v>
          </cell>
          <cell r="H86">
            <v>20</v>
          </cell>
          <cell r="I86">
            <v>16.204000000000001</v>
          </cell>
          <cell r="L86" t="str">
            <v>P.Q. 19</v>
          </cell>
        </row>
        <row r="87">
          <cell r="B87">
            <v>83</v>
          </cell>
          <cell r="C87">
            <v>180</v>
          </cell>
          <cell r="D87">
            <v>47</v>
          </cell>
          <cell r="E87">
            <v>25</v>
          </cell>
          <cell r="F87">
            <v>81</v>
          </cell>
          <cell r="G87">
            <v>53</v>
          </cell>
          <cell r="H87">
            <v>25</v>
          </cell>
          <cell r="I87">
            <v>14.173999999999999</v>
          </cell>
          <cell r="L87" t="str">
            <v>P.Q. 20</v>
          </cell>
        </row>
        <row r="88">
          <cell r="B88">
            <v>84</v>
          </cell>
          <cell r="C88">
            <v>119</v>
          </cell>
          <cell r="D88">
            <v>21</v>
          </cell>
          <cell r="E88">
            <v>25</v>
          </cell>
          <cell r="F88">
            <v>85</v>
          </cell>
          <cell r="G88">
            <v>35</v>
          </cell>
          <cell r="H88">
            <v>55</v>
          </cell>
          <cell r="I88">
            <v>13.507999999999999</v>
          </cell>
          <cell r="L88" t="str">
            <v>P.Q. 21</v>
          </cell>
        </row>
        <row r="89">
          <cell r="B89">
            <v>85</v>
          </cell>
          <cell r="C89">
            <v>186</v>
          </cell>
          <cell r="D89">
            <v>43</v>
          </cell>
          <cell r="E89">
            <v>15</v>
          </cell>
          <cell r="F89">
            <v>86</v>
          </cell>
          <cell r="G89">
            <v>18</v>
          </cell>
          <cell r="H89">
            <v>25</v>
          </cell>
          <cell r="I89">
            <v>11.877000000000001</v>
          </cell>
          <cell r="L89" t="str">
            <v>P.Q. 22</v>
          </cell>
        </row>
        <row r="90">
          <cell r="B90">
            <v>86</v>
          </cell>
          <cell r="C90">
            <v>205</v>
          </cell>
          <cell r="D90">
            <v>3</v>
          </cell>
          <cell r="E90">
            <v>5</v>
          </cell>
          <cell r="F90">
            <v>85</v>
          </cell>
          <cell r="G90">
            <v>29</v>
          </cell>
          <cell r="H90">
            <v>0</v>
          </cell>
          <cell r="I90">
            <v>10.366</v>
          </cell>
          <cell r="L90" t="str">
            <v>P.Q. 23</v>
          </cell>
        </row>
        <row r="91">
          <cell r="B91">
            <v>87</v>
          </cell>
          <cell r="C91">
            <v>187</v>
          </cell>
          <cell r="D91">
            <v>6</v>
          </cell>
          <cell r="E91">
            <v>50</v>
          </cell>
          <cell r="F91">
            <v>85</v>
          </cell>
          <cell r="G91">
            <v>45</v>
          </cell>
          <cell r="H91">
            <v>45</v>
          </cell>
          <cell r="I91">
            <v>9.0190000000000001</v>
          </cell>
          <cell r="L91" t="str">
            <v>P.Q. 24</v>
          </cell>
        </row>
        <row r="92">
          <cell r="B92">
            <v>88</v>
          </cell>
          <cell r="C92">
            <v>133</v>
          </cell>
          <cell r="D92">
            <v>32</v>
          </cell>
          <cell r="E92">
            <v>55</v>
          </cell>
          <cell r="F92">
            <v>87</v>
          </cell>
          <cell r="G92">
            <v>33</v>
          </cell>
          <cell r="H92">
            <v>20</v>
          </cell>
          <cell r="I92">
            <v>5.3959999999999999</v>
          </cell>
          <cell r="L92" t="str">
            <v>P.Q. 25</v>
          </cell>
        </row>
        <row r="93">
          <cell r="B93">
            <v>89</v>
          </cell>
          <cell r="C93">
            <v>194</v>
          </cell>
          <cell r="D93">
            <v>44</v>
          </cell>
          <cell r="E93">
            <v>40</v>
          </cell>
          <cell r="F93">
            <v>86</v>
          </cell>
          <cell r="G93">
            <v>14</v>
          </cell>
          <cell r="H93">
            <v>50</v>
          </cell>
          <cell r="I93">
            <v>4.3890000000000002</v>
          </cell>
          <cell r="L93" t="str">
            <v>P.Q. 26</v>
          </cell>
        </row>
        <row r="94">
          <cell r="B94">
            <v>90</v>
          </cell>
          <cell r="C94">
            <v>184</v>
          </cell>
          <cell r="D94">
            <v>45</v>
          </cell>
          <cell r="E94">
            <v>45</v>
          </cell>
          <cell r="F94">
            <v>89</v>
          </cell>
          <cell r="G94">
            <v>30</v>
          </cell>
          <cell r="H94">
            <v>30</v>
          </cell>
          <cell r="I94">
            <v>3.91</v>
          </cell>
          <cell r="L94" t="str">
            <v>P.Q. 27</v>
          </cell>
        </row>
        <row r="95">
          <cell r="B95">
            <v>91</v>
          </cell>
          <cell r="C95">
            <v>325</v>
          </cell>
          <cell r="D95">
            <v>32</v>
          </cell>
          <cell r="E95">
            <v>20</v>
          </cell>
          <cell r="F95">
            <v>97</v>
          </cell>
          <cell r="G95">
            <v>37</v>
          </cell>
          <cell r="H95">
            <v>0</v>
          </cell>
          <cell r="I95">
            <v>3.331</v>
          </cell>
          <cell r="L95" t="str">
            <v>P.Q. 28</v>
          </cell>
        </row>
        <row r="96">
          <cell r="B96">
            <v>92</v>
          </cell>
          <cell r="C96">
            <v>310</v>
          </cell>
          <cell r="D96">
            <v>22</v>
          </cell>
          <cell r="E96">
            <v>50</v>
          </cell>
          <cell r="F96">
            <v>98</v>
          </cell>
          <cell r="G96">
            <v>40</v>
          </cell>
          <cell r="H96">
            <v>25</v>
          </cell>
          <cell r="I96">
            <v>5.0810000000000004</v>
          </cell>
          <cell r="L96" t="str">
            <v>P.Q. 29</v>
          </cell>
        </row>
        <row r="97">
          <cell r="B97">
            <v>93</v>
          </cell>
          <cell r="C97">
            <v>0</v>
          </cell>
          <cell r="D97">
            <v>46</v>
          </cell>
          <cell r="E97">
            <v>35</v>
          </cell>
          <cell r="F97">
            <v>94</v>
          </cell>
          <cell r="G97">
            <v>18</v>
          </cell>
          <cell r="H97">
            <v>25</v>
          </cell>
          <cell r="I97">
            <v>3.7949999999999999</v>
          </cell>
          <cell r="L97" t="str">
            <v>P.Q. 30</v>
          </cell>
        </row>
        <row r="98">
          <cell r="B98">
            <v>94</v>
          </cell>
          <cell r="C98">
            <v>325</v>
          </cell>
          <cell r="D98">
            <v>59</v>
          </cell>
          <cell r="E98">
            <v>10</v>
          </cell>
          <cell r="F98">
            <v>102</v>
          </cell>
          <cell r="G98">
            <v>52</v>
          </cell>
          <cell r="H98">
            <v>35</v>
          </cell>
          <cell r="I98">
            <v>6.1959999999999997</v>
          </cell>
          <cell r="L98" t="str">
            <v>P.Q. 31</v>
          </cell>
        </row>
        <row r="99">
          <cell r="B99">
            <v>95</v>
          </cell>
          <cell r="C99">
            <v>346</v>
          </cell>
          <cell r="D99">
            <v>59</v>
          </cell>
          <cell r="E99">
            <v>0</v>
          </cell>
          <cell r="F99">
            <v>102</v>
          </cell>
          <cell r="G99">
            <v>48</v>
          </cell>
          <cell r="H99">
            <v>15</v>
          </cell>
          <cell r="I99">
            <v>6.0640000000000001</v>
          </cell>
          <cell r="L99" t="str">
            <v>P.Q. 32</v>
          </cell>
        </row>
        <row r="100">
          <cell r="B100">
            <v>96</v>
          </cell>
          <cell r="C100">
            <v>150</v>
          </cell>
          <cell r="D100">
            <v>22</v>
          </cell>
          <cell r="E100">
            <v>10</v>
          </cell>
          <cell r="F100">
            <v>89</v>
          </cell>
          <cell r="G100">
            <v>33</v>
          </cell>
          <cell r="H100">
            <v>0</v>
          </cell>
          <cell r="I100">
            <v>10.917999999999999</v>
          </cell>
          <cell r="L100" t="str">
            <v>ESQ. EDIFCIO 1</v>
          </cell>
        </row>
        <row r="101">
          <cell r="B101">
            <v>97</v>
          </cell>
          <cell r="C101">
            <v>110</v>
          </cell>
          <cell r="D101">
            <v>22</v>
          </cell>
          <cell r="E101">
            <v>15</v>
          </cell>
          <cell r="F101">
            <v>99</v>
          </cell>
          <cell r="G101">
            <v>14</v>
          </cell>
          <cell r="H101">
            <v>20</v>
          </cell>
          <cell r="I101">
            <v>4.0970000000000004</v>
          </cell>
          <cell r="L101" t="str">
            <v>ESQ. EDIFCIO 2</v>
          </cell>
        </row>
        <row r="102">
          <cell r="B102">
            <v>98</v>
          </cell>
          <cell r="C102">
            <v>94</v>
          </cell>
          <cell r="D102">
            <v>6</v>
          </cell>
          <cell r="E102">
            <v>0</v>
          </cell>
          <cell r="F102">
            <v>104</v>
          </cell>
          <cell r="G102">
            <v>22</v>
          </cell>
          <cell r="H102">
            <v>50</v>
          </cell>
          <cell r="I102">
            <v>3.68</v>
          </cell>
          <cell r="L102" t="str">
            <v>ESQ. EDIFCIO 3</v>
          </cell>
        </row>
        <row r="103">
          <cell r="B103">
            <v>99</v>
          </cell>
          <cell r="C103">
            <v>53</v>
          </cell>
          <cell r="D103">
            <v>36</v>
          </cell>
          <cell r="E103">
            <v>20</v>
          </cell>
          <cell r="F103">
            <v>111</v>
          </cell>
          <cell r="G103">
            <v>42</v>
          </cell>
          <cell r="H103">
            <v>55</v>
          </cell>
          <cell r="I103">
            <v>3.2789999999999999</v>
          </cell>
          <cell r="L103" t="str">
            <v>ESQ. EDIFCIO 4</v>
          </cell>
        </row>
        <row r="104">
          <cell r="B104">
            <v>100</v>
          </cell>
          <cell r="C104">
            <v>35</v>
          </cell>
          <cell r="D104">
            <v>16</v>
          </cell>
          <cell r="E104">
            <v>10</v>
          </cell>
          <cell r="F104">
            <v>104</v>
          </cell>
          <cell r="G104">
            <v>44</v>
          </cell>
          <cell r="H104">
            <v>50</v>
          </cell>
          <cell r="I104">
            <v>5.4349999999999996</v>
          </cell>
          <cell r="L104" t="str">
            <v>ESQ. EDIFCIO 5</v>
          </cell>
        </row>
        <row r="105">
          <cell r="B105">
            <v>101</v>
          </cell>
          <cell r="C105">
            <v>29</v>
          </cell>
          <cell r="D105">
            <v>7</v>
          </cell>
          <cell r="E105">
            <v>30</v>
          </cell>
          <cell r="F105">
            <v>101</v>
          </cell>
          <cell r="G105">
            <v>51</v>
          </cell>
          <cell r="H105">
            <v>55</v>
          </cell>
          <cell r="I105">
            <v>6.2290000000000001</v>
          </cell>
          <cell r="L105" t="str">
            <v>ESQ. EDIFCIO 6</v>
          </cell>
        </row>
        <row r="106">
          <cell r="B106">
            <v>102</v>
          </cell>
          <cell r="C106">
            <v>33</v>
          </cell>
          <cell r="D106">
            <v>15</v>
          </cell>
          <cell r="E106">
            <v>25</v>
          </cell>
          <cell r="F106">
            <v>101</v>
          </cell>
          <cell r="G106">
            <v>19</v>
          </cell>
          <cell r="H106">
            <v>35</v>
          </cell>
          <cell r="I106">
            <v>6.7850000000000001</v>
          </cell>
          <cell r="L106" t="str">
            <v>ESQ. EDIFCIO 7</v>
          </cell>
        </row>
        <row r="107">
          <cell r="B107">
            <v>103</v>
          </cell>
          <cell r="C107">
            <v>13</v>
          </cell>
          <cell r="D107">
            <v>44</v>
          </cell>
          <cell r="E107">
            <v>50</v>
          </cell>
          <cell r="F107">
            <v>96</v>
          </cell>
          <cell r="G107">
            <v>12</v>
          </cell>
          <cell r="H107">
            <v>45</v>
          </cell>
          <cell r="I107">
            <v>12.438000000000001</v>
          </cell>
          <cell r="L107" t="str">
            <v>ESQ. EDIFCIO 8</v>
          </cell>
        </row>
        <row r="108">
          <cell r="B108">
            <v>104</v>
          </cell>
          <cell r="C108">
            <v>9</v>
          </cell>
          <cell r="D108">
            <v>47</v>
          </cell>
          <cell r="E108">
            <v>0</v>
          </cell>
          <cell r="F108">
            <v>96</v>
          </cell>
          <cell r="G108">
            <v>31</v>
          </cell>
          <cell r="H108">
            <v>25</v>
          </cell>
          <cell r="I108">
            <v>12.247999999999999</v>
          </cell>
          <cell r="L108" t="str">
            <v>ESQ. EDIFCIO 9</v>
          </cell>
        </row>
        <row r="109">
          <cell r="B109">
            <v>105</v>
          </cell>
          <cell r="C109">
            <v>5</v>
          </cell>
          <cell r="D109">
            <v>2</v>
          </cell>
          <cell r="E109">
            <v>5</v>
          </cell>
          <cell r="F109">
            <v>96</v>
          </cell>
          <cell r="G109">
            <v>56</v>
          </cell>
          <cell r="H109">
            <v>10</v>
          </cell>
          <cell r="I109">
            <v>18.436</v>
          </cell>
          <cell r="L109" t="str">
            <v>ESQ. EDIFCIO 10</v>
          </cell>
        </row>
        <row r="110">
          <cell r="B110">
            <v>106</v>
          </cell>
          <cell r="C110">
            <v>4</v>
          </cell>
          <cell r="D110">
            <v>9</v>
          </cell>
          <cell r="E110">
            <v>15</v>
          </cell>
          <cell r="F110">
            <v>97</v>
          </cell>
          <cell r="G110">
            <v>2</v>
          </cell>
          <cell r="H110">
            <v>15</v>
          </cell>
          <cell r="I110">
            <v>18.379000000000001</v>
          </cell>
          <cell r="L110" t="str">
            <v>ESQ. EDIFCIO 11</v>
          </cell>
        </row>
        <row r="111">
          <cell r="B111">
            <v>107</v>
          </cell>
          <cell r="C111">
            <v>3</v>
          </cell>
          <cell r="D111">
            <v>35</v>
          </cell>
          <cell r="E111">
            <v>40</v>
          </cell>
          <cell r="F111">
            <v>96</v>
          </cell>
          <cell r="G111">
            <v>42</v>
          </cell>
          <cell r="H111">
            <v>35</v>
          </cell>
          <cell r="I111">
            <v>19.088000000000001</v>
          </cell>
          <cell r="L111" t="str">
            <v>ESQ. EDIFCIO 12</v>
          </cell>
        </row>
        <row r="112">
          <cell r="B112">
            <v>108</v>
          </cell>
          <cell r="C112">
            <v>2</v>
          </cell>
          <cell r="D112">
            <v>24</v>
          </cell>
          <cell r="E112">
            <v>10</v>
          </cell>
          <cell r="F112">
            <v>96</v>
          </cell>
          <cell r="G112">
            <v>53</v>
          </cell>
          <cell r="H112">
            <v>45</v>
          </cell>
          <cell r="I112">
            <v>23.69</v>
          </cell>
          <cell r="L112" t="str">
            <v>ESQ. EDIFCIO 13</v>
          </cell>
        </row>
        <row r="113">
          <cell r="B113">
            <v>109</v>
          </cell>
          <cell r="C113">
            <v>1</v>
          </cell>
          <cell r="D113">
            <v>47</v>
          </cell>
          <cell r="E113">
            <v>10</v>
          </cell>
          <cell r="F113">
            <v>96</v>
          </cell>
          <cell r="G113">
            <v>53</v>
          </cell>
          <cell r="H113">
            <v>15</v>
          </cell>
          <cell r="I113">
            <v>23.675000000000001</v>
          </cell>
          <cell r="L113" t="str">
            <v>ESQ. EDIFCIO 14</v>
          </cell>
        </row>
        <row r="114">
          <cell r="B114">
            <v>110</v>
          </cell>
          <cell r="C114">
            <v>1</v>
          </cell>
          <cell r="D114">
            <v>27</v>
          </cell>
          <cell r="E114">
            <v>20</v>
          </cell>
          <cell r="F114">
            <v>97</v>
          </cell>
          <cell r="G114">
            <v>3</v>
          </cell>
          <cell r="H114">
            <v>40</v>
          </cell>
          <cell r="I114">
            <v>24.422999999999998</v>
          </cell>
          <cell r="L114" t="str">
            <v>ESQ. EDIFCIO 15</v>
          </cell>
        </row>
        <row r="115">
          <cell r="B115">
            <v>111</v>
          </cell>
          <cell r="C115">
            <v>4</v>
          </cell>
          <cell r="D115">
            <v>33</v>
          </cell>
          <cell r="E115">
            <v>55</v>
          </cell>
          <cell r="F115">
            <v>97</v>
          </cell>
          <cell r="G115">
            <v>38</v>
          </cell>
          <cell r="H115">
            <v>25</v>
          </cell>
          <cell r="I115">
            <v>11.667999999999999</v>
          </cell>
          <cell r="J115">
            <v>1.4359999999999999</v>
          </cell>
          <cell r="K115">
            <v>1.68</v>
          </cell>
          <cell r="L115" t="str">
            <v>BORDE 1</v>
          </cell>
        </row>
        <row r="116">
          <cell r="B116">
            <v>112</v>
          </cell>
          <cell r="C116">
            <v>12</v>
          </cell>
          <cell r="D116">
            <v>5</v>
          </cell>
          <cell r="E116">
            <v>35</v>
          </cell>
          <cell r="F116">
            <v>97</v>
          </cell>
          <cell r="G116">
            <v>20</v>
          </cell>
          <cell r="H116">
            <v>45</v>
          </cell>
          <cell r="I116">
            <v>12.118</v>
          </cell>
          <cell r="L116" t="str">
            <v>BORDE 2</v>
          </cell>
        </row>
        <row r="117">
          <cell r="B117">
            <v>113</v>
          </cell>
          <cell r="C117">
            <v>29</v>
          </cell>
          <cell r="D117">
            <v>34</v>
          </cell>
          <cell r="E117">
            <v>10</v>
          </cell>
          <cell r="F117">
            <v>103</v>
          </cell>
          <cell r="G117">
            <v>19</v>
          </cell>
          <cell r="H117">
            <v>15</v>
          </cell>
          <cell r="I117">
            <v>6.415</v>
          </cell>
          <cell r="L117" t="str">
            <v>BORDE 3</v>
          </cell>
        </row>
        <row r="118">
          <cell r="B118">
            <v>114</v>
          </cell>
          <cell r="C118">
            <v>9</v>
          </cell>
          <cell r="D118">
            <v>9</v>
          </cell>
          <cell r="E118">
            <v>0</v>
          </cell>
          <cell r="F118">
            <v>106</v>
          </cell>
          <cell r="G118">
            <v>4</v>
          </cell>
          <cell r="H118">
            <v>50</v>
          </cell>
          <cell r="I118">
            <v>5.298</v>
          </cell>
          <cell r="L118" t="str">
            <v>BORDE 4</v>
          </cell>
        </row>
        <row r="119">
          <cell r="B119">
            <v>115</v>
          </cell>
          <cell r="C119">
            <v>59</v>
          </cell>
          <cell r="D119">
            <v>42</v>
          </cell>
          <cell r="E119">
            <v>25</v>
          </cell>
          <cell r="F119">
            <v>112</v>
          </cell>
          <cell r="G119">
            <v>38</v>
          </cell>
          <cell r="H119">
            <v>0</v>
          </cell>
          <cell r="I119">
            <v>3.028</v>
          </cell>
          <cell r="L119" t="str">
            <v>BORDE 5</v>
          </cell>
        </row>
        <row r="120">
          <cell r="B120">
            <v>116</v>
          </cell>
          <cell r="C120">
            <v>44</v>
          </cell>
          <cell r="D120">
            <v>29</v>
          </cell>
          <cell r="E120">
            <v>35</v>
          </cell>
          <cell r="F120">
            <v>124</v>
          </cell>
          <cell r="G120">
            <v>36</v>
          </cell>
          <cell r="H120">
            <v>40</v>
          </cell>
          <cell r="I120">
            <v>1.8440000000000001</v>
          </cell>
          <cell r="L120" t="str">
            <v>BORDE 6</v>
          </cell>
        </row>
        <row r="121">
          <cell r="B121">
            <v>117</v>
          </cell>
          <cell r="C121">
            <v>60</v>
          </cell>
          <cell r="D121">
            <v>55</v>
          </cell>
          <cell r="E121">
            <v>15</v>
          </cell>
          <cell r="F121">
            <v>109</v>
          </cell>
          <cell r="G121">
            <v>14</v>
          </cell>
          <cell r="H121">
            <v>45</v>
          </cell>
          <cell r="I121">
            <v>2.9780000000000002</v>
          </cell>
          <cell r="L121" t="str">
            <v>BORDE 7</v>
          </cell>
        </row>
        <row r="122">
          <cell r="B122">
            <v>118</v>
          </cell>
          <cell r="C122">
            <v>45</v>
          </cell>
          <cell r="D122">
            <v>3</v>
          </cell>
          <cell r="E122">
            <v>10</v>
          </cell>
          <cell r="F122">
            <v>118</v>
          </cell>
          <cell r="G122">
            <v>57</v>
          </cell>
          <cell r="H122">
            <v>35</v>
          </cell>
          <cell r="I122">
            <v>1.8240000000000001</v>
          </cell>
          <cell r="L122" t="str">
            <v>BORDE 8</v>
          </cell>
        </row>
        <row r="123">
          <cell r="B123">
            <v>119</v>
          </cell>
          <cell r="C123">
            <v>101</v>
          </cell>
          <cell r="D123">
            <v>50</v>
          </cell>
          <cell r="E123">
            <v>5</v>
          </cell>
          <cell r="F123">
            <v>104</v>
          </cell>
          <cell r="G123">
            <v>37</v>
          </cell>
          <cell r="H123">
            <v>15</v>
          </cell>
          <cell r="I123">
            <v>3.6850000000000001</v>
          </cell>
          <cell r="L123" t="str">
            <v>BORDE 9</v>
          </cell>
        </row>
        <row r="124">
          <cell r="B124">
            <v>120</v>
          </cell>
          <cell r="C124">
            <v>119</v>
          </cell>
          <cell r="D124">
            <v>36</v>
          </cell>
          <cell r="E124">
            <v>30</v>
          </cell>
          <cell r="F124">
            <v>115</v>
          </cell>
          <cell r="G124">
            <v>50</v>
          </cell>
          <cell r="H124">
            <v>15</v>
          </cell>
          <cell r="I124">
            <v>1.98</v>
          </cell>
          <cell r="L124" t="str">
            <v>BORDE 10</v>
          </cell>
        </row>
        <row r="125">
          <cell r="B125">
            <v>121</v>
          </cell>
          <cell r="C125">
            <v>102</v>
          </cell>
          <cell r="D125">
            <v>2</v>
          </cell>
          <cell r="E125">
            <v>15</v>
          </cell>
          <cell r="F125">
            <v>100</v>
          </cell>
          <cell r="G125">
            <v>56</v>
          </cell>
          <cell r="H125">
            <v>30</v>
          </cell>
          <cell r="I125">
            <v>3.754</v>
          </cell>
          <cell r="L125" t="str">
            <v>BORDE 11</v>
          </cell>
        </row>
        <row r="126">
          <cell r="B126">
            <v>122</v>
          </cell>
          <cell r="C126">
            <v>120</v>
          </cell>
          <cell r="D126">
            <v>25</v>
          </cell>
          <cell r="E126">
            <v>20</v>
          </cell>
          <cell r="F126">
            <v>110</v>
          </cell>
          <cell r="G126">
            <v>21</v>
          </cell>
          <cell r="H126">
            <v>25</v>
          </cell>
          <cell r="I126">
            <v>1.994</v>
          </cell>
          <cell r="L126" t="str">
            <v>BORDE 12</v>
          </cell>
        </row>
        <row r="127">
          <cell r="B127">
            <v>123</v>
          </cell>
          <cell r="C127">
            <v>123</v>
          </cell>
          <cell r="D127">
            <v>16</v>
          </cell>
          <cell r="E127">
            <v>30</v>
          </cell>
          <cell r="F127">
            <v>97</v>
          </cell>
          <cell r="G127">
            <v>23</v>
          </cell>
          <cell r="H127">
            <v>25</v>
          </cell>
          <cell r="I127">
            <v>5.452</v>
          </cell>
          <cell r="L127" t="str">
            <v>BORDE 13</v>
          </cell>
        </row>
        <row r="128">
          <cell r="B128">
            <v>124</v>
          </cell>
          <cell r="C128">
            <v>150</v>
          </cell>
          <cell r="D128">
            <v>43</v>
          </cell>
          <cell r="E128">
            <v>50</v>
          </cell>
          <cell r="F128">
            <v>99</v>
          </cell>
          <cell r="G128">
            <v>5</v>
          </cell>
          <cell r="H128">
            <v>35</v>
          </cell>
          <cell r="I128">
            <v>3.7749999999999999</v>
          </cell>
          <cell r="L128" t="str">
            <v>BORDE 14</v>
          </cell>
        </row>
        <row r="129">
          <cell r="B129">
            <v>125</v>
          </cell>
          <cell r="C129">
            <v>123</v>
          </cell>
          <cell r="D129">
            <v>29</v>
          </cell>
          <cell r="E129">
            <v>55</v>
          </cell>
          <cell r="F129">
            <v>94</v>
          </cell>
          <cell r="G129">
            <v>51</v>
          </cell>
          <cell r="H129">
            <v>45</v>
          </cell>
          <cell r="I129">
            <v>5.4720000000000004</v>
          </cell>
          <cell r="L129" t="str">
            <v>BORDE 15</v>
          </cell>
        </row>
        <row r="130">
          <cell r="B130">
            <v>126</v>
          </cell>
          <cell r="C130">
            <v>151</v>
          </cell>
          <cell r="D130">
            <v>2</v>
          </cell>
          <cell r="E130">
            <v>0</v>
          </cell>
          <cell r="F130">
            <v>96</v>
          </cell>
          <cell r="G130">
            <v>43</v>
          </cell>
          <cell r="H130">
            <v>40</v>
          </cell>
          <cell r="I130">
            <v>3.8250000000000002</v>
          </cell>
          <cell r="L130" t="str">
            <v>BORDE 16</v>
          </cell>
        </row>
        <row r="131">
          <cell r="B131">
            <v>127</v>
          </cell>
          <cell r="C131">
            <v>152</v>
          </cell>
          <cell r="D131">
            <v>50</v>
          </cell>
          <cell r="E131">
            <v>50</v>
          </cell>
          <cell r="F131">
            <v>90</v>
          </cell>
          <cell r="G131">
            <v>19</v>
          </cell>
          <cell r="H131">
            <v>15</v>
          </cell>
          <cell r="I131">
            <v>5.0149999999999997</v>
          </cell>
          <cell r="L131" t="str">
            <v>POSTE 2</v>
          </cell>
        </row>
        <row r="132">
          <cell r="B132">
            <v>128</v>
          </cell>
          <cell r="C132">
            <v>139</v>
          </cell>
          <cell r="D132">
            <v>34</v>
          </cell>
          <cell r="E132">
            <v>50</v>
          </cell>
          <cell r="F132">
            <v>82</v>
          </cell>
          <cell r="G132">
            <v>41</v>
          </cell>
          <cell r="H132">
            <v>5</v>
          </cell>
          <cell r="I132">
            <v>2.3420000000000001</v>
          </cell>
          <cell r="L132" t="str">
            <v>ESQ. CAJA 1</v>
          </cell>
        </row>
        <row r="133">
          <cell r="B133">
            <v>129</v>
          </cell>
          <cell r="C133">
            <v>116</v>
          </cell>
          <cell r="D133">
            <v>16</v>
          </cell>
          <cell r="E133">
            <v>20</v>
          </cell>
          <cell r="F133">
            <v>79</v>
          </cell>
          <cell r="G133">
            <v>44</v>
          </cell>
          <cell r="H133">
            <v>15</v>
          </cell>
          <cell r="I133">
            <v>1.486</v>
          </cell>
          <cell r="L133" t="str">
            <v>ESQ. CAJA 2</v>
          </cell>
        </row>
        <row r="134">
          <cell r="B134">
            <v>130</v>
          </cell>
          <cell r="C134">
            <v>168</v>
          </cell>
          <cell r="D134">
            <v>42</v>
          </cell>
          <cell r="E134">
            <v>50</v>
          </cell>
          <cell r="F134">
            <v>83</v>
          </cell>
          <cell r="G134">
            <v>3</v>
          </cell>
          <cell r="H134">
            <v>50</v>
          </cell>
          <cell r="I134">
            <v>1.974</v>
          </cell>
          <cell r="L134" t="str">
            <v>ESQ. CAJA 3</v>
          </cell>
        </row>
        <row r="135">
          <cell r="B135">
            <v>131</v>
          </cell>
          <cell r="C135" t="str">
            <v>POR CONSTR.</v>
          </cell>
          <cell r="L135" t="str">
            <v>ESQ. CAJA 4</v>
          </cell>
        </row>
        <row r="136">
          <cell r="B136">
            <v>132</v>
          </cell>
          <cell r="C136">
            <v>301</v>
          </cell>
          <cell r="D136">
            <v>59</v>
          </cell>
          <cell r="E136">
            <v>25</v>
          </cell>
          <cell r="F136">
            <v>94</v>
          </cell>
          <cell r="G136">
            <v>38</v>
          </cell>
          <cell r="H136">
            <v>55</v>
          </cell>
          <cell r="I136">
            <v>5.3739999999999997</v>
          </cell>
          <cell r="L136" t="str">
            <v>ARBOL 4</v>
          </cell>
        </row>
        <row r="137">
          <cell r="B137">
            <v>133</v>
          </cell>
          <cell r="C137">
            <v>314</v>
          </cell>
          <cell r="D137">
            <v>52</v>
          </cell>
          <cell r="E137">
            <v>10</v>
          </cell>
          <cell r="F137">
            <v>98</v>
          </cell>
          <cell r="G137">
            <v>58</v>
          </cell>
          <cell r="H137">
            <v>10</v>
          </cell>
          <cell r="I137">
            <v>9.3949999999999996</v>
          </cell>
          <cell r="L137" t="str">
            <v>P.Q. 33</v>
          </cell>
        </row>
        <row r="138">
          <cell r="B138">
            <v>134</v>
          </cell>
          <cell r="C138">
            <v>326</v>
          </cell>
          <cell r="D138">
            <v>49</v>
          </cell>
          <cell r="E138">
            <v>30</v>
          </cell>
          <cell r="F138">
            <v>98</v>
          </cell>
          <cell r="G138">
            <v>47</v>
          </cell>
          <cell r="H138">
            <v>25</v>
          </cell>
          <cell r="I138">
            <v>9.5790000000000006</v>
          </cell>
          <cell r="L138" t="str">
            <v>P.Q. 34</v>
          </cell>
        </row>
        <row r="139">
          <cell r="B139">
            <v>135</v>
          </cell>
          <cell r="C139">
            <v>328</v>
          </cell>
          <cell r="D139">
            <v>15</v>
          </cell>
          <cell r="E139">
            <v>30</v>
          </cell>
          <cell r="F139">
            <v>97</v>
          </cell>
          <cell r="G139">
            <v>59</v>
          </cell>
          <cell r="H139">
            <v>25</v>
          </cell>
          <cell r="I139">
            <v>10.568</v>
          </cell>
          <cell r="L139" t="str">
            <v>P.Q. 35</v>
          </cell>
        </row>
        <row r="140">
          <cell r="B140">
            <v>136</v>
          </cell>
          <cell r="C140">
            <v>316</v>
          </cell>
          <cell r="D140">
            <v>49</v>
          </cell>
          <cell r="E140">
            <v>45</v>
          </cell>
          <cell r="F140">
            <v>96</v>
          </cell>
          <cell r="G140">
            <v>47</v>
          </cell>
          <cell r="H140">
            <v>55</v>
          </cell>
          <cell r="I140">
            <v>12.318</v>
          </cell>
          <cell r="L140" t="str">
            <v>P.Q. 36</v>
          </cell>
        </row>
        <row r="141">
          <cell r="B141">
            <v>137</v>
          </cell>
          <cell r="C141">
            <v>314</v>
          </cell>
          <cell r="D141">
            <v>56</v>
          </cell>
          <cell r="E141">
            <v>55</v>
          </cell>
          <cell r="F141">
            <v>100</v>
          </cell>
          <cell r="G141">
            <v>39</v>
          </cell>
          <cell r="H141">
            <v>45</v>
          </cell>
          <cell r="I141">
            <v>8.0079999999999991</v>
          </cell>
          <cell r="L141" t="str">
            <v>P.Q. 37</v>
          </cell>
        </row>
        <row r="142">
          <cell r="B142">
            <v>138</v>
          </cell>
          <cell r="C142">
            <v>349</v>
          </cell>
          <cell r="D142">
            <v>31</v>
          </cell>
          <cell r="E142">
            <v>50</v>
          </cell>
          <cell r="F142">
            <v>97</v>
          </cell>
          <cell r="G142">
            <v>56</v>
          </cell>
          <cell r="H142">
            <v>5</v>
          </cell>
          <cell r="I142">
            <v>11.135</v>
          </cell>
          <cell r="L142" t="str">
            <v>P.Q. 38</v>
          </cell>
        </row>
        <row r="143">
          <cell r="B143">
            <v>139</v>
          </cell>
          <cell r="C143">
            <v>338</v>
          </cell>
          <cell r="D143">
            <v>9</v>
          </cell>
          <cell r="E143">
            <v>5</v>
          </cell>
          <cell r="F143">
            <v>97</v>
          </cell>
          <cell r="G143">
            <v>47</v>
          </cell>
          <cell r="H143">
            <v>5</v>
          </cell>
          <cell r="I143">
            <v>10.933999999999999</v>
          </cell>
          <cell r="L143" t="str">
            <v>P.Q. 39</v>
          </cell>
        </row>
        <row r="144">
          <cell r="B144">
            <v>140</v>
          </cell>
          <cell r="C144">
            <v>347</v>
          </cell>
          <cell r="D144">
            <v>12</v>
          </cell>
          <cell r="E144">
            <v>15</v>
          </cell>
          <cell r="F144">
            <v>98</v>
          </cell>
          <cell r="G144">
            <v>3</v>
          </cell>
          <cell r="H144">
            <v>30</v>
          </cell>
          <cell r="I144">
            <v>15.816000000000001</v>
          </cell>
          <cell r="L144" t="str">
            <v>P.Q. 40</v>
          </cell>
        </row>
        <row r="145">
          <cell r="B145">
            <v>141</v>
          </cell>
          <cell r="C145">
            <v>341</v>
          </cell>
          <cell r="D145">
            <v>3</v>
          </cell>
          <cell r="E145">
            <v>40</v>
          </cell>
          <cell r="F145">
            <v>97</v>
          </cell>
          <cell r="G145">
            <v>47</v>
          </cell>
          <cell r="H145">
            <v>50</v>
          </cell>
          <cell r="I145">
            <v>14.667999999999999</v>
          </cell>
          <cell r="L145" t="str">
            <v>P.Q. 41</v>
          </cell>
        </row>
        <row r="146">
          <cell r="B146">
            <v>142</v>
          </cell>
          <cell r="C146">
            <v>338</v>
          </cell>
          <cell r="D146">
            <v>51</v>
          </cell>
          <cell r="E146">
            <v>35</v>
          </cell>
          <cell r="F146">
            <v>98</v>
          </cell>
          <cell r="G146">
            <v>0</v>
          </cell>
          <cell r="H146">
            <v>35</v>
          </cell>
          <cell r="I146">
            <v>16.376000000000001</v>
          </cell>
          <cell r="L146" t="str">
            <v>P.Q. 42</v>
          </cell>
        </row>
        <row r="147">
          <cell r="B147">
            <v>143</v>
          </cell>
          <cell r="C147">
            <v>336</v>
          </cell>
          <cell r="D147">
            <v>30</v>
          </cell>
          <cell r="E147">
            <v>45</v>
          </cell>
          <cell r="F147">
            <v>97</v>
          </cell>
          <cell r="G147">
            <v>48</v>
          </cell>
          <cell r="H147">
            <v>50</v>
          </cell>
          <cell r="I147">
            <v>19.253</v>
          </cell>
          <cell r="L147" t="str">
            <v>P.Q. 43</v>
          </cell>
        </row>
        <row r="148">
          <cell r="B148">
            <v>144</v>
          </cell>
          <cell r="C148">
            <v>348</v>
          </cell>
          <cell r="D148">
            <v>5</v>
          </cell>
          <cell r="E148">
            <v>55</v>
          </cell>
          <cell r="F148">
            <v>96</v>
          </cell>
          <cell r="G148">
            <v>46</v>
          </cell>
          <cell r="H148">
            <v>25</v>
          </cell>
          <cell r="I148">
            <v>19.706</v>
          </cell>
          <cell r="L148" t="str">
            <v>P.Q. 44</v>
          </cell>
        </row>
        <row r="149">
          <cell r="B149">
            <v>145</v>
          </cell>
          <cell r="C149">
            <v>350</v>
          </cell>
          <cell r="D149">
            <v>38</v>
          </cell>
          <cell r="E149">
            <v>55</v>
          </cell>
          <cell r="F149">
            <v>97</v>
          </cell>
          <cell r="G149">
            <v>19</v>
          </cell>
          <cell r="H149">
            <v>45</v>
          </cell>
          <cell r="I149">
            <v>19.018000000000001</v>
          </cell>
          <cell r="L149" t="str">
            <v>P.Q. 45</v>
          </cell>
        </row>
        <row r="150">
          <cell r="B150">
            <v>146</v>
          </cell>
          <cell r="C150">
            <v>159</v>
          </cell>
          <cell r="D150">
            <v>20</v>
          </cell>
          <cell r="E150">
            <v>20</v>
          </cell>
          <cell r="F150">
            <v>94</v>
          </cell>
          <cell r="G150">
            <v>0</v>
          </cell>
          <cell r="H150">
            <v>10</v>
          </cell>
          <cell r="I150">
            <v>5.9889999999999999</v>
          </cell>
          <cell r="L150" t="str">
            <v>BORDE 1</v>
          </cell>
        </row>
        <row r="151">
          <cell r="B151">
            <v>147</v>
          </cell>
          <cell r="C151">
            <v>153</v>
          </cell>
          <cell r="D151">
            <v>35</v>
          </cell>
          <cell r="E151">
            <v>10</v>
          </cell>
          <cell r="F151">
            <v>44</v>
          </cell>
          <cell r="G151">
            <v>0</v>
          </cell>
          <cell r="H151">
            <v>20</v>
          </cell>
          <cell r="I151">
            <v>6.1760000000000002</v>
          </cell>
          <cell r="L151" t="str">
            <v>ESCALON 1</v>
          </cell>
        </row>
        <row r="152">
          <cell r="B152">
            <v>148</v>
          </cell>
          <cell r="C152">
            <v>137</v>
          </cell>
          <cell r="D152">
            <v>24</v>
          </cell>
          <cell r="E152">
            <v>25</v>
          </cell>
          <cell r="F152">
            <v>33</v>
          </cell>
          <cell r="G152">
            <v>24</v>
          </cell>
          <cell r="H152">
            <v>45</v>
          </cell>
          <cell r="I152">
            <v>7.1829999999999998</v>
          </cell>
          <cell r="L152" t="str">
            <v>ESCALON 1/2</v>
          </cell>
        </row>
        <row r="153">
          <cell r="B153">
            <v>149</v>
          </cell>
          <cell r="C153">
            <v>158</v>
          </cell>
          <cell r="D153">
            <v>38</v>
          </cell>
          <cell r="E153">
            <v>20</v>
          </cell>
          <cell r="F153">
            <v>92</v>
          </cell>
          <cell r="G153">
            <v>31</v>
          </cell>
          <cell r="H153">
            <v>40</v>
          </cell>
          <cell r="I153">
            <v>6.2089999999999996</v>
          </cell>
          <cell r="L153" t="str">
            <v>ESCALON 2</v>
          </cell>
        </row>
        <row r="154">
          <cell r="B154">
            <v>150</v>
          </cell>
          <cell r="C154">
            <v>137</v>
          </cell>
          <cell r="D154">
            <v>33</v>
          </cell>
          <cell r="E154">
            <v>30</v>
          </cell>
          <cell r="F154">
            <v>97</v>
          </cell>
          <cell r="G154">
            <v>7</v>
          </cell>
          <cell r="H154">
            <v>25</v>
          </cell>
          <cell r="I154">
            <v>7.2050000000000001</v>
          </cell>
          <cell r="L154" t="str">
            <v>ESCALON 2/2</v>
          </cell>
        </row>
        <row r="155">
          <cell r="B155">
            <v>151</v>
          </cell>
          <cell r="C155">
            <v>155</v>
          </cell>
          <cell r="D155">
            <v>28</v>
          </cell>
          <cell r="E155">
            <v>40</v>
          </cell>
          <cell r="F155">
            <v>92</v>
          </cell>
          <cell r="G155">
            <v>9</v>
          </cell>
          <cell r="H155">
            <v>40</v>
          </cell>
          <cell r="I155">
            <v>6.7510000000000003</v>
          </cell>
          <cell r="L155" t="str">
            <v>ESCALON 3</v>
          </cell>
        </row>
        <row r="156">
          <cell r="B156">
            <v>152</v>
          </cell>
          <cell r="C156">
            <v>140</v>
          </cell>
          <cell r="D156">
            <v>5</v>
          </cell>
          <cell r="E156">
            <v>30</v>
          </cell>
          <cell r="F156">
            <v>97</v>
          </cell>
          <cell r="G156">
            <v>57</v>
          </cell>
          <cell r="H156">
            <v>5</v>
          </cell>
          <cell r="I156">
            <v>7.6680000000000001</v>
          </cell>
          <cell r="L156" t="str">
            <v>ESCALON 3/2</v>
          </cell>
        </row>
        <row r="157">
          <cell r="B157">
            <v>153</v>
          </cell>
          <cell r="C157">
            <v>155</v>
          </cell>
          <cell r="D157">
            <v>39</v>
          </cell>
          <cell r="E157">
            <v>55</v>
          </cell>
          <cell r="F157">
            <v>90</v>
          </cell>
          <cell r="G157">
            <v>41</v>
          </cell>
          <cell r="H157">
            <v>20</v>
          </cell>
          <cell r="I157">
            <v>6.7910000000000004</v>
          </cell>
          <cell r="L157" t="str">
            <v>ESCALON 4</v>
          </cell>
        </row>
        <row r="158">
          <cell r="B158">
            <v>154</v>
          </cell>
          <cell r="C158">
            <v>140</v>
          </cell>
          <cell r="D158">
            <v>17</v>
          </cell>
          <cell r="E158">
            <v>10</v>
          </cell>
          <cell r="F158">
            <v>90</v>
          </cell>
          <cell r="G158">
            <v>34</v>
          </cell>
          <cell r="H158">
            <v>45</v>
          </cell>
          <cell r="I158">
            <v>7.7290000000000001</v>
          </cell>
          <cell r="L158" t="str">
            <v>ESCALON 4/2</v>
          </cell>
        </row>
        <row r="159">
          <cell r="B159">
            <v>155</v>
          </cell>
          <cell r="C159">
            <v>153</v>
          </cell>
          <cell r="D159">
            <v>56</v>
          </cell>
          <cell r="E159">
            <v>50</v>
          </cell>
          <cell r="F159">
            <v>96</v>
          </cell>
          <cell r="G159">
            <v>46</v>
          </cell>
          <cell r="H159">
            <v>0</v>
          </cell>
          <cell r="I159">
            <v>6.1909999999999998</v>
          </cell>
          <cell r="L159" t="str">
            <v>BORDE 2</v>
          </cell>
        </row>
        <row r="160">
          <cell r="B160">
            <v>156</v>
          </cell>
          <cell r="C160">
            <v>142</v>
          </cell>
          <cell r="D160">
            <v>32</v>
          </cell>
          <cell r="E160">
            <v>55</v>
          </cell>
          <cell r="F160">
            <v>90</v>
          </cell>
          <cell r="G160">
            <v>26</v>
          </cell>
          <cell r="H160">
            <v>55</v>
          </cell>
          <cell r="I160">
            <v>8.202</v>
          </cell>
          <cell r="L160" t="str">
            <v>BORDE 3</v>
          </cell>
        </row>
        <row r="161">
          <cell r="B161">
            <v>157</v>
          </cell>
          <cell r="C161">
            <v>159</v>
          </cell>
          <cell r="D161">
            <v>25</v>
          </cell>
          <cell r="E161">
            <v>55</v>
          </cell>
          <cell r="F161">
            <v>90</v>
          </cell>
          <cell r="G161">
            <v>39</v>
          </cell>
          <cell r="H161">
            <v>45</v>
          </cell>
          <cell r="I161">
            <v>6.048</v>
          </cell>
          <cell r="L161" t="str">
            <v>BORDE 4</v>
          </cell>
        </row>
        <row r="162">
          <cell r="B162">
            <v>158</v>
          </cell>
          <cell r="C162">
            <v>161</v>
          </cell>
          <cell r="D162">
            <v>42</v>
          </cell>
          <cell r="E162">
            <v>40</v>
          </cell>
          <cell r="F162">
            <v>90</v>
          </cell>
          <cell r="G162">
            <v>32</v>
          </cell>
          <cell r="H162">
            <v>10</v>
          </cell>
          <cell r="I162">
            <v>7.18</v>
          </cell>
          <cell r="L162" t="str">
            <v>BORDE 5</v>
          </cell>
        </row>
        <row r="163">
          <cell r="B163" t="str">
            <v>D1</v>
          </cell>
        </row>
        <row r="164">
          <cell r="B164">
            <v>159</v>
          </cell>
          <cell r="C164">
            <v>340</v>
          </cell>
          <cell r="D164">
            <v>52</v>
          </cell>
          <cell r="E164">
            <v>10</v>
          </cell>
          <cell r="F164">
            <v>86</v>
          </cell>
          <cell r="G164">
            <v>0</v>
          </cell>
          <cell r="H164">
            <v>30</v>
          </cell>
          <cell r="I164">
            <v>6.4340000000000002</v>
          </cell>
          <cell r="J164">
            <v>1.405</v>
          </cell>
          <cell r="K164">
            <v>1.68</v>
          </cell>
          <cell r="L164" t="str">
            <v>ESQ.EDIFICIO 16</v>
          </cell>
        </row>
        <row r="165">
          <cell r="B165">
            <v>160</v>
          </cell>
          <cell r="C165" t="str">
            <v>POR CONSTR.</v>
          </cell>
          <cell r="F165">
            <v>86</v>
          </cell>
          <cell r="G165">
            <v>2</v>
          </cell>
          <cell r="H165">
            <v>40</v>
          </cell>
          <cell r="I165">
            <v>6.7</v>
          </cell>
          <cell r="L165" t="str">
            <v>ESQ.EDIFICIO 17</v>
          </cell>
        </row>
        <row r="166">
          <cell r="B166">
            <v>161</v>
          </cell>
          <cell r="C166">
            <v>285</v>
          </cell>
          <cell r="D166">
            <v>37</v>
          </cell>
          <cell r="E166">
            <v>50</v>
          </cell>
          <cell r="F166">
            <v>88</v>
          </cell>
          <cell r="G166">
            <v>5</v>
          </cell>
          <cell r="H166">
            <v>35</v>
          </cell>
          <cell r="I166">
            <v>13.943</v>
          </cell>
          <cell r="L166" t="str">
            <v>ESQ.EDIFICIO 18</v>
          </cell>
        </row>
        <row r="167">
          <cell r="B167">
            <v>162</v>
          </cell>
          <cell r="C167">
            <v>284</v>
          </cell>
          <cell r="D167">
            <v>45</v>
          </cell>
          <cell r="E167">
            <v>11</v>
          </cell>
          <cell r="F167">
            <v>88</v>
          </cell>
          <cell r="G167">
            <v>7</v>
          </cell>
          <cell r="H167">
            <v>50</v>
          </cell>
          <cell r="I167">
            <v>13.871</v>
          </cell>
          <cell r="L167" t="str">
            <v>ESQ.EDIFICIO 19</v>
          </cell>
        </row>
        <row r="168">
          <cell r="B168">
            <v>163</v>
          </cell>
          <cell r="C168">
            <v>283</v>
          </cell>
          <cell r="D168">
            <v>22</v>
          </cell>
          <cell r="E168">
            <v>45</v>
          </cell>
          <cell r="F168">
            <v>88</v>
          </cell>
          <cell r="G168">
            <v>15</v>
          </cell>
          <cell r="H168">
            <v>45</v>
          </cell>
          <cell r="I168">
            <v>14.569000000000001</v>
          </cell>
          <cell r="L168" t="str">
            <v>ESQ.EDIFICIO 20</v>
          </cell>
        </row>
        <row r="169">
          <cell r="B169">
            <v>164</v>
          </cell>
          <cell r="C169">
            <v>264</v>
          </cell>
          <cell r="D169">
            <v>4</v>
          </cell>
          <cell r="E169">
            <v>0</v>
          </cell>
          <cell r="F169">
            <v>73</v>
          </cell>
          <cell r="G169">
            <v>33</v>
          </cell>
          <cell r="H169">
            <v>50</v>
          </cell>
          <cell r="I169">
            <v>4.0289999999999999</v>
          </cell>
          <cell r="L169" t="str">
            <v>POSTE 3</v>
          </cell>
        </row>
        <row r="170">
          <cell r="B170">
            <v>165</v>
          </cell>
          <cell r="C170">
            <v>357</v>
          </cell>
          <cell r="D170">
            <v>23</v>
          </cell>
          <cell r="E170">
            <v>50</v>
          </cell>
          <cell r="F170">
            <v>84</v>
          </cell>
          <cell r="G170">
            <v>19</v>
          </cell>
          <cell r="H170">
            <v>40</v>
          </cell>
          <cell r="I170">
            <v>25.643000000000001</v>
          </cell>
          <cell r="L170" t="str">
            <v>POSTE 4</v>
          </cell>
        </row>
        <row r="171">
          <cell r="B171">
            <v>166</v>
          </cell>
          <cell r="C171">
            <v>4</v>
          </cell>
          <cell r="D171">
            <v>43</v>
          </cell>
          <cell r="E171">
            <v>20</v>
          </cell>
          <cell r="F171">
            <v>83</v>
          </cell>
          <cell r="G171">
            <v>39</v>
          </cell>
          <cell r="H171">
            <v>10</v>
          </cell>
          <cell r="I171">
            <v>15.007</v>
          </cell>
          <cell r="L171" t="str">
            <v>POSTE 5</v>
          </cell>
        </row>
        <row r="172">
          <cell r="B172">
            <v>167</v>
          </cell>
          <cell r="C172">
            <v>272</v>
          </cell>
          <cell r="D172">
            <v>18</v>
          </cell>
          <cell r="E172">
            <v>5</v>
          </cell>
          <cell r="F172">
            <v>81</v>
          </cell>
          <cell r="G172">
            <v>53</v>
          </cell>
          <cell r="H172">
            <v>25</v>
          </cell>
          <cell r="I172">
            <v>4.3460000000000001</v>
          </cell>
          <cell r="L172" t="str">
            <v>ARBOL 5</v>
          </cell>
        </row>
        <row r="173">
          <cell r="B173">
            <v>168</v>
          </cell>
          <cell r="C173">
            <v>248</v>
          </cell>
          <cell r="D173">
            <v>42</v>
          </cell>
          <cell r="E173">
            <v>35</v>
          </cell>
          <cell r="F173">
            <v>71</v>
          </cell>
          <cell r="G173">
            <v>51</v>
          </cell>
          <cell r="H173">
            <v>40</v>
          </cell>
          <cell r="I173">
            <v>2.1949999999999998</v>
          </cell>
          <cell r="L173" t="str">
            <v>ARBOL 6</v>
          </cell>
        </row>
        <row r="174">
          <cell r="B174">
            <v>169</v>
          </cell>
          <cell r="C174">
            <v>7</v>
          </cell>
          <cell r="D174">
            <v>36</v>
          </cell>
          <cell r="E174">
            <v>5</v>
          </cell>
          <cell r="F174">
            <v>85</v>
          </cell>
          <cell r="G174">
            <v>28</v>
          </cell>
          <cell r="H174">
            <v>5</v>
          </cell>
          <cell r="I174">
            <v>17.134</v>
          </cell>
          <cell r="L174" t="str">
            <v>P.Q. 33</v>
          </cell>
        </row>
        <row r="175">
          <cell r="B175">
            <v>170</v>
          </cell>
          <cell r="C175">
            <v>5</v>
          </cell>
          <cell r="D175">
            <v>51</v>
          </cell>
          <cell r="E175">
            <v>10</v>
          </cell>
          <cell r="F175">
            <v>85</v>
          </cell>
          <cell r="G175">
            <v>43</v>
          </cell>
          <cell r="H175">
            <v>0</v>
          </cell>
          <cell r="I175">
            <v>14.715999999999999</v>
          </cell>
          <cell r="L175" t="str">
            <v>P.Q. 34</v>
          </cell>
        </row>
        <row r="176">
          <cell r="B176">
            <v>171</v>
          </cell>
          <cell r="C176">
            <v>356</v>
          </cell>
          <cell r="D176">
            <v>26</v>
          </cell>
          <cell r="E176">
            <v>40</v>
          </cell>
          <cell r="F176">
            <v>84</v>
          </cell>
          <cell r="G176">
            <v>21</v>
          </cell>
          <cell r="H176">
            <v>25</v>
          </cell>
          <cell r="I176">
            <v>19.004999999999999</v>
          </cell>
          <cell r="J176">
            <v>1.401</v>
          </cell>
          <cell r="K176">
            <v>1.68</v>
          </cell>
          <cell r="L176" t="str">
            <v>ESCALON 1</v>
          </cell>
        </row>
        <row r="177">
          <cell r="B177">
            <v>172</v>
          </cell>
          <cell r="C177">
            <v>351</v>
          </cell>
          <cell r="D177">
            <v>19</v>
          </cell>
          <cell r="E177">
            <v>10</v>
          </cell>
          <cell r="F177">
            <v>84</v>
          </cell>
          <cell r="G177">
            <v>18</v>
          </cell>
          <cell r="H177">
            <v>0</v>
          </cell>
          <cell r="I177">
            <v>18.827999999999999</v>
          </cell>
          <cell r="L177" t="str">
            <v>ESCALON 1/2</v>
          </cell>
        </row>
        <row r="178">
          <cell r="B178">
            <v>173</v>
          </cell>
          <cell r="C178">
            <v>356</v>
          </cell>
          <cell r="D178">
            <v>33</v>
          </cell>
          <cell r="E178">
            <v>50</v>
          </cell>
          <cell r="F178">
            <v>84</v>
          </cell>
          <cell r="G178">
            <v>45</v>
          </cell>
          <cell r="H178">
            <v>15</v>
          </cell>
          <cell r="I178">
            <v>18.710999999999999</v>
          </cell>
          <cell r="L178" t="str">
            <v>ESCALON 2</v>
          </cell>
        </row>
        <row r="179">
          <cell r="B179">
            <v>174</v>
          </cell>
          <cell r="C179">
            <v>351</v>
          </cell>
          <cell r="D179">
            <v>24</v>
          </cell>
          <cell r="E179">
            <v>30</v>
          </cell>
          <cell r="F179">
            <v>84</v>
          </cell>
          <cell r="G179">
            <v>41</v>
          </cell>
          <cell r="H179">
            <v>55</v>
          </cell>
          <cell r="I179">
            <v>18.533999999999999</v>
          </cell>
          <cell r="L179" t="str">
            <v>ESCALON 2/2</v>
          </cell>
        </row>
        <row r="180">
          <cell r="B180">
            <v>175</v>
          </cell>
          <cell r="C180">
            <v>356</v>
          </cell>
          <cell r="D180">
            <v>34</v>
          </cell>
          <cell r="E180">
            <v>0</v>
          </cell>
          <cell r="F180">
            <v>84</v>
          </cell>
          <cell r="G180">
            <v>44</v>
          </cell>
          <cell r="H180">
            <v>35</v>
          </cell>
          <cell r="I180">
            <v>18.712</v>
          </cell>
          <cell r="L180" t="str">
            <v>ESCALON 3</v>
          </cell>
        </row>
        <row r="181">
          <cell r="B181">
            <v>176</v>
          </cell>
          <cell r="C181">
            <v>351</v>
          </cell>
          <cell r="D181">
            <v>27</v>
          </cell>
          <cell r="E181">
            <v>50</v>
          </cell>
          <cell r="F181">
            <v>85</v>
          </cell>
          <cell r="G181">
            <v>8</v>
          </cell>
          <cell r="H181">
            <v>50</v>
          </cell>
          <cell r="I181">
            <v>18.241</v>
          </cell>
          <cell r="L181" t="str">
            <v>ESCALON 3/2</v>
          </cell>
        </row>
        <row r="182">
          <cell r="B182">
            <v>177</v>
          </cell>
          <cell r="C182">
            <v>356</v>
          </cell>
          <cell r="D182">
            <v>45</v>
          </cell>
          <cell r="E182">
            <v>30</v>
          </cell>
          <cell r="F182">
            <v>85</v>
          </cell>
          <cell r="G182">
            <v>10</v>
          </cell>
          <cell r="H182">
            <v>10</v>
          </cell>
          <cell r="I182">
            <v>18.452000000000002</v>
          </cell>
          <cell r="L182" t="str">
            <v>ESCALON 4</v>
          </cell>
        </row>
        <row r="183">
          <cell r="B183">
            <v>178</v>
          </cell>
          <cell r="C183">
            <v>351</v>
          </cell>
          <cell r="D183">
            <v>30</v>
          </cell>
          <cell r="E183">
            <v>0</v>
          </cell>
          <cell r="F183">
            <v>85</v>
          </cell>
          <cell r="G183">
            <v>32</v>
          </cell>
          <cell r="H183">
            <v>5</v>
          </cell>
          <cell r="I183">
            <v>17.940000000000001</v>
          </cell>
          <cell r="L183" t="str">
            <v>ESCALON 4/2</v>
          </cell>
        </row>
        <row r="184">
          <cell r="B184">
            <v>179</v>
          </cell>
          <cell r="C184">
            <v>357</v>
          </cell>
          <cell r="D184">
            <v>1</v>
          </cell>
          <cell r="E184">
            <v>30</v>
          </cell>
          <cell r="F184">
            <v>85</v>
          </cell>
          <cell r="G184">
            <v>59</v>
          </cell>
          <cell r="H184">
            <v>25</v>
          </cell>
          <cell r="I184">
            <v>17.844999999999999</v>
          </cell>
          <cell r="L184" t="str">
            <v>ESCALON 5</v>
          </cell>
        </row>
        <row r="185">
          <cell r="B185">
            <v>180</v>
          </cell>
          <cell r="C185">
            <v>351</v>
          </cell>
          <cell r="D185">
            <v>37</v>
          </cell>
          <cell r="E185">
            <v>5</v>
          </cell>
          <cell r="F185">
            <v>85</v>
          </cell>
          <cell r="G185">
            <v>57</v>
          </cell>
          <cell r="H185">
            <v>20</v>
          </cell>
          <cell r="I185">
            <v>17.655999999999999</v>
          </cell>
          <cell r="L185" t="str">
            <v>ESCALON 5/2</v>
          </cell>
        </row>
        <row r="186">
          <cell r="B186">
            <v>181</v>
          </cell>
          <cell r="C186">
            <v>356</v>
          </cell>
          <cell r="D186">
            <v>54</v>
          </cell>
          <cell r="E186">
            <v>10</v>
          </cell>
          <cell r="F186">
            <v>85</v>
          </cell>
          <cell r="G186">
            <v>34</v>
          </cell>
          <cell r="H186">
            <v>55</v>
          </cell>
          <cell r="I186">
            <v>18.128</v>
          </cell>
          <cell r="L186" t="str">
            <v>ESCALON ERROR</v>
          </cell>
        </row>
        <row r="187">
          <cell r="B187">
            <v>182</v>
          </cell>
          <cell r="C187">
            <v>357</v>
          </cell>
          <cell r="D187">
            <v>10</v>
          </cell>
          <cell r="E187">
            <v>55</v>
          </cell>
          <cell r="F187">
            <v>86</v>
          </cell>
          <cell r="G187">
            <v>30</v>
          </cell>
          <cell r="H187">
            <v>25</v>
          </cell>
          <cell r="I187">
            <v>17.728999999999999</v>
          </cell>
          <cell r="L187" t="str">
            <v>ESCALON 6</v>
          </cell>
        </row>
        <row r="188">
          <cell r="B188">
            <v>183</v>
          </cell>
          <cell r="C188">
            <v>351</v>
          </cell>
          <cell r="D188">
            <v>30</v>
          </cell>
          <cell r="E188">
            <v>10</v>
          </cell>
          <cell r="F188">
            <v>86</v>
          </cell>
          <cell r="G188">
            <v>28</v>
          </cell>
          <cell r="H188">
            <v>45</v>
          </cell>
          <cell r="I188">
            <v>17.181000000000001</v>
          </cell>
          <cell r="L188" t="str">
            <v>ESCALON 6/2</v>
          </cell>
        </row>
        <row r="189">
          <cell r="B189">
            <v>184</v>
          </cell>
          <cell r="C189">
            <v>0</v>
          </cell>
          <cell r="D189">
            <v>42</v>
          </cell>
          <cell r="E189">
            <v>40</v>
          </cell>
          <cell r="F189">
            <v>85</v>
          </cell>
          <cell r="G189">
            <v>23</v>
          </cell>
          <cell r="H189">
            <v>45</v>
          </cell>
          <cell r="I189">
            <v>13.031000000000001</v>
          </cell>
          <cell r="L189" t="str">
            <v>ESCALON 1</v>
          </cell>
        </row>
        <row r="190">
          <cell r="B190">
            <v>185</v>
          </cell>
          <cell r="C190">
            <v>353</v>
          </cell>
          <cell r="D190">
            <v>4</v>
          </cell>
          <cell r="E190">
            <v>45</v>
          </cell>
          <cell r="F190">
            <v>85</v>
          </cell>
          <cell r="G190">
            <v>17</v>
          </cell>
          <cell r="H190">
            <v>30</v>
          </cell>
          <cell r="I190">
            <v>12.747</v>
          </cell>
          <cell r="L190" t="str">
            <v>ESCALON 1/2</v>
          </cell>
        </row>
        <row r="191">
          <cell r="B191">
            <v>186</v>
          </cell>
          <cell r="C191">
            <v>0</v>
          </cell>
          <cell r="D191">
            <v>59</v>
          </cell>
          <cell r="E191">
            <v>15</v>
          </cell>
          <cell r="F191">
            <v>85</v>
          </cell>
          <cell r="G191">
            <v>57</v>
          </cell>
          <cell r="H191">
            <v>30</v>
          </cell>
          <cell r="I191">
            <v>12.739000000000001</v>
          </cell>
          <cell r="L191" t="str">
            <v>ESCALON 2</v>
          </cell>
        </row>
        <row r="192">
          <cell r="B192">
            <v>187</v>
          </cell>
          <cell r="C192">
            <v>353</v>
          </cell>
          <cell r="D192">
            <v>15</v>
          </cell>
          <cell r="E192">
            <v>25</v>
          </cell>
          <cell r="F192">
            <v>85</v>
          </cell>
          <cell r="G192">
            <v>52</v>
          </cell>
          <cell r="H192">
            <v>15</v>
          </cell>
          <cell r="I192">
            <v>12.432</v>
          </cell>
          <cell r="L192" t="str">
            <v>ESCALON 2/2</v>
          </cell>
        </row>
        <row r="193">
          <cell r="B193">
            <v>188</v>
          </cell>
          <cell r="C193">
            <v>1</v>
          </cell>
          <cell r="D193">
            <v>19</v>
          </cell>
          <cell r="E193">
            <v>5</v>
          </cell>
          <cell r="F193">
            <v>86</v>
          </cell>
          <cell r="G193">
            <v>32</v>
          </cell>
          <cell r="H193">
            <v>45</v>
          </cell>
          <cell r="I193">
            <v>12.44</v>
          </cell>
          <cell r="L193" t="str">
            <v>ESCALON 3</v>
          </cell>
        </row>
        <row r="194">
          <cell r="B194">
            <v>189</v>
          </cell>
          <cell r="C194">
            <v>353</v>
          </cell>
          <cell r="D194">
            <v>24</v>
          </cell>
          <cell r="E194">
            <v>10</v>
          </cell>
          <cell r="F194">
            <v>86</v>
          </cell>
          <cell r="G194">
            <v>28</v>
          </cell>
          <cell r="H194">
            <v>20</v>
          </cell>
          <cell r="I194">
            <v>12.131</v>
          </cell>
          <cell r="L194" t="str">
            <v>ESCALON 3/2</v>
          </cell>
        </row>
        <row r="195">
          <cell r="B195">
            <v>190</v>
          </cell>
          <cell r="C195">
            <v>1</v>
          </cell>
          <cell r="D195">
            <v>41</v>
          </cell>
          <cell r="E195">
            <v>50</v>
          </cell>
          <cell r="F195">
            <v>87</v>
          </cell>
          <cell r="G195">
            <v>14</v>
          </cell>
          <cell r="H195">
            <v>25</v>
          </cell>
          <cell r="I195">
            <v>12.153</v>
          </cell>
          <cell r="L195" t="str">
            <v>ESCALON 4</v>
          </cell>
        </row>
        <row r="196">
          <cell r="B196">
            <v>191</v>
          </cell>
          <cell r="C196">
            <v>353</v>
          </cell>
          <cell r="D196">
            <v>24</v>
          </cell>
          <cell r="E196">
            <v>40</v>
          </cell>
          <cell r="F196">
            <v>86</v>
          </cell>
          <cell r="G196">
            <v>30</v>
          </cell>
          <cell r="H196">
            <v>50</v>
          </cell>
          <cell r="I196">
            <v>12.132</v>
          </cell>
          <cell r="L196" t="str">
            <v>ESCALON 4/2</v>
          </cell>
        </row>
        <row r="197">
          <cell r="B197">
            <v>192</v>
          </cell>
          <cell r="C197">
            <v>1</v>
          </cell>
          <cell r="D197">
            <v>37</v>
          </cell>
          <cell r="E197">
            <v>50</v>
          </cell>
          <cell r="F197">
            <v>87</v>
          </cell>
          <cell r="G197">
            <v>53</v>
          </cell>
          <cell r="H197">
            <v>30</v>
          </cell>
          <cell r="I197">
            <v>12.092000000000001</v>
          </cell>
          <cell r="L197" t="str">
            <v>ESCALON 5</v>
          </cell>
        </row>
        <row r="198">
          <cell r="B198">
            <v>193</v>
          </cell>
          <cell r="C198">
            <v>353</v>
          </cell>
          <cell r="D198">
            <v>36</v>
          </cell>
          <cell r="E198">
            <v>30</v>
          </cell>
          <cell r="F198">
            <v>87</v>
          </cell>
          <cell r="G198">
            <v>8</v>
          </cell>
          <cell r="H198">
            <v>25</v>
          </cell>
          <cell r="I198">
            <v>11.84</v>
          </cell>
          <cell r="L198" t="str">
            <v>ESCALON 5/2</v>
          </cell>
        </row>
        <row r="199">
          <cell r="B199">
            <v>194</v>
          </cell>
          <cell r="C199">
            <v>353</v>
          </cell>
          <cell r="D199">
            <v>36</v>
          </cell>
          <cell r="E199">
            <v>35</v>
          </cell>
          <cell r="F199">
            <v>87</v>
          </cell>
          <cell r="G199">
            <v>52</v>
          </cell>
          <cell r="H199">
            <v>30</v>
          </cell>
          <cell r="I199">
            <v>11.776</v>
          </cell>
          <cell r="L199" t="str">
            <v>ESCALON ERROR</v>
          </cell>
        </row>
        <row r="200">
          <cell r="B200">
            <v>195</v>
          </cell>
          <cell r="C200">
            <v>352</v>
          </cell>
          <cell r="D200">
            <v>24</v>
          </cell>
          <cell r="E200">
            <v>20</v>
          </cell>
          <cell r="F200">
            <v>85</v>
          </cell>
          <cell r="G200">
            <v>42</v>
          </cell>
          <cell r="H200">
            <v>20</v>
          </cell>
          <cell r="I200">
            <v>25.733000000000001</v>
          </cell>
          <cell r="L200" t="str">
            <v>BORDE 1</v>
          </cell>
        </row>
        <row r="201">
          <cell r="B201">
            <v>196</v>
          </cell>
          <cell r="C201">
            <v>356</v>
          </cell>
          <cell r="D201">
            <v>6</v>
          </cell>
          <cell r="E201">
            <v>15</v>
          </cell>
          <cell r="F201">
            <v>84</v>
          </cell>
          <cell r="G201">
            <v>27</v>
          </cell>
          <cell r="H201">
            <v>30</v>
          </cell>
          <cell r="I201">
            <v>19.495999999999999</v>
          </cell>
          <cell r="L201" t="str">
            <v>BORDE 2</v>
          </cell>
        </row>
        <row r="202">
          <cell r="B202">
            <v>197</v>
          </cell>
          <cell r="C202">
            <v>356</v>
          </cell>
          <cell r="D202">
            <v>16</v>
          </cell>
          <cell r="E202">
            <v>10</v>
          </cell>
          <cell r="F202">
            <v>84</v>
          </cell>
          <cell r="G202">
            <v>26</v>
          </cell>
          <cell r="H202">
            <v>55</v>
          </cell>
          <cell r="I202">
            <v>19.317</v>
          </cell>
          <cell r="L202" t="str">
            <v>BORDE 3</v>
          </cell>
        </row>
        <row r="203">
          <cell r="B203">
            <v>198</v>
          </cell>
          <cell r="C203">
            <v>357</v>
          </cell>
          <cell r="D203">
            <v>17</v>
          </cell>
          <cell r="E203">
            <v>10</v>
          </cell>
          <cell r="F203">
            <v>86</v>
          </cell>
          <cell r="G203">
            <v>26</v>
          </cell>
          <cell r="H203">
            <v>45</v>
          </cell>
          <cell r="I203">
            <v>17.791</v>
          </cell>
          <cell r="L203" t="str">
            <v>BORDE 4</v>
          </cell>
        </row>
        <row r="204">
          <cell r="B204">
            <v>199</v>
          </cell>
          <cell r="C204">
            <v>0</v>
          </cell>
          <cell r="D204">
            <v>14</v>
          </cell>
          <cell r="E204">
            <v>20</v>
          </cell>
          <cell r="F204">
            <v>86</v>
          </cell>
          <cell r="G204">
            <v>30</v>
          </cell>
          <cell r="H204">
            <v>35</v>
          </cell>
          <cell r="I204">
            <v>17.972000000000001</v>
          </cell>
          <cell r="L204" t="str">
            <v>BORDE 5</v>
          </cell>
        </row>
        <row r="205">
          <cell r="B205">
            <v>200</v>
          </cell>
          <cell r="C205">
            <v>4</v>
          </cell>
          <cell r="D205">
            <v>30</v>
          </cell>
          <cell r="E205">
            <v>40</v>
          </cell>
          <cell r="F205">
            <v>85</v>
          </cell>
          <cell r="G205">
            <v>32</v>
          </cell>
          <cell r="H205">
            <v>10</v>
          </cell>
          <cell r="I205">
            <v>13.547000000000001</v>
          </cell>
          <cell r="L205" t="str">
            <v>BORDE 6</v>
          </cell>
        </row>
        <row r="206">
          <cell r="B206">
            <v>201</v>
          </cell>
          <cell r="C206">
            <v>0</v>
          </cell>
          <cell r="D206">
            <v>38</v>
          </cell>
          <cell r="E206">
            <v>15</v>
          </cell>
          <cell r="F206">
            <v>85</v>
          </cell>
          <cell r="G206">
            <v>22</v>
          </cell>
          <cell r="H206">
            <v>15</v>
          </cell>
          <cell r="I206">
            <v>13.282999999999999</v>
          </cell>
          <cell r="L206" t="str">
            <v>BORDE 7</v>
          </cell>
        </row>
        <row r="207">
          <cell r="B207">
            <v>202</v>
          </cell>
          <cell r="C207">
            <v>1</v>
          </cell>
          <cell r="D207">
            <v>43</v>
          </cell>
          <cell r="E207">
            <v>45</v>
          </cell>
          <cell r="F207">
            <v>85</v>
          </cell>
          <cell r="G207">
            <v>52</v>
          </cell>
          <cell r="H207">
            <v>20</v>
          </cell>
          <cell r="I207">
            <v>12.08</v>
          </cell>
          <cell r="L207" t="str">
            <v>BORDE 8</v>
          </cell>
        </row>
        <row r="208">
          <cell r="B208">
            <v>203</v>
          </cell>
          <cell r="C208">
            <v>6</v>
          </cell>
          <cell r="D208">
            <v>9</v>
          </cell>
          <cell r="E208">
            <v>45</v>
          </cell>
          <cell r="F208">
            <v>87</v>
          </cell>
          <cell r="G208">
            <v>50</v>
          </cell>
          <cell r="H208">
            <v>40</v>
          </cell>
          <cell r="I208">
            <v>12.361000000000001</v>
          </cell>
          <cell r="L208" t="str">
            <v>BORDE 9</v>
          </cell>
        </row>
        <row r="209">
          <cell r="B209">
            <v>204</v>
          </cell>
          <cell r="C209">
            <v>4</v>
          </cell>
          <cell r="D209">
            <v>30</v>
          </cell>
          <cell r="E209">
            <v>15</v>
          </cell>
          <cell r="F209">
            <v>87</v>
          </cell>
          <cell r="G209">
            <v>37</v>
          </cell>
          <cell r="H209">
            <v>15</v>
          </cell>
          <cell r="I209">
            <v>10.208</v>
          </cell>
          <cell r="L209" t="str">
            <v>BORDE 10</v>
          </cell>
        </row>
        <row r="210">
          <cell r="B210">
            <v>205</v>
          </cell>
          <cell r="C210">
            <v>9</v>
          </cell>
          <cell r="D210">
            <v>42</v>
          </cell>
          <cell r="E210">
            <v>20</v>
          </cell>
          <cell r="F210">
            <v>87</v>
          </cell>
          <cell r="G210">
            <v>37</v>
          </cell>
          <cell r="H210">
            <v>0</v>
          </cell>
          <cell r="I210">
            <v>10.542</v>
          </cell>
          <cell r="L210" t="str">
            <v>BORDE 11</v>
          </cell>
        </row>
        <row r="211">
          <cell r="B211">
            <v>206</v>
          </cell>
          <cell r="C211">
            <v>19</v>
          </cell>
          <cell r="D211">
            <v>32</v>
          </cell>
          <cell r="E211">
            <v>55</v>
          </cell>
          <cell r="F211">
            <v>87</v>
          </cell>
          <cell r="G211">
            <v>1</v>
          </cell>
          <cell r="H211">
            <v>50</v>
          </cell>
          <cell r="I211">
            <v>7.4770000000000003</v>
          </cell>
          <cell r="L211" t="str">
            <v>BORDE 12</v>
          </cell>
        </row>
        <row r="212">
          <cell r="B212">
            <v>207</v>
          </cell>
          <cell r="C212">
            <v>12</v>
          </cell>
          <cell r="D212">
            <v>23</v>
          </cell>
          <cell r="E212">
            <v>5</v>
          </cell>
          <cell r="F212">
            <v>86</v>
          </cell>
          <cell r="G212">
            <v>53</v>
          </cell>
          <cell r="H212">
            <v>55</v>
          </cell>
          <cell r="I212">
            <v>6.9820000000000002</v>
          </cell>
          <cell r="L212" t="str">
            <v>BORDE 13</v>
          </cell>
        </row>
        <row r="213">
          <cell r="B213">
            <v>208</v>
          </cell>
          <cell r="C213">
            <v>34</v>
          </cell>
          <cell r="D213">
            <v>5</v>
          </cell>
          <cell r="E213">
            <v>45</v>
          </cell>
          <cell r="F213">
            <v>86</v>
          </cell>
          <cell r="G213">
            <v>42</v>
          </cell>
          <cell r="H213">
            <v>35</v>
          </cell>
          <cell r="I213">
            <v>5.3570000000000002</v>
          </cell>
          <cell r="L213" t="str">
            <v>BORDE 14</v>
          </cell>
        </row>
        <row r="214">
          <cell r="B214">
            <v>209</v>
          </cell>
          <cell r="C214">
            <v>270</v>
          </cell>
          <cell r="D214">
            <v>32</v>
          </cell>
          <cell r="E214">
            <v>40</v>
          </cell>
          <cell r="F214">
            <v>85</v>
          </cell>
          <cell r="G214">
            <v>55</v>
          </cell>
          <cell r="H214">
            <v>40</v>
          </cell>
          <cell r="I214">
            <v>13.698</v>
          </cell>
          <cell r="L214" t="str">
            <v>POSTE 5</v>
          </cell>
        </row>
        <row r="215">
          <cell r="B215">
            <v>210</v>
          </cell>
          <cell r="C215">
            <v>187</v>
          </cell>
          <cell r="D215">
            <v>48</v>
          </cell>
          <cell r="E215">
            <v>45</v>
          </cell>
          <cell r="F215">
            <v>99</v>
          </cell>
          <cell r="G215">
            <v>17</v>
          </cell>
          <cell r="H215">
            <v>35</v>
          </cell>
          <cell r="I215">
            <v>3.94</v>
          </cell>
          <cell r="L215" t="str">
            <v>ARBOL 7</v>
          </cell>
        </row>
        <row r="216">
          <cell r="B216">
            <v>211</v>
          </cell>
          <cell r="C216">
            <v>252</v>
          </cell>
          <cell r="D216">
            <v>12</v>
          </cell>
          <cell r="E216">
            <v>50</v>
          </cell>
          <cell r="F216">
            <v>87</v>
          </cell>
          <cell r="G216">
            <v>14</v>
          </cell>
          <cell r="H216">
            <v>55</v>
          </cell>
          <cell r="I216">
            <v>5.6230000000000002</v>
          </cell>
          <cell r="L216" t="str">
            <v>P.Q. 33</v>
          </cell>
        </row>
        <row r="217">
          <cell r="B217">
            <v>212</v>
          </cell>
          <cell r="C217">
            <v>240</v>
          </cell>
          <cell r="D217">
            <v>15</v>
          </cell>
          <cell r="E217">
            <v>45</v>
          </cell>
          <cell r="F217">
            <v>87</v>
          </cell>
          <cell r="G217">
            <v>15</v>
          </cell>
          <cell r="H217">
            <v>15</v>
          </cell>
          <cell r="I217">
            <v>4.4039999999999999</v>
          </cell>
          <cell r="L217" t="str">
            <v>P.Q. 34</v>
          </cell>
        </row>
        <row r="218">
          <cell r="B218">
            <v>213</v>
          </cell>
          <cell r="C218">
            <v>284</v>
          </cell>
          <cell r="D218">
            <v>43</v>
          </cell>
          <cell r="E218">
            <v>35</v>
          </cell>
          <cell r="F218">
            <v>86</v>
          </cell>
          <cell r="G218">
            <v>22</v>
          </cell>
          <cell r="H218">
            <v>20</v>
          </cell>
          <cell r="I218">
            <v>5.5679999999999996</v>
          </cell>
          <cell r="L218" t="str">
            <v>P.Q. 35</v>
          </cell>
        </row>
        <row r="219">
          <cell r="B219">
            <v>214</v>
          </cell>
          <cell r="C219">
            <v>255</v>
          </cell>
          <cell r="D219">
            <v>19</v>
          </cell>
          <cell r="E219">
            <v>5</v>
          </cell>
          <cell r="F219">
            <v>84</v>
          </cell>
          <cell r="G219">
            <v>53</v>
          </cell>
          <cell r="H219">
            <v>50</v>
          </cell>
          <cell r="I219">
            <v>3.3050000000000002</v>
          </cell>
          <cell r="L219" t="str">
            <v>P.Q. 36</v>
          </cell>
        </row>
        <row r="220">
          <cell r="B220">
            <v>215</v>
          </cell>
          <cell r="C220">
            <v>301</v>
          </cell>
          <cell r="D220">
            <v>9</v>
          </cell>
          <cell r="E220">
            <v>40</v>
          </cell>
          <cell r="F220">
            <v>85</v>
          </cell>
          <cell r="G220">
            <v>28</v>
          </cell>
          <cell r="H220">
            <v>20</v>
          </cell>
          <cell r="I220">
            <v>4.3470000000000004</v>
          </cell>
          <cell r="L220" t="str">
            <v>P.Q. 37</v>
          </cell>
        </row>
        <row r="221">
          <cell r="B221">
            <v>216</v>
          </cell>
          <cell r="C221">
            <v>248</v>
          </cell>
          <cell r="D221">
            <v>10</v>
          </cell>
          <cell r="E221">
            <v>40</v>
          </cell>
          <cell r="F221">
            <v>90</v>
          </cell>
          <cell r="G221">
            <v>28</v>
          </cell>
          <cell r="H221">
            <v>45</v>
          </cell>
          <cell r="I221">
            <v>7.181</v>
          </cell>
          <cell r="L221" t="str">
            <v>P.Q. 38</v>
          </cell>
        </row>
        <row r="222">
          <cell r="B222">
            <v>217</v>
          </cell>
          <cell r="C222">
            <v>282</v>
          </cell>
          <cell r="D222">
            <v>27</v>
          </cell>
          <cell r="E222">
            <v>15</v>
          </cell>
          <cell r="F222">
            <v>95</v>
          </cell>
          <cell r="G222">
            <v>14</v>
          </cell>
          <cell r="H222">
            <v>20</v>
          </cell>
          <cell r="I222">
            <v>1.9610000000000001</v>
          </cell>
          <cell r="L222" t="str">
            <v>P.Q. 39</v>
          </cell>
        </row>
        <row r="223">
          <cell r="B223">
            <v>218</v>
          </cell>
          <cell r="C223">
            <v>245</v>
          </cell>
          <cell r="D223">
            <v>44</v>
          </cell>
          <cell r="E223">
            <v>30</v>
          </cell>
          <cell r="F223">
            <v>95</v>
          </cell>
          <cell r="G223">
            <v>55</v>
          </cell>
          <cell r="H223">
            <v>25</v>
          </cell>
          <cell r="I223">
            <v>9.4949999999999992</v>
          </cell>
          <cell r="L223" t="str">
            <v>ARBOL 8</v>
          </cell>
        </row>
        <row r="224">
          <cell r="B224">
            <v>219</v>
          </cell>
          <cell r="C224">
            <v>300</v>
          </cell>
          <cell r="D224">
            <v>36</v>
          </cell>
          <cell r="E224">
            <v>25</v>
          </cell>
          <cell r="F224">
            <v>85</v>
          </cell>
          <cell r="G224">
            <v>53</v>
          </cell>
          <cell r="H224">
            <v>25</v>
          </cell>
          <cell r="I224">
            <v>5.2839999999999998</v>
          </cell>
          <cell r="L224" t="str">
            <v>MATERA 1/1</v>
          </cell>
        </row>
        <row r="225">
          <cell r="B225">
            <v>220</v>
          </cell>
          <cell r="C225">
            <v>293</v>
          </cell>
          <cell r="D225">
            <v>35</v>
          </cell>
          <cell r="E225">
            <v>5</v>
          </cell>
          <cell r="F225">
            <v>86</v>
          </cell>
          <cell r="G225">
            <v>25</v>
          </cell>
          <cell r="H225">
            <v>30</v>
          </cell>
          <cell r="I225">
            <v>6.1920000000000002</v>
          </cell>
          <cell r="L225" t="str">
            <v>MATERA 1/2</v>
          </cell>
        </row>
        <row r="226">
          <cell r="B226">
            <v>221</v>
          </cell>
          <cell r="C226">
            <v>303</v>
          </cell>
          <cell r="D226">
            <v>49</v>
          </cell>
          <cell r="E226">
            <v>15</v>
          </cell>
          <cell r="F226">
            <v>86</v>
          </cell>
          <cell r="G226">
            <v>1</v>
          </cell>
          <cell r="H226">
            <v>0</v>
          </cell>
          <cell r="I226">
            <v>5.6029999999999998</v>
          </cell>
          <cell r="L226" t="str">
            <v>MATERA 1/3</v>
          </cell>
        </row>
        <row r="227">
          <cell r="B227">
            <v>222</v>
          </cell>
          <cell r="C227">
            <v>296</v>
          </cell>
          <cell r="D227">
            <v>41</v>
          </cell>
          <cell r="E227">
            <v>10</v>
          </cell>
          <cell r="F227">
            <v>86</v>
          </cell>
          <cell r="G227">
            <v>27</v>
          </cell>
          <cell r="H227">
            <v>35</v>
          </cell>
          <cell r="I227">
            <v>6.415</v>
          </cell>
          <cell r="L227" t="str">
            <v>MATERA 1/4</v>
          </cell>
        </row>
        <row r="228">
          <cell r="B228">
            <v>223</v>
          </cell>
          <cell r="C228">
            <v>286</v>
          </cell>
          <cell r="D228">
            <v>57</v>
          </cell>
          <cell r="E228">
            <v>5</v>
          </cell>
          <cell r="F228">
            <v>87</v>
          </cell>
          <cell r="G228">
            <v>18</v>
          </cell>
          <cell r="H228">
            <v>55</v>
          </cell>
          <cell r="I228">
            <v>2.2290000000000001</v>
          </cell>
          <cell r="L228" t="str">
            <v>MATERA 2/1</v>
          </cell>
        </row>
        <row r="229">
          <cell r="B229">
            <v>224</v>
          </cell>
          <cell r="C229">
            <v>284</v>
          </cell>
          <cell r="D229">
            <v>2</v>
          </cell>
          <cell r="E229">
            <v>50</v>
          </cell>
          <cell r="F229">
            <v>87</v>
          </cell>
          <cell r="G229">
            <v>6</v>
          </cell>
          <cell r="H229">
            <v>5</v>
          </cell>
          <cell r="I229">
            <v>8.01</v>
          </cell>
          <cell r="L229" t="str">
            <v>MATERA 2/2</v>
          </cell>
        </row>
        <row r="230">
          <cell r="B230">
            <v>225</v>
          </cell>
          <cell r="C230">
            <v>283</v>
          </cell>
          <cell r="D230">
            <v>31</v>
          </cell>
          <cell r="E230">
            <v>40</v>
          </cell>
          <cell r="F230">
            <v>87</v>
          </cell>
          <cell r="G230">
            <v>35</v>
          </cell>
          <cell r="H230">
            <v>55</v>
          </cell>
          <cell r="I230">
            <v>9.2370000000000001</v>
          </cell>
          <cell r="L230" t="str">
            <v>MATERA 2/3</v>
          </cell>
        </row>
        <row r="231">
          <cell r="B231">
            <v>226</v>
          </cell>
          <cell r="C231">
            <v>281</v>
          </cell>
          <cell r="D231">
            <v>5</v>
          </cell>
          <cell r="E231">
            <v>30</v>
          </cell>
          <cell r="F231">
            <v>87</v>
          </cell>
          <cell r="G231">
            <v>35</v>
          </cell>
          <cell r="H231">
            <v>45</v>
          </cell>
          <cell r="I231">
            <v>9.0589999999999993</v>
          </cell>
          <cell r="L231" t="str">
            <v>MATERA 2/4</v>
          </cell>
        </row>
        <row r="232">
          <cell r="B232">
            <v>227</v>
          </cell>
          <cell r="C232">
            <v>279</v>
          </cell>
          <cell r="D232">
            <v>20</v>
          </cell>
          <cell r="E232">
            <v>30</v>
          </cell>
          <cell r="F232">
            <v>87</v>
          </cell>
          <cell r="G232">
            <v>59</v>
          </cell>
          <cell r="H232">
            <v>30</v>
          </cell>
          <cell r="I232">
            <v>10.791</v>
          </cell>
          <cell r="L232" t="str">
            <v>MATERA 3/1</v>
          </cell>
        </row>
        <row r="233">
          <cell r="B233">
            <v>228</v>
          </cell>
          <cell r="C233">
            <v>277</v>
          </cell>
          <cell r="D233">
            <v>20</v>
          </cell>
          <cell r="E233">
            <v>5</v>
          </cell>
          <cell r="F233">
            <v>87</v>
          </cell>
          <cell r="G233">
            <v>54</v>
          </cell>
          <cell r="H233">
            <v>30</v>
          </cell>
          <cell r="I233">
            <v>10.634</v>
          </cell>
          <cell r="L233" t="str">
            <v>MATERA 3/2</v>
          </cell>
        </row>
        <row r="234">
          <cell r="B234">
            <v>229</v>
          </cell>
          <cell r="C234">
            <v>277</v>
          </cell>
          <cell r="D234">
            <v>18</v>
          </cell>
          <cell r="E234">
            <v>35</v>
          </cell>
          <cell r="F234">
            <v>88</v>
          </cell>
          <cell r="G234">
            <v>11</v>
          </cell>
          <cell r="H234">
            <v>10</v>
          </cell>
          <cell r="I234">
            <v>11.85</v>
          </cell>
          <cell r="L234" t="str">
            <v>MATERA 3/3</v>
          </cell>
        </row>
        <row r="235">
          <cell r="B235">
            <v>230</v>
          </cell>
          <cell r="C235" t="str">
            <v>POR CONSTR.</v>
          </cell>
          <cell r="L235" t="str">
            <v>MATERA 3/4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831"/>
  <sheetViews>
    <sheetView tabSelected="1" zoomScale="90" zoomScaleNormal="90" workbookViewId="0">
      <selection activeCell="AB8" sqref="AB8"/>
    </sheetView>
  </sheetViews>
  <sheetFormatPr baseColWidth="10" defaultRowHeight="15" x14ac:dyDescent="0.2"/>
  <cols>
    <col min="1" max="1" width="6.5703125" style="125" customWidth="1"/>
    <col min="2" max="2" width="8.7109375" style="93" bestFit="1" customWidth="1"/>
    <col min="3" max="3" width="6.28515625" style="93" bestFit="1" customWidth="1"/>
    <col min="4" max="4" width="5.140625" style="93" bestFit="1" customWidth="1"/>
    <col min="5" max="5" width="5.7109375" style="93" bestFit="1" customWidth="1"/>
    <col min="6" max="6" width="10.85546875" style="93" customWidth="1"/>
    <col min="7" max="7" width="0.140625" style="93" customWidth="1"/>
    <col min="8" max="8" width="11.7109375" style="93" bestFit="1" customWidth="1"/>
    <col min="9" max="9" width="8" style="134" bestFit="1" customWidth="1"/>
    <col min="10" max="10" width="5.140625" style="93" bestFit="1" customWidth="1"/>
    <col min="11" max="11" width="6.140625" style="93" bestFit="1" customWidth="1"/>
    <col min="12" max="12" width="14" style="93" customWidth="1"/>
    <col min="13" max="14" width="12.5703125" style="135" bestFit="1" customWidth="1"/>
    <col min="15" max="15" width="12.28515625" style="93" customWidth="1"/>
    <col min="16" max="16" width="12.140625" style="93" bestFit="1" customWidth="1"/>
    <col min="17" max="17" width="4.5703125" style="134" customWidth="1"/>
    <col min="18" max="18" width="4.140625" style="134" customWidth="1"/>
    <col min="19" max="19" width="3.85546875" style="134" customWidth="1"/>
    <col min="20" max="20" width="8.28515625" style="93" bestFit="1" customWidth="1"/>
    <col min="21" max="21" width="5.5703125" style="134" bestFit="1" customWidth="1"/>
    <col min="22" max="22" width="10.28515625" style="93" customWidth="1"/>
    <col min="23" max="23" width="8.7109375" style="93" customWidth="1"/>
    <col min="24" max="24" width="10.85546875" style="136" bestFit="1" customWidth="1"/>
    <col min="25" max="25" width="8.7109375" style="125" bestFit="1" customWidth="1"/>
    <col min="26" max="16384" width="11.42578125" style="93"/>
  </cols>
  <sheetData>
    <row r="1" spans="1:25" ht="15.75" x14ac:dyDescent="0.2">
      <c r="A1" s="137" t="s">
        <v>56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9"/>
    </row>
    <row r="2" spans="1:25" ht="15.75" x14ac:dyDescent="0.2">
      <c r="A2" s="140" t="s">
        <v>57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2"/>
    </row>
    <row r="3" spans="1:25" ht="16.5" thickBot="1" x14ac:dyDescent="0.25">
      <c r="A3" s="143" t="s">
        <v>55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5"/>
    </row>
    <row r="4" spans="1:25" ht="15" customHeight="1" x14ac:dyDescent="0.25">
      <c r="A4" s="146" t="s">
        <v>0</v>
      </c>
      <c r="B4" s="147" t="s">
        <v>1</v>
      </c>
      <c r="C4" s="148" t="s">
        <v>2</v>
      </c>
      <c r="D4" s="148"/>
      <c r="E4" s="148"/>
      <c r="F4" s="148"/>
      <c r="G4" s="149" t="s">
        <v>3</v>
      </c>
      <c r="H4" s="149"/>
      <c r="I4" s="149"/>
      <c r="J4" s="149"/>
      <c r="K4" s="149"/>
      <c r="L4" s="150" t="s">
        <v>4</v>
      </c>
      <c r="M4" s="151" t="s">
        <v>5</v>
      </c>
      <c r="N4" s="151"/>
      <c r="O4" s="152" t="s">
        <v>6</v>
      </c>
      <c r="P4" s="152"/>
      <c r="Q4" s="153" t="s">
        <v>47</v>
      </c>
      <c r="R4" s="153"/>
      <c r="S4" s="153"/>
      <c r="T4" s="153"/>
      <c r="U4" s="154" t="s">
        <v>51</v>
      </c>
      <c r="V4" s="155" t="s">
        <v>54</v>
      </c>
      <c r="W4" s="152" t="s">
        <v>53</v>
      </c>
      <c r="X4" s="156" t="s">
        <v>46</v>
      </c>
      <c r="Y4" s="147" t="s">
        <v>1</v>
      </c>
    </row>
    <row r="5" spans="1:25" ht="15.75" x14ac:dyDescent="0.25">
      <c r="A5" s="157"/>
      <c r="B5" s="158"/>
      <c r="C5" s="159" t="s">
        <v>8</v>
      </c>
      <c r="D5" s="159" t="s">
        <v>9</v>
      </c>
      <c r="E5" s="159" t="s">
        <v>10</v>
      </c>
      <c r="F5" s="160" t="s">
        <v>11</v>
      </c>
      <c r="G5" s="161" t="s">
        <v>12</v>
      </c>
      <c r="H5" s="161" t="s">
        <v>12</v>
      </c>
      <c r="I5" s="162" t="s">
        <v>8</v>
      </c>
      <c r="J5" s="161" t="s">
        <v>9</v>
      </c>
      <c r="K5" s="161" t="s">
        <v>10</v>
      </c>
      <c r="L5" s="163"/>
      <c r="M5" s="164" t="s">
        <v>13</v>
      </c>
      <c r="N5" s="164" t="s">
        <v>14</v>
      </c>
      <c r="O5" s="165" t="s">
        <v>15</v>
      </c>
      <c r="P5" s="165" t="s">
        <v>16</v>
      </c>
      <c r="Q5" s="166" t="s">
        <v>48</v>
      </c>
      <c r="R5" s="166" t="s">
        <v>49</v>
      </c>
      <c r="S5" s="166" t="s">
        <v>50</v>
      </c>
      <c r="T5" s="167" t="s">
        <v>11</v>
      </c>
      <c r="U5" s="168"/>
      <c r="V5" s="169"/>
      <c r="W5" s="170"/>
      <c r="X5" s="171"/>
      <c r="Y5" s="158"/>
    </row>
    <row r="6" spans="1:25" ht="15.75" x14ac:dyDescent="0.25">
      <c r="A6" s="99"/>
      <c r="B6" s="172" t="s">
        <v>52</v>
      </c>
      <c r="C6" s="101">
        <v>0</v>
      </c>
      <c r="D6" s="101">
        <v>0</v>
      </c>
      <c r="E6" s="101">
        <v>0</v>
      </c>
      <c r="F6" s="101">
        <f>C6+D6/60+E6/3600</f>
        <v>0</v>
      </c>
      <c r="G6" s="94"/>
      <c r="H6" s="94"/>
      <c r="I6" s="95"/>
      <c r="J6" s="94"/>
      <c r="K6" s="94"/>
      <c r="L6" s="102"/>
      <c r="M6" s="96"/>
      <c r="N6" s="96"/>
      <c r="O6" s="97"/>
      <c r="P6" s="97"/>
      <c r="Q6" s="98"/>
      <c r="R6" s="98"/>
      <c r="S6" s="98"/>
      <c r="T6" s="103"/>
      <c r="U6" s="104"/>
      <c r="V6" s="105"/>
      <c r="W6" s="106"/>
      <c r="X6" s="107"/>
      <c r="Y6" s="108"/>
    </row>
    <row r="7" spans="1:25" ht="15.75" x14ac:dyDescent="0.2">
      <c r="A7" s="172" t="s">
        <v>30</v>
      </c>
      <c r="B7" s="172"/>
      <c r="C7" s="109"/>
      <c r="D7" s="109"/>
      <c r="E7" s="109"/>
      <c r="F7" s="109"/>
      <c r="G7" s="110">
        <f>IF($H$7&gt;180,$H$7-180+F7,$H$7+F7)</f>
        <v>0</v>
      </c>
      <c r="H7" s="111">
        <f>I7+J7/60+K7/3600</f>
        <v>0</v>
      </c>
      <c r="I7" s="112">
        <v>0</v>
      </c>
      <c r="J7" s="111">
        <v>0</v>
      </c>
      <c r="K7" s="112">
        <v>0</v>
      </c>
      <c r="L7" s="113"/>
      <c r="M7" s="114"/>
      <c r="N7" s="114"/>
      <c r="O7" s="115">
        <v>10000</v>
      </c>
      <c r="P7" s="115">
        <v>10000</v>
      </c>
      <c r="Q7" s="116"/>
      <c r="R7" s="116"/>
      <c r="S7" s="116"/>
      <c r="T7" s="117"/>
      <c r="U7" s="118">
        <v>0</v>
      </c>
      <c r="V7" s="115">
        <v>1.5</v>
      </c>
      <c r="W7" s="115"/>
      <c r="X7" s="119">
        <v>2600</v>
      </c>
      <c r="Y7" s="100" t="s">
        <v>52</v>
      </c>
    </row>
    <row r="8" spans="1:25" x14ac:dyDescent="0.2">
      <c r="A8" s="100"/>
      <c r="B8" s="100">
        <v>1</v>
      </c>
      <c r="C8" s="109">
        <v>185</v>
      </c>
      <c r="D8" s="109">
        <v>8</v>
      </c>
      <c r="E8" s="109">
        <v>20</v>
      </c>
      <c r="F8" s="120">
        <f>C8+D8/60+E8/3600</f>
        <v>185.13888888888889</v>
      </c>
      <c r="G8" s="121">
        <f t="shared" ref="G8:G71" si="0">IF($H$7&gt;180,$H$7-180+F8,$H$7+F8)</f>
        <v>185.13888888888889</v>
      </c>
      <c r="H8" s="121">
        <f>IF(G8&gt;=360,G8-360,G8)</f>
        <v>185.13888888888889</v>
      </c>
      <c r="I8" s="112">
        <f>INT(H8)</f>
        <v>185</v>
      </c>
      <c r="J8" s="111">
        <f>INT((H8-I8)*60)</f>
        <v>8</v>
      </c>
      <c r="K8" s="112">
        <f>((H8-I8)*60-J8)*60</f>
        <v>19.999999999988631</v>
      </c>
      <c r="L8" s="122">
        <v>24.885999999999999</v>
      </c>
      <c r="M8" s="123">
        <f>L8*(COS(RADIANS(H8)))</f>
        <v>-24.785970721608759</v>
      </c>
      <c r="N8" s="123">
        <f>L8*(SIN(RADIANS(H8)))</f>
        <v>-2.2290471927604729</v>
      </c>
      <c r="O8" s="115">
        <f>$O$7+M8</f>
        <v>9975.2140292783915</v>
      </c>
      <c r="P8" s="115">
        <f>$P$7+N8</f>
        <v>9997.7709528072392</v>
      </c>
      <c r="Q8" s="116">
        <v>93</v>
      </c>
      <c r="R8" s="116">
        <v>27</v>
      </c>
      <c r="S8" s="116">
        <v>54</v>
      </c>
      <c r="T8" s="117">
        <f>Q8+R8/60+S8/3600</f>
        <v>93.465000000000003</v>
      </c>
      <c r="U8" s="118">
        <v>0</v>
      </c>
      <c r="V8" s="115">
        <v>1.5</v>
      </c>
      <c r="W8" s="115">
        <f>((L8/(TAN(RADIANS(T8)))+V8-U8))</f>
        <v>-6.8346723136181176E-3</v>
      </c>
      <c r="X8" s="119">
        <f>$X$7+(W8)</f>
        <v>2599.9931653276863</v>
      </c>
      <c r="Y8" s="100">
        <v>1</v>
      </c>
    </row>
    <row r="9" spans="1:25" x14ac:dyDescent="0.2">
      <c r="A9" s="100"/>
      <c r="B9" s="100">
        <v>2</v>
      </c>
      <c r="C9" s="109">
        <v>179</v>
      </c>
      <c r="D9" s="109">
        <v>30</v>
      </c>
      <c r="E9" s="109">
        <v>17</v>
      </c>
      <c r="F9" s="120">
        <f t="shared" ref="F9:F72" si="1">C9+D9/60+E9/3600</f>
        <v>179.50472222222223</v>
      </c>
      <c r="G9" s="121">
        <f t="shared" si="0"/>
        <v>179.50472222222223</v>
      </c>
      <c r="H9" s="121">
        <f t="shared" ref="H9:H72" si="2">IF(G9&gt;=360,G9-360,G9)</f>
        <v>179.50472222222223</v>
      </c>
      <c r="I9" s="112">
        <f t="shared" ref="I9:I72" si="3">INT(H9)</f>
        <v>179</v>
      </c>
      <c r="J9" s="111">
        <f t="shared" ref="J9:J72" si="4">INT((H9-I9)*60)</f>
        <v>30</v>
      </c>
      <c r="K9" s="112">
        <f t="shared" ref="K9:K72" si="5">((H9-I9)*60-J9)*60</f>
        <v>17.000000000018645</v>
      </c>
      <c r="L9" s="122">
        <v>25.762</v>
      </c>
      <c r="M9" s="123">
        <f t="shared" ref="M9:M72" si="6">L9*(COS(RADIANS(H9)))</f>
        <v>-25.761037503196384</v>
      </c>
      <c r="N9" s="123">
        <f t="shared" ref="N9:N72" si="7">L9*(SIN(RADIANS(H9)))</f>
        <v>0.22268982668626464</v>
      </c>
      <c r="O9" s="115">
        <f t="shared" ref="O9:O72" si="8">$O$7+M9</f>
        <v>9974.2389624968037</v>
      </c>
      <c r="P9" s="115">
        <f t="shared" ref="P9:P72" si="9">$P$7+N9</f>
        <v>10000.222689826685</v>
      </c>
      <c r="Q9" s="116">
        <v>93</v>
      </c>
      <c r="R9" s="116">
        <v>41</v>
      </c>
      <c r="S9" s="116">
        <v>39</v>
      </c>
      <c r="T9" s="117">
        <f t="shared" ref="T9:T72" si="10">Q9+R9/60+S9/3600</f>
        <v>93.694166666666675</v>
      </c>
      <c r="U9" s="118">
        <v>0</v>
      </c>
      <c r="V9" s="115">
        <v>1.5</v>
      </c>
      <c r="W9" s="115">
        <f t="shared" ref="W9:W72" si="11">((L9/(TAN(RADIANS(T9)))+V9-U9))</f>
        <v>-0.16332000618192644</v>
      </c>
      <c r="X9" s="119">
        <f t="shared" ref="X9:X72" si="12">$X$7+(W9)</f>
        <v>2599.8366799938181</v>
      </c>
      <c r="Y9" s="100">
        <v>2</v>
      </c>
    </row>
    <row r="10" spans="1:25" x14ac:dyDescent="0.2">
      <c r="A10" s="100"/>
      <c r="B10" s="100">
        <v>3</v>
      </c>
      <c r="C10" s="109">
        <v>177</v>
      </c>
      <c r="D10" s="109">
        <v>23</v>
      </c>
      <c r="E10" s="109">
        <v>9</v>
      </c>
      <c r="F10" s="120">
        <f t="shared" si="1"/>
        <v>177.38583333333332</v>
      </c>
      <c r="G10" s="121">
        <f t="shared" si="0"/>
        <v>177.38583333333332</v>
      </c>
      <c r="H10" s="121">
        <f t="shared" si="2"/>
        <v>177.38583333333332</v>
      </c>
      <c r="I10" s="112">
        <f t="shared" si="3"/>
        <v>177</v>
      </c>
      <c r="J10" s="111">
        <f t="shared" si="4"/>
        <v>23</v>
      </c>
      <c r="K10" s="112">
        <f t="shared" si="5"/>
        <v>8.9999999999645297</v>
      </c>
      <c r="L10" s="122">
        <v>26.187999999999999</v>
      </c>
      <c r="M10" s="123">
        <f t="shared" si="6"/>
        <v>-26.160746751514385</v>
      </c>
      <c r="N10" s="123">
        <f t="shared" si="7"/>
        <v>1.1944343444198045</v>
      </c>
      <c r="O10" s="115">
        <f t="shared" si="8"/>
        <v>9973.839253248485</v>
      </c>
      <c r="P10" s="115">
        <f t="shared" si="9"/>
        <v>10001.194434344419</v>
      </c>
      <c r="Q10" s="116">
        <v>93</v>
      </c>
      <c r="R10" s="116">
        <v>40</v>
      </c>
      <c r="S10" s="116">
        <v>39</v>
      </c>
      <c r="T10" s="117">
        <f t="shared" si="10"/>
        <v>93.677500000000009</v>
      </c>
      <c r="U10" s="118">
        <v>0</v>
      </c>
      <c r="V10" s="115">
        <v>1.5</v>
      </c>
      <c r="W10" s="115">
        <f t="shared" si="11"/>
        <v>-0.18317524530862039</v>
      </c>
      <c r="X10" s="119">
        <f t="shared" si="12"/>
        <v>2599.8168247546914</v>
      </c>
      <c r="Y10" s="100">
        <v>3</v>
      </c>
    </row>
    <row r="11" spans="1:25" x14ac:dyDescent="0.2">
      <c r="A11" s="100"/>
      <c r="B11" s="100">
        <v>4</v>
      </c>
      <c r="C11" s="109">
        <v>172</v>
      </c>
      <c r="D11" s="109">
        <v>47</v>
      </c>
      <c r="E11" s="109">
        <v>55</v>
      </c>
      <c r="F11" s="120">
        <f t="shared" si="1"/>
        <v>172.79861111111111</v>
      </c>
      <c r="G11" s="121">
        <f t="shared" si="0"/>
        <v>172.79861111111111</v>
      </c>
      <c r="H11" s="121">
        <f t="shared" si="2"/>
        <v>172.79861111111111</v>
      </c>
      <c r="I11" s="112">
        <f t="shared" si="3"/>
        <v>172</v>
      </c>
      <c r="J11" s="111">
        <f t="shared" si="4"/>
        <v>47</v>
      </c>
      <c r="K11" s="112">
        <f t="shared" si="5"/>
        <v>55.000000000011369</v>
      </c>
      <c r="L11" s="122">
        <v>27.324000000000002</v>
      </c>
      <c r="M11" s="123">
        <f t="shared" si="6"/>
        <v>-27.108459075977706</v>
      </c>
      <c r="N11" s="123">
        <f t="shared" si="7"/>
        <v>3.4252624025090368</v>
      </c>
      <c r="O11" s="115">
        <f t="shared" si="8"/>
        <v>9972.8915409240217</v>
      </c>
      <c r="P11" s="115">
        <f t="shared" si="9"/>
        <v>10003.425262402508</v>
      </c>
      <c r="Q11" s="116">
        <v>93</v>
      </c>
      <c r="R11" s="116">
        <v>41</v>
      </c>
      <c r="S11" s="116">
        <v>19</v>
      </c>
      <c r="T11" s="117">
        <f t="shared" si="10"/>
        <v>93.688611111111115</v>
      </c>
      <c r="U11" s="118">
        <v>0</v>
      </c>
      <c r="V11" s="115">
        <v>1.5</v>
      </c>
      <c r="W11" s="115">
        <f t="shared" si="11"/>
        <v>-0.26150988498166683</v>
      </c>
      <c r="X11" s="119">
        <f t="shared" si="12"/>
        <v>2599.7384901150185</v>
      </c>
      <c r="Y11" s="100">
        <v>4</v>
      </c>
    </row>
    <row r="12" spans="1:25" x14ac:dyDescent="0.2">
      <c r="A12" s="100"/>
      <c r="B12" s="100">
        <v>5</v>
      </c>
      <c r="C12" s="109">
        <v>185</v>
      </c>
      <c r="D12" s="109">
        <v>16</v>
      </c>
      <c r="E12" s="109">
        <v>41</v>
      </c>
      <c r="F12" s="120">
        <f t="shared" si="1"/>
        <v>185.27805555555557</v>
      </c>
      <c r="G12" s="121">
        <f t="shared" si="0"/>
        <v>185.27805555555557</v>
      </c>
      <c r="H12" s="121">
        <f t="shared" si="2"/>
        <v>185.27805555555557</v>
      </c>
      <c r="I12" s="112">
        <f t="shared" si="3"/>
        <v>185</v>
      </c>
      <c r="J12" s="111">
        <f t="shared" si="4"/>
        <v>16</v>
      </c>
      <c r="K12" s="112">
        <f t="shared" si="5"/>
        <v>41.000000000044565</v>
      </c>
      <c r="L12" s="122">
        <v>25.37</v>
      </c>
      <c r="M12" s="123">
        <f t="shared" si="6"/>
        <v>-25.262431284890372</v>
      </c>
      <c r="N12" s="123">
        <f t="shared" si="7"/>
        <v>-2.3337663928063095</v>
      </c>
      <c r="O12" s="115">
        <f t="shared" si="8"/>
        <v>9974.7375687151089</v>
      </c>
      <c r="P12" s="115">
        <f t="shared" si="9"/>
        <v>9997.6662336071931</v>
      </c>
      <c r="Q12" s="116">
        <v>93</v>
      </c>
      <c r="R12" s="116">
        <v>33</v>
      </c>
      <c r="S12" s="116">
        <v>30</v>
      </c>
      <c r="T12" s="117">
        <f t="shared" si="10"/>
        <v>93.558333333333337</v>
      </c>
      <c r="U12" s="118">
        <v>0</v>
      </c>
      <c r="V12" s="115">
        <v>1.5</v>
      </c>
      <c r="W12" s="115">
        <f t="shared" si="11"/>
        <v>-7.7623339581672335E-2</v>
      </c>
      <c r="X12" s="119">
        <f t="shared" si="12"/>
        <v>2599.9223766604182</v>
      </c>
      <c r="Y12" s="100">
        <v>5</v>
      </c>
    </row>
    <row r="13" spans="1:25" x14ac:dyDescent="0.2">
      <c r="A13" s="100"/>
      <c r="B13" s="100">
        <v>6</v>
      </c>
      <c r="C13" s="109">
        <v>179</v>
      </c>
      <c r="D13" s="109">
        <v>39</v>
      </c>
      <c r="E13" s="109">
        <v>45</v>
      </c>
      <c r="F13" s="120">
        <f t="shared" si="1"/>
        <v>179.66249999999999</v>
      </c>
      <c r="G13" s="121">
        <f t="shared" si="0"/>
        <v>179.66249999999999</v>
      </c>
      <c r="H13" s="121">
        <f t="shared" si="2"/>
        <v>179.66249999999999</v>
      </c>
      <c r="I13" s="112">
        <f t="shared" si="3"/>
        <v>179</v>
      </c>
      <c r="J13" s="111">
        <f t="shared" si="4"/>
        <v>39</v>
      </c>
      <c r="K13" s="112">
        <f t="shared" si="5"/>
        <v>44.999999999979536</v>
      </c>
      <c r="L13" s="122">
        <v>26.245000000000001</v>
      </c>
      <c r="M13" s="123">
        <f t="shared" si="6"/>
        <v>-26.244544679068987</v>
      </c>
      <c r="N13" s="123">
        <f t="shared" si="7"/>
        <v>0.15459491696615321</v>
      </c>
      <c r="O13" s="115">
        <f t="shared" si="8"/>
        <v>9973.7554553209302</v>
      </c>
      <c r="P13" s="115">
        <f t="shared" si="9"/>
        <v>10000.154594916967</v>
      </c>
      <c r="Q13" s="116">
        <v>93</v>
      </c>
      <c r="R13" s="116">
        <v>37</v>
      </c>
      <c r="S13" s="116">
        <v>23</v>
      </c>
      <c r="T13" s="117">
        <f t="shared" si="10"/>
        <v>93.623055555555553</v>
      </c>
      <c r="U13" s="118">
        <v>0</v>
      </c>
      <c r="V13" s="115">
        <v>1.5</v>
      </c>
      <c r="W13" s="115">
        <f t="shared" si="11"/>
        <v>-0.16179837977952949</v>
      </c>
      <c r="X13" s="119">
        <f t="shared" si="12"/>
        <v>2599.8382016202204</v>
      </c>
      <c r="Y13" s="100">
        <v>6</v>
      </c>
    </row>
    <row r="14" spans="1:25" x14ac:dyDescent="0.2">
      <c r="A14" s="100"/>
      <c r="B14" s="100">
        <v>7</v>
      </c>
      <c r="C14" s="109">
        <v>178</v>
      </c>
      <c r="D14" s="109">
        <v>0</v>
      </c>
      <c r="E14" s="109">
        <v>8</v>
      </c>
      <c r="F14" s="120">
        <f t="shared" si="1"/>
        <v>178.00222222222223</v>
      </c>
      <c r="G14" s="121">
        <f t="shared" si="0"/>
        <v>178.00222222222223</v>
      </c>
      <c r="H14" s="121">
        <f t="shared" si="2"/>
        <v>178.00222222222223</v>
      </c>
      <c r="I14" s="112">
        <f t="shared" si="3"/>
        <v>178</v>
      </c>
      <c r="J14" s="111">
        <f t="shared" si="4"/>
        <v>0</v>
      </c>
      <c r="K14" s="112">
        <f t="shared" si="5"/>
        <v>8.0000000000268301</v>
      </c>
      <c r="L14" s="122">
        <v>26.527999999999999</v>
      </c>
      <c r="M14" s="123">
        <f t="shared" si="6"/>
        <v>-26.511875746999493</v>
      </c>
      <c r="N14" s="123">
        <f t="shared" si="7"/>
        <v>0.9247855836138511</v>
      </c>
      <c r="O14" s="115">
        <f t="shared" si="8"/>
        <v>9973.4881242530009</v>
      </c>
      <c r="P14" s="115">
        <f t="shared" si="9"/>
        <v>10000.924785583615</v>
      </c>
      <c r="Q14" s="116">
        <v>93</v>
      </c>
      <c r="R14" s="116">
        <v>38</v>
      </c>
      <c r="S14" s="116">
        <v>25</v>
      </c>
      <c r="T14" s="117">
        <f t="shared" si="10"/>
        <v>93.640277777777783</v>
      </c>
      <c r="U14" s="118">
        <v>0</v>
      </c>
      <c r="V14" s="115">
        <v>1.5</v>
      </c>
      <c r="W14" s="115">
        <f t="shared" si="11"/>
        <v>-0.18772358932557487</v>
      </c>
      <c r="X14" s="119">
        <f t="shared" si="12"/>
        <v>2599.8122764106743</v>
      </c>
      <c r="Y14" s="100">
        <v>7</v>
      </c>
    </row>
    <row r="15" spans="1:25" x14ac:dyDescent="0.2">
      <c r="A15" s="100"/>
      <c r="B15" s="100">
        <v>8</v>
      </c>
      <c r="C15" s="109">
        <v>172</v>
      </c>
      <c r="D15" s="109">
        <v>53</v>
      </c>
      <c r="E15" s="109">
        <v>7</v>
      </c>
      <c r="F15" s="120">
        <f t="shared" si="1"/>
        <v>172.88527777777776</v>
      </c>
      <c r="G15" s="121">
        <f t="shared" si="0"/>
        <v>172.88527777777776</v>
      </c>
      <c r="H15" s="121">
        <f t="shared" si="2"/>
        <v>172.88527777777776</v>
      </c>
      <c r="I15" s="112">
        <f t="shared" si="3"/>
        <v>172</v>
      </c>
      <c r="J15" s="111">
        <f t="shared" si="4"/>
        <v>53</v>
      </c>
      <c r="K15" s="112">
        <f t="shared" si="5"/>
        <v>6.9999999999322426</v>
      </c>
      <c r="L15" s="122">
        <v>27.675000000000001</v>
      </c>
      <c r="M15" s="123">
        <f t="shared" si="6"/>
        <v>-27.461906528730868</v>
      </c>
      <c r="N15" s="123">
        <f t="shared" si="7"/>
        <v>3.427727353108613</v>
      </c>
      <c r="O15" s="115">
        <f t="shared" si="8"/>
        <v>9972.5380934712684</v>
      </c>
      <c r="P15" s="115">
        <f t="shared" si="9"/>
        <v>10003.427727353108</v>
      </c>
      <c r="Q15" s="116">
        <v>93</v>
      </c>
      <c r="R15" s="116">
        <v>36</v>
      </c>
      <c r="S15" s="116">
        <v>57</v>
      </c>
      <c r="T15" s="117">
        <f t="shared" si="10"/>
        <v>93.615833333333327</v>
      </c>
      <c r="U15" s="118">
        <v>0</v>
      </c>
      <c r="V15" s="115">
        <v>1.5</v>
      </c>
      <c r="W15" s="115">
        <f t="shared" si="11"/>
        <v>-0.24884163655358837</v>
      </c>
      <c r="X15" s="119">
        <f t="shared" si="12"/>
        <v>2599.7511583634464</v>
      </c>
      <c r="Y15" s="100">
        <v>8</v>
      </c>
    </row>
    <row r="16" spans="1:25" x14ac:dyDescent="0.2">
      <c r="A16" s="100"/>
      <c r="B16" s="100">
        <v>9</v>
      </c>
      <c r="C16" s="109">
        <v>185</v>
      </c>
      <c r="D16" s="109">
        <v>23</v>
      </c>
      <c r="E16" s="109">
        <v>30</v>
      </c>
      <c r="F16" s="120">
        <f t="shared" si="1"/>
        <v>185.39166666666665</v>
      </c>
      <c r="G16" s="121">
        <f t="shared" si="0"/>
        <v>185.39166666666665</v>
      </c>
      <c r="H16" s="121">
        <f t="shared" si="2"/>
        <v>185.39166666666665</v>
      </c>
      <c r="I16" s="112">
        <f t="shared" si="3"/>
        <v>185</v>
      </c>
      <c r="J16" s="111">
        <f t="shared" si="4"/>
        <v>23</v>
      </c>
      <c r="K16" s="112">
        <f t="shared" si="5"/>
        <v>29.99999999994543</v>
      </c>
      <c r="L16" s="122">
        <v>25.486999999999998</v>
      </c>
      <c r="M16" s="123">
        <f t="shared" si="6"/>
        <v>-25.374236376753718</v>
      </c>
      <c r="N16" s="123">
        <f t="shared" si="7"/>
        <v>-2.3948480738093187</v>
      </c>
      <c r="O16" s="115">
        <f t="shared" si="8"/>
        <v>9974.6257636232458</v>
      </c>
      <c r="P16" s="115">
        <f t="shared" si="9"/>
        <v>9997.605151926191</v>
      </c>
      <c r="Q16" s="116">
        <v>93</v>
      </c>
      <c r="R16" s="116">
        <v>32</v>
      </c>
      <c r="S16" s="116">
        <v>56</v>
      </c>
      <c r="T16" s="117">
        <f t="shared" si="10"/>
        <v>93.548888888888882</v>
      </c>
      <c r="U16" s="118">
        <v>0</v>
      </c>
      <c r="V16" s="115">
        <v>1.5</v>
      </c>
      <c r="W16" s="115">
        <f t="shared" si="11"/>
        <v>-8.0681543715653836E-2</v>
      </c>
      <c r="X16" s="119">
        <f t="shared" si="12"/>
        <v>2599.9193184562841</v>
      </c>
      <c r="Y16" s="100">
        <v>9</v>
      </c>
    </row>
    <row r="17" spans="1:25" x14ac:dyDescent="0.2">
      <c r="A17" s="100"/>
      <c r="B17" s="100">
        <v>10</v>
      </c>
      <c r="C17" s="109">
        <v>179</v>
      </c>
      <c r="D17" s="109">
        <v>56</v>
      </c>
      <c r="E17" s="109">
        <v>52</v>
      </c>
      <c r="F17" s="120">
        <f t="shared" si="1"/>
        <v>179.94777777777779</v>
      </c>
      <c r="G17" s="121">
        <f t="shared" si="0"/>
        <v>179.94777777777779</v>
      </c>
      <c r="H17" s="121">
        <f t="shared" si="2"/>
        <v>179.94777777777779</v>
      </c>
      <c r="I17" s="112">
        <f t="shared" si="3"/>
        <v>179</v>
      </c>
      <c r="J17" s="111">
        <f t="shared" si="4"/>
        <v>56</v>
      </c>
      <c r="K17" s="112">
        <f t="shared" si="5"/>
        <v>52.000000000034561</v>
      </c>
      <c r="L17" s="122">
        <v>26.506</v>
      </c>
      <c r="M17" s="123">
        <f t="shared" si="6"/>
        <v>-26.505988990195682</v>
      </c>
      <c r="N17" s="123">
        <f t="shared" si="7"/>
        <v>2.4158882946234087E-2</v>
      </c>
      <c r="O17" s="115">
        <f t="shared" si="8"/>
        <v>9973.494011009805</v>
      </c>
      <c r="P17" s="115">
        <f t="shared" si="9"/>
        <v>10000.024158882947</v>
      </c>
      <c r="Q17" s="116">
        <v>93</v>
      </c>
      <c r="R17" s="116">
        <v>34</v>
      </c>
      <c r="S17" s="116">
        <v>30</v>
      </c>
      <c r="T17" s="117">
        <f t="shared" si="10"/>
        <v>93.575000000000003</v>
      </c>
      <c r="U17" s="118">
        <v>0</v>
      </c>
      <c r="V17" s="115">
        <v>1.5</v>
      </c>
      <c r="W17" s="115">
        <f t="shared" si="11"/>
        <v>-0.15600528503598587</v>
      </c>
      <c r="X17" s="119">
        <f t="shared" si="12"/>
        <v>2599.8439947149641</v>
      </c>
      <c r="Y17" s="100">
        <v>10</v>
      </c>
    </row>
    <row r="18" spans="1:25" x14ac:dyDescent="0.2">
      <c r="A18" s="100"/>
      <c r="B18" s="100">
        <v>11</v>
      </c>
      <c r="C18" s="109">
        <v>178</v>
      </c>
      <c r="D18" s="109">
        <v>11</v>
      </c>
      <c r="E18" s="109">
        <v>9</v>
      </c>
      <c r="F18" s="120">
        <f t="shared" si="1"/>
        <v>178.18583333333333</v>
      </c>
      <c r="G18" s="121">
        <f t="shared" si="0"/>
        <v>178.18583333333333</v>
      </c>
      <c r="H18" s="121">
        <f t="shared" si="2"/>
        <v>178.18583333333333</v>
      </c>
      <c r="I18" s="112">
        <f t="shared" si="3"/>
        <v>178</v>
      </c>
      <c r="J18" s="111">
        <f t="shared" si="4"/>
        <v>11</v>
      </c>
      <c r="K18" s="112">
        <f t="shared" si="5"/>
        <v>9.000000000005457</v>
      </c>
      <c r="L18" s="122">
        <v>26.69</v>
      </c>
      <c r="M18" s="123">
        <f t="shared" si="6"/>
        <v>-26.676621993727622</v>
      </c>
      <c r="N18" s="123">
        <f t="shared" si="7"/>
        <v>0.84494911312328214</v>
      </c>
      <c r="O18" s="115">
        <f t="shared" si="8"/>
        <v>9973.3233780062728</v>
      </c>
      <c r="P18" s="115">
        <f t="shared" si="9"/>
        <v>10000.844949113123</v>
      </c>
      <c r="Q18" s="116">
        <v>93</v>
      </c>
      <c r="R18" s="116">
        <v>38</v>
      </c>
      <c r="S18" s="116">
        <v>39</v>
      </c>
      <c r="T18" s="117">
        <f t="shared" si="10"/>
        <v>93.644166666666678</v>
      </c>
      <c r="U18" s="118">
        <v>0</v>
      </c>
      <c r="V18" s="115">
        <v>1.5</v>
      </c>
      <c r="W18" s="115">
        <f t="shared" si="11"/>
        <v>-0.19984899904728781</v>
      </c>
      <c r="X18" s="119">
        <f t="shared" si="12"/>
        <v>2599.8001510009526</v>
      </c>
      <c r="Y18" s="100">
        <v>11</v>
      </c>
    </row>
    <row r="19" spans="1:25" x14ac:dyDescent="0.2">
      <c r="A19" s="100"/>
      <c r="B19" s="100">
        <v>12</v>
      </c>
      <c r="C19" s="109">
        <v>173</v>
      </c>
      <c r="D19" s="109">
        <v>23</v>
      </c>
      <c r="E19" s="109">
        <v>29</v>
      </c>
      <c r="F19" s="120">
        <f t="shared" si="1"/>
        <v>173.39138888888888</v>
      </c>
      <c r="G19" s="121">
        <f t="shared" si="0"/>
        <v>173.39138888888888</v>
      </c>
      <c r="H19" s="121">
        <f t="shared" si="2"/>
        <v>173.39138888888888</v>
      </c>
      <c r="I19" s="112">
        <f t="shared" si="3"/>
        <v>173</v>
      </c>
      <c r="J19" s="111">
        <f t="shared" si="4"/>
        <v>23</v>
      </c>
      <c r="K19" s="112">
        <f t="shared" si="5"/>
        <v>28.999999999980446</v>
      </c>
      <c r="L19" s="122">
        <v>28.047000000000001</v>
      </c>
      <c r="M19" s="123">
        <f t="shared" si="6"/>
        <v>-27.860641153716077</v>
      </c>
      <c r="N19" s="123">
        <f t="shared" si="7"/>
        <v>3.2278295345110797</v>
      </c>
      <c r="O19" s="115">
        <f t="shared" si="8"/>
        <v>9972.1393588462834</v>
      </c>
      <c r="P19" s="115">
        <f t="shared" si="9"/>
        <v>10003.227829534511</v>
      </c>
      <c r="Q19" s="116">
        <v>93</v>
      </c>
      <c r="R19" s="116">
        <v>34</v>
      </c>
      <c r="S19" s="116">
        <v>45</v>
      </c>
      <c r="T19" s="117">
        <f t="shared" si="10"/>
        <v>93.579166666666666</v>
      </c>
      <c r="U19" s="118">
        <v>0</v>
      </c>
      <c r="V19" s="115">
        <v>1.5</v>
      </c>
      <c r="W19" s="115">
        <f t="shared" si="11"/>
        <v>-0.25432936225354319</v>
      </c>
      <c r="X19" s="119">
        <f t="shared" si="12"/>
        <v>2599.7456706377466</v>
      </c>
      <c r="Y19" s="100">
        <v>12</v>
      </c>
    </row>
    <row r="20" spans="1:25" x14ac:dyDescent="0.2">
      <c r="A20" s="100"/>
      <c r="B20" s="100">
        <v>13</v>
      </c>
      <c r="C20" s="109">
        <v>185</v>
      </c>
      <c r="D20" s="109">
        <v>38</v>
      </c>
      <c r="E20" s="109">
        <v>13</v>
      </c>
      <c r="F20" s="120">
        <f t="shared" si="1"/>
        <v>185.63694444444442</v>
      </c>
      <c r="G20" s="121">
        <f t="shared" si="0"/>
        <v>185.63694444444442</v>
      </c>
      <c r="H20" s="121">
        <f t="shared" si="2"/>
        <v>185.63694444444442</v>
      </c>
      <c r="I20" s="112">
        <f t="shared" si="3"/>
        <v>185</v>
      </c>
      <c r="J20" s="111">
        <f t="shared" si="4"/>
        <v>38</v>
      </c>
      <c r="K20" s="112">
        <f t="shared" si="5"/>
        <v>12.999999999926786</v>
      </c>
      <c r="L20" s="122">
        <v>25.774999999999999</v>
      </c>
      <c r="M20" s="123">
        <f t="shared" si="6"/>
        <v>-25.6503590959889</v>
      </c>
      <c r="N20" s="123">
        <f t="shared" si="7"/>
        <v>-2.5317391743264834</v>
      </c>
      <c r="O20" s="115">
        <f t="shared" si="8"/>
        <v>9974.3496409040108</v>
      </c>
      <c r="P20" s="115">
        <f t="shared" si="9"/>
        <v>9997.4682608256735</v>
      </c>
      <c r="Q20" s="116">
        <v>93</v>
      </c>
      <c r="R20" s="116">
        <v>28</v>
      </c>
      <c r="S20" s="116">
        <v>46</v>
      </c>
      <c r="T20" s="117">
        <f t="shared" si="10"/>
        <v>93.479444444444439</v>
      </c>
      <c r="U20" s="118">
        <v>0</v>
      </c>
      <c r="V20" s="115">
        <v>1.5</v>
      </c>
      <c r="W20" s="115">
        <f t="shared" si="11"/>
        <v>-6.7185051756334824E-2</v>
      </c>
      <c r="X20" s="119">
        <f t="shared" si="12"/>
        <v>2599.9328149482435</v>
      </c>
      <c r="Y20" s="100">
        <v>13</v>
      </c>
    </row>
    <row r="21" spans="1:25" x14ac:dyDescent="0.2">
      <c r="A21" s="100"/>
      <c r="B21" s="100">
        <v>14</v>
      </c>
      <c r="C21" s="109">
        <v>179</v>
      </c>
      <c r="D21" s="109">
        <v>55</v>
      </c>
      <c r="E21" s="109">
        <v>35</v>
      </c>
      <c r="F21" s="120">
        <f t="shared" si="1"/>
        <v>179.92638888888888</v>
      </c>
      <c r="G21" s="121">
        <f t="shared" si="0"/>
        <v>179.92638888888888</v>
      </c>
      <c r="H21" s="121">
        <f t="shared" si="2"/>
        <v>179.92638888888888</v>
      </c>
      <c r="I21" s="112">
        <f t="shared" si="3"/>
        <v>179</v>
      </c>
      <c r="J21" s="111">
        <f t="shared" si="4"/>
        <v>55</v>
      </c>
      <c r="K21" s="112">
        <f t="shared" si="5"/>
        <v>34.999999999968168</v>
      </c>
      <c r="L21" s="122">
        <v>26.687999999999999</v>
      </c>
      <c r="M21" s="123">
        <f t="shared" si="6"/>
        <v>-26.687977974414849</v>
      </c>
      <c r="N21" s="123">
        <f t="shared" si="7"/>
        <v>3.428756549935235E-2</v>
      </c>
      <c r="O21" s="115">
        <f t="shared" si="8"/>
        <v>9973.312022025586</v>
      </c>
      <c r="P21" s="115">
        <f t="shared" si="9"/>
        <v>10000.034287565499</v>
      </c>
      <c r="Q21" s="116">
        <v>93</v>
      </c>
      <c r="R21" s="116">
        <v>35</v>
      </c>
      <c r="S21" s="116">
        <v>41</v>
      </c>
      <c r="T21" s="117">
        <f t="shared" si="10"/>
        <v>93.594722222222217</v>
      </c>
      <c r="U21" s="118">
        <v>0</v>
      </c>
      <c r="V21" s="115">
        <v>1.5</v>
      </c>
      <c r="W21" s="115">
        <f t="shared" si="11"/>
        <v>-0.17659856873811552</v>
      </c>
      <c r="X21" s="119">
        <f t="shared" si="12"/>
        <v>2599.823401431262</v>
      </c>
      <c r="Y21" s="100">
        <v>14</v>
      </c>
    </row>
    <row r="22" spans="1:25" x14ac:dyDescent="0.2">
      <c r="A22" s="100"/>
      <c r="B22" s="100">
        <v>15</v>
      </c>
      <c r="C22" s="109">
        <v>178</v>
      </c>
      <c r="D22" s="109">
        <v>14</v>
      </c>
      <c r="E22" s="109">
        <v>33</v>
      </c>
      <c r="F22" s="120">
        <f t="shared" si="1"/>
        <v>178.24249999999998</v>
      </c>
      <c r="G22" s="121">
        <f t="shared" si="0"/>
        <v>178.24249999999998</v>
      </c>
      <c r="H22" s="121">
        <f t="shared" si="2"/>
        <v>178.24249999999998</v>
      </c>
      <c r="I22" s="112">
        <f t="shared" si="3"/>
        <v>178</v>
      </c>
      <c r="J22" s="111">
        <f t="shared" si="4"/>
        <v>14</v>
      </c>
      <c r="K22" s="112">
        <f t="shared" si="5"/>
        <v>32.999999999922238</v>
      </c>
      <c r="L22" s="122">
        <v>27.01</v>
      </c>
      <c r="M22" s="123">
        <f t="shared" si="6"/>
        <v>-26.997294085213664</v>
      </c>
      <c r="N22" s="123">
        <f t="shared" si="7"/>
        <v>0.82837918641612163</v>
      </c>
      <c r="O22" s="115">
        <f t="shared" si="8"/>
        <v>9973.0027059147869</v>
      </c>
      <c r="P22" s="115">
        <f t="shared" si="9"/>
        <v>10000.828379186416</v>
      </c>
      <c r="Q22" s="116">
        <v>93</v>
      </c>
      <c r="R22" s="116">
        <v>38</v>
      </c>
      <c r="S22" s="116">
        <v>5</v>
      </c>
      <c r="T22" s="117">
        <f t="shared" si="10"/>
        <v>93.634722222222223</v>
      </c>
      <c r="U22" s="118">
        <v>0</v>
      </c>
      <c r="V22" s="115">
        <v>1.5</v>
      </c>
      <c r="W22" s="115">
        <f t="shared" si="11"/>
        <v>-0.21575910381373919</v>
      </c>
      <c r="X22" s="119">
        <f t="shared" si="12"/>
        <v>2599.7842408961865</v>
      </c>
      <c r="Y22" s="100">
        <v>15</v>
      </c>
    </row>
    <row r="23" spans="1:25" x14ac:dyDescent="0.2">
      <c r="A23" s="124"/>
      <c r="B23" s="100">
        <v>16</v>
      </c>
      <c r="C23" s="109">
        <v>173</v>
      </c>
      <c r="D23" s="109">
        <v>37</v>
      </c>
      <c r="E23" s="109">
        <v>6</v>
      </c>
      <c r="F23" s="120">
        <f t="shared" si="1"/>
        <v>173.61833333333334</v>
      </c>
      <c r="G23" s="121">
        <f t="shared" si="0"/>
        <v>173.61833333333334</v>
      </c>
      <c r="H23" s="121">
        <f t="shared" si="2"/>
        <v>173.61833333333334</v>
      </c>
      <c r="I23" s="112">
        <f t="shared" si="3"/>
        <v>173</v>
      </c>
      <c r="J23" s="111">
        <f t="shared" si="4"/>
        <v>37</v>
      </c>
      <c r="K23" s="112">
        <f t="shared" si="5"/>
        <v>6.0000000000218279</v>
      </c>
      <c r="L23" s="122">
        <v>28.251000000000001</v>
      </c>
      <c r="M23" s="123">
        <f t="shared" si="6"/>
        <v>-28.075943689439086</v>
      </c>
      <c r="N23" s="123">
        <f t="shared" si="7"/>
        <v>3.1401253076024709</v>
      </c>
      <c r="O23" s="115">
        <f t="shared" si="8"/>
        <v>9971.9240563105614</v>
      </c>
      <c r="P23" s="115">
        <f t="shared" si="9"/>
        <v>10003.140125307602</v>
      </c>
      <c r="Q23" s="116">
        <v>93</v>
      </c>
      <c r="R23" s="116">
        <v>33</v>
      </c>
      <c r="S23" s="116">
        <v>9</v>
      </c>
      <c r="T23" s="117">
        <f t="shared" si="10"/>
        <v>93.552499999999995</v>
      </c>
      <c r="U23" s="118">
        <v>0</v>
      </c>
      <c r="V23" s="115">
        <v>1.5</v>
      </c>
      <c r="W23" s="115">
        <f t="shared" si="11"/>
        <v>-0.25388981346871553</v>
      </c>
      <c r="X23" s="119">
        <f t="shared" si="12"/>
        <v>2599.7461101865315</v>
      </c>
      <c r="Y23" s="100">
        <v>16</v>
      </c>
    </row>
    <row r="24" spans="1:25" x14ac:dyDescent="0.2">
      <c r="A24" s="124"/>
      <c r="B24" s="100">
        <v>17</v>
      </c>
      <c r="C24" s="109">
        <v>185</v>
      </c>
      <c r="D24" s="109">
        <v>40</v>
      </c>
      <c r="E24" s="109">
        <v>43</v>
      </c>
      <c r="F24" s="120">
        <f t="shared" si="1"/>
        <v>185.67861111111111</v>
      </c>
      <c r="G24" s="121">
        <f t="shared" si="0"/>
        <v>185.67861111111111</v>
      </c>
      <c r="H24" s="121">
        <f t="shared" si="2"/>
        <v>185.67861111111111</v>
      </c>
      <c r="I24" s="112">
        <f t="shared" si="3"/>
        <v>185</v>
      </c>
      <c r="J24" s="111">
        <f t="shared" si="4"/>
        <v>40</v>
      </c>
      <c r="K24" s="112">
        <f t="shared" si="5"/>
        <v>42.999999999994998</v>
      </c>
      <c r="L24" s="122">
        <v>26.084</v>
      </c>
      <c r="M24" s="123">
        <f t="shared" si="6"/>
        <v>-25.955994787273532</v>
      </c>
      <c r="N24" s="123">
        <f t="shared" si="7"/>
        <v>-2.5809669899146734</v>
      </c>
      <c r="O24" s="115">
        <f t="shared" si="8"/>
        <v>9974.0440052127269</v>
      </c>
      <c r="P24" s="115">
        <f t="shared" si="9"/>
        <v>9997.4190330100846</v>
      </c>
      <c r="Q24" s="116">
        <v>93</v>
      </c>
      <c r="R24" s="116">
        <v>29</v>
      </c>
      <c r="S24" s="116">
        <v>57</v>
      </c>
      <c r="T24" s="117">
        <f t="shared" si="10"/>
        <v>93.499166666666667</v>
      </c>
      <c r="U24" s="118">
        <v>0</v>
      </c>
      <c r="V24" s="115">
        <v>1.5</v>
      </c>
      <c r="W24" s="115">
        <f t="shared" si="11"/>
        <v>-9.4984988745889565E-2</v>
      </c>
      <c r="X24" s="119">
        <f t="shared" si="12"/>
        <v>2599.9050150112539</v>
      </c>
      <c r="Y24" s="100">
        <v>17</v>
      </c>
    </row>
    <row r="25" spans="1:25" x14ac:dyDescent="0.2">
      <c r="A25" s="124"/>
      <c r="B25" s="100">
        <v>18</v>
      </c>
      <c r="C25" s="109">
        <v>180</v>
      </c>
      <c r="D25" s="109">
        <v>11</v>
      </c>
      <c r="E25" s="109">
        <v>1</v>
      </c>
      <c r="F25" s="120">
        <f t="shared" si="1"/>
        <v>180.18361111111111</v>
      </c>
      <c r="G25" s="121">
        <f t="shared" si="0"/>
        <v>180.18361111111111</v>
      </c>
      <c r="H25" s="121">
        <f t="shared" si="2"/>
        <v>180.18361111111111</v>
      </c>
      <c r="I25" s="112">
        <f t="shared" si="3"/>
        <v>180</v>
      </c>
      <c r="J25" s="111">
        <f t="shared" si="4"/>
        <v>11</v>
      </c>
      <c r="K25" s="112">
        <f t="shared" si="5"/>
        <v>0.99999999997862687</v>
      </c>
      <c r="L25" s="122">
        <v>26.939</v>
      </c>
      <c r="M25" s="123">
        <f t="shared" si="6"/>
        <v>-26.938861674020057</v>
      </c>
      <c r="N25" s="123">
        <f t="shared" si="7"/>
        <v>-8.6329068182546445E-2</v>
      </c>
      <c r="O25" s="115">
        <f t="shared" si="8"/>
        <v>9973.0611383259802</v>
      </c>
      <c r="P25" s="115">
        <f t="shared" si="9"/>
        <v>9999.9136709318173</v>
      </c>
      <c r="Q25" s="116">
        <v>93</v>
      </c>
      <c r="R25" s="116">
        <v>33</v>
      </c>
      <c r="S25" s="116">
        <v>57</v>
      </c>
      <c r="T25" s="117">
        <f t="shared" si="10"/>
        <v>93.56583333333333</v>
      </c>
      <c r="U25" s="118">
        <v>0</v>
      </c>
      <c r="V25" s="115">
        <v>1.5</v>
      </c>
      <c r="W25" s="115">
        <f t="shared" si="11"/>
        <v>-0.17873095095818559</v>
      </c>
      <c r="X25" s="119">
        <f t="shared" si="12"/>
        <v>2599.8212690490418</v>
      </c>
      <c r="Y25" s="100">
        <v>18</v>
      </c>
    </row>
    <row r="26" spans="1:25" x14ac:dyDescent="0.2">
      <c r="A26" s="124"/>
      <c r="B26" s="100">
        <v>19</v>
      </c>
      <c r="C26" s="109">
        <v>178</v>
      </c>
      <c r="D26" s="109">
        <v>24</v>
      </c>
      <c r="E26" s="109">
        <v>26</v>
      </c>
      <c r="F26" s="120">
        <f t="shared" si="1"/>
        <v>178.40722222222223</v>
      </c>
      <c r="G26" s="121">
        <f t="shared" si="0"/>
        <v>178.40722222222223</v>
      </c>
      <c r="H26" s="121">
        <f t="shared" si="2"/>
        <v>178.40722222222223</v>
      </c>
      <c r="I26" s="112">
        <f t="shared" si="3"/>
        <v>178</v>
      </c>
      <c r="J26" s="111">
        <f t="shared" si="4"/>
        <v>24</v>
      </c>
      <c r="K26" s="112">
        <f t="shared" si="5"/>
        <v>26.000000000030923</v>
      </c>
      <c r="L26" s="122">
        <v>27.3</v>
      </c>
      <c r="M26" s="123">
        <f t="shared" si="6"/>
        <v>-27.289452007954026</v>
      </c>
      <c r="N26" s="123">
        <f t="shared" si="7"/>
        <v>0.75882086527329562</v>
      </c>
      <c r="O26" s="115">
        <f t="shared" si="8"/>
        <v>9972.7105479920465</v>
      </c>
      <c r="P26" s="115">
        <f t="shared" si="9"/>
        <v>10000.758820865274</v>
      </c>
      <c r="Q26" s="116">
        <v>93</v>
      </c>
      <c r="R26" s="116">
        <v>34</v>
      </c>
      <c r="S26" s="116">
        <v>52</v>
      </c>
      <c r="T26" s="117">
        <f t="shared" si="10"/>
        <v>93.581111111111113</v>
      </c>
      <c r="U26" s="118">
        <v>0</v>
      </c>
      <c r="V26" s="115">
        <v>1.5</v>
      </c>
      <c r="W26" s="115">
        <f t="shared" si="11"/>
        <v>-0.20853489730994146</v>
      </c>
      <c r="X26" s="119">
        <f t="shared" si="12"/>
        <v>2599.7914651026899</v>
      </c>
      <c r="Y26" s="100">
        <v>19</v>
      </c>
    </row>
    <row r="27" spans="1:25" x14ac:dyDescent="0.2">
      <c r="A27" s="124"/>
      <c r="B27" s="100">
        <v>20</v>
      </c>
      <c r="C27" s="109">
        <v>173</v>
      </c>
      <c r="D27" s="109">
        <v>48</v>
      </c>
      <c r="E27" s="109">
        <v>48</v>
      </c>
      <c r="F27" s="120">
        <f t="shared" si="1"/>
        <v>173.81333333333333</v>
      </c>
      <c r="G27" s="121">
        <f t="shared" si="0"/>
        <v>173.81333333333333</v>
      </c>
      <c r="H27" s="121">
        <f t="shared" si="2"/>
        <v>173.81333333333333</v>
      </c>
      <c r="I27" s="112">
        <f t="shared" si="3"/>
        <v>173</v>
      </c>
      <c r="J27" s="111">
        <f t="shared" si="4"/>
        <v>48</v>
      </c>
      <c r="K27" s="112">
        <f t="shared" si="5"/>
        <v>47.999999999997272</v>
      </c>
      <c r="L27" s="122">
        <v>28.501999999999999</v>
      </c>
      <c r="M27" s="123">
        <f t="shared" si="6"/>
        <v>-28.336006337011938</v>
      </c>
      <c r="N27" s="123">
        <f t="shared" si="7"/>
        <v>3.0716036314634252</v>
      </c>
      <c r="O27" s="115">
        <f t="shared" si="8"/>
        <v>9971.6639936629872</v>
      </c>
      <c r="P27" s="115">
        <f t="shared" si="9"/>
        <v>10003.071603631464</v>
      </c>
      <c r="Q27" s="116">
        <v>93</v>
      </c>
      <c r="R27" s="116">
        <v>29</v>
      </c>
      <c r="S27" s="116">
        <v>57</v>
      </c>
      <c r="T27" s="117">
        <f t="shared" si="10"/>
        <v>93.499166666666667</v>
      </c>
      <c r="U27" s="118">
        <v>0</v>
      </c>
      <c r="V27" s="115">
        <v>1.5</v>
      </c>
      <c r="W27" s="115">
        <f t="shared" si="11"/>
        <v>-0.24284090435651517</v>
      </c>
      <c r="X27" s="119">
        <f t="shared" si="12"/>
        <v>2599.7571590956436</v>
      </c>
      <c r="Y27" s="100">
        <v>20</v>
      </c>
    </row>
    <row r="28" spans="1:25" x14ac:dyDescent="0.2">
      <c r="A28" s="124"/>
      <c r="B28" s="100">
        <v>21</v>
      </c>
      <c r="C28" s="109">
        <v>185</v>
      </c>
      <c r="D28" s="109">
        <v>54</v>
      </c>
      <c r="E28" s="109">
        <v>2</v>
      </c>
      <c r="F28" s="120">
        <f t="shared" si="1"/>
        <v>185.90055555555557</v>
      </c>
      <c r="G28" s="121">
        <f t="shared" si="0"/>
        <v>185.90055555555557</v>
      </c>
      <c r="H28" s="121">
        <f t="shared" si="2"/>
        <v>185.90055555555557</v>
      </c>
      <c r="I28" s="112">
        <f t="shared" si="3"/>
        <v>185</v>
      </c>
      <c r="J28" s="111">
        <f t="shared" si="4"/>
        <v>54</v>
      </c>
      <c r="K28" s="112">
        <f t="shared" si="5"/>
        <v>2.0000000000527507</v>
      </c>
      <c r="L28" s="122">
        <v>26.300999999999998</v>
      </c>
      <c r="M28" s="123">
        <f t="shared" si="6"/>
        <v>-26.161652577442254</v>
      </c>
      <c r="N28" s="123">
        <f t="shared" si="7"/>
        <v>-2.7038001807102812</v>
      </c>
      <c r="O28" s="115">
        <f t="shared" si="8"/>
        <v>9973.8383474225575</v>
      </c>
      <c r="P28" s="115">
        <f t="shared" si="9"/>
        <v>9997.2961998192895</v>
      </c>
      <c r="Q28" s="116">
        <v>93</v>
      </c>
      <c r="R28" s="116">
        <v>27</v>
      </c>
      <c r="S28" s="116">
        <v>12</v>
      </c>
      <c r="T28" s="117">
        <f t="shared" si="10"/>
        <v>93.453333333333333</v>
      </c>
      <c r="U28" s="118">
        <v>0</v>
      </c>
      <c r="V28" s="115">
        <v>1.5</v>
      </c>
      <c r="W28" s="115">
        <f t="shared" si="11"/>
        <v>-8.7137180573662487E-2</v>
      </c>
      <c r="X28" s="119">
        <f t="shared" si="12"/>
        <v>2599.9128628194262</v>
      </c>
      <c r="Y28" s="100">
        <v>21</v>
      </c>
    </row>
    <row r="29" spans="1:25" x14ac:dyDescent="0.2">
      <c r="A29" s="124"/>
      <c r="B29" s="100">
        <v>22</v>
      </c>
      <c r="C29" s="109">
        <v>180</v>
      </c>
      <c r="D29" s="109">
        <v>28</v>
      </c>
      <c r="E29" s="109">
        <v>57</v>
      </c>
      <c r="F29" s="120">
        <f t="shared" si="1"/>
        <v>180.48250000000002</v>
      </c>
      <c r="G29" s="121">
        <f t="shared" si="0"/>
        <v>180.48250000000002</v>
      </c>
      <c r="H29" s="121">
        <f t="shared" si="2"/>
        <v>180.48250000000002</v>
      </c>
      <c r="I29" s="112">
        <f t="shared" si="3"/>
        <v>180</v>
      </c>
      <c r="J29" s="111">
        <f t="shared" si="4"/>
        <v>28</v>
      </c>
      <c r="K29" s="112">
        <f t="shared" si="5"/>
        <v>57.000000000057298</v>
      </c>
      <c r="L29" s="122">
        <v>27.324000000000002</v>
      </c>
      <c r="M29" s="123">
        <f t="shared" si="6"/>
        <v>-27.323031139868782</v>
      </c>
      <c r="N29" s="123">
        <f t="shared" si="7"/>
        <v>-0.23009852185739121</v>
      </c>
      <c r="O29" s="115">
        <f t="shared" si="8"/>
        <v>9972.6769688601307</v>
      </c>
      <c r="P29" s="115">
        <f t="shared" si="9"/>
        <v>9999.7699014781429</v>
      </c>
      <c r="Q29" s="116">
        <v>93</v>
      </c>
      <c r="R29" s="116">
        <v>33</v>
      </c>
      <c r="S29" s="116">
        <v>23</v>
      </c>
      <c r="T29" s="117">
        <f t="shared" si="10"/>
        <v>93.55638888888889</v>
      </c>
      <c r="U29" s="118">
        <v>0</v>
      </c>
      <c r="V29" s="115">
        <v>1.5</v>
      </c>
      <c r="W29" s="115">
        <f t="shared" si="11"/>
        <v>-0.19820117363491363</v>
      </c>
      <c r="X29" s="119">
        <f t="shared" si="12"/>
        <v>2599.801798826365</v>
      </c>
      <c r="Y29" s="100">
        <v>22</v>
      </c>
    </row>
    <row r="30" spans="1:25" x14ac:dyDescent="0.2">
      <c r="A30" s="124"/>
      <c r="B30" s="100">
        <v>23</v>
      </c>
      <c r="C30" s="109">
        <v>178</v>
      </c>
      <c r="D30" s="109">
        <v>43</v>
      </c>
      <c r="E30" s="109">
        <v>20</v>
      </c>
      <c r="F30" s="120">
        <f t="shared" si="1"/>
        <v>178.72222222222223</v>
      </c>
      <c r="G30" s="121">
        <f t="shared" si="0"/>
        <v>178.72222222222223</v>
      </c>
      <c r="H30" s="121">
        <f t="shared" si="2"/>
        <v>178.72222222222223</v>
      </c>
      <c r="I30" s="112">
        <f t="shared" si="3"/>
        <v>178</v>
      </c>
      <c r="J30" s="111">
        <f t="shared" si="4"/>
        <v>43</v>
      </c>
      <c r="K30" s="112">
        <f t="shared" si="5"/>
        <v>20.000000000022737</v>
      </c>
      <c r="L30" s="122">
        <v>27.645</v>
      </c>
      <c r="M30" s="123">
        <f t="shared" si="6"/>
        <v>-27.638125612711704</v>
      </c>
      <c r="N30" s="123">
        <f t="shared" si="7"/>
        <v>0.61647191012190317</v>
      </c>
      <c r="O30" s="115">
        <f t="shared" si="8"/>
        <v>9972.3618743872885</v>
      </c>
      <c r="P30" s="115">
        <f t="shared" si="9"/>
        <v>10000.616471910122</v>
      </c>
      <c r="Q30" s="116">
        <v>93</v>
      </c>
      <c r="R30" s="116">
        <v>32</v>
      </c>
      <c r="S30" s="116">
        <v>16</v>
      </c>
      <c r="T30" s="117">
        <f t="shared" si="10"/>
        <v>93.537777777777777</v>
      </c>
      <c r="U30" s="118">
        <v>0</v>
      </c>
      <c r="V30" s="115">
        <v>1.5</v>
      </c>
      <c r="W30" s="115">
        <f t="shared" si="11"/>
        <v>-0.20913719864435465</v>
      </c>
      <c r="X30" s="119">
        <f t="shared" si="12"/>
        <v>2599.7908628013556</v>
      </c>
      <c r="Y30" s="100">
        <v>23</v>
      </c>
    </row>
    <row r="31" spans="1:25" x14ac:dyDescent="0.2">
      <c r="A31" s="124"/>
      <c r="B31" s="100">
        <v>24</v>
      </c>
      <c r="C31" s="109">
        <v>174</v>
      </c>
      <c r="D31" s="109">
        <v>10</v>
      </c>
      <c r="E31" s="109">
        <v>33</v>
      </c>
      <c r="F31" s="120">
        <f t="shared" si="1"/>
        <v>174.17583333333332</v>
      </c>
      <c r="G31" s="121">
        <f t="shared" si="0"/>
        <v>174.17583333333332</v>
      </c>
      <c r="H31" s="121">
        <f t="shared" si="2"/>
        <v>174.17583333333332</v>
      </c>
      <c r="I31" s="112">
        <f t="shared" si="3"/>
        <v>174</v>
      </c>
      <c r="J31" s="111">
        <f t="shared" si="4"/>
        <v>10</v>
      </c>
      <c r="K31" s="112">
        <f t="shared" si="5"/>
        <v>32.999999999935881</v>
      </c>
      <c r="L31" s="122">
        <v>28.582999999999998</v>
      </c>
      <c r="M31" s="123">
        <f t="shared" si="6"/>
        <v>-28.435454439933245</v>
      </c>
      <c r="N31" s="123">
        <f t="shared" si="7"/>
        <v>2.900486130716792</v>
      </c>
      <c r="O31" s="115">
        <f t="shared" si="8"/>
        <v>9971.5645455600661</v>
      </c>
      <c r="P31" s="115">
        <f t="shared" si="9"/>
        <v>10002.900486130717</v>
      </c>
      <c r="Q31" s="116">
        <v>93</v>
      </c>
      <c r="R31" s="116">
        <v>29</v>
      </c>
      <c r="S31" s="116">
        <v>45</v>
      </c>
      <c r="T31" s="117">
        <f t="shared" si="10"/>
        <v>93.495833333333337</v>
      </c>
      <c r="U31" s="118">
        <v>0</v>
      </c>
      <c r="V31" s="115">
        <v>1.5</v>
      </c>
      <c r="W31" s="115">
        <f t="shared" si="11"/>
        <v>-0.24612479080228011</v>
      </c>
      <c r="X31" s="119">
        <f t="shared" si="12"/>
        <v>2599.7538752091978</v>
      </c>
      <c r="Y31" s="100">
        <v>24</v>
      </c>
    </row>
    <row r="32" spans="1:25" x14ac:dyDescent="0.2">
      <c r="B32" s="100">
        <v>25</v>
      </c>
      <c r="C32" s="109">
        <v>186</v>
      </c>
      <c r="D32" s="109">
        <v>10</v>
      </c>
      <c r="E32" s="109">
        <v>45</v>
      </c>
      <c r="F32" s="120">
        <f t="shared" si="1"/>
        <v>186.17916666666665</v>
      </c>
      <c r="G32" s="121">
        <f t="shared" si="0"/>
        <v>186.17916666666665</v>
      </c>
      <c r="H32" s="121">
        <f t="shared" si="2"/>
        <v>186.17916666666665</v>
      </c>
      <c r="I32" s="112">
        <f t="shared" si="3"/>
        <v>186</v>
      </c>
      <c r="J32" s="111">
        <f t="shared" si="4"/>
        <v>10</v>
      </c>
      <c r="K32" s="112">
        <f t="shared" si="5"/>
        <v>44.999999999924967</v>
      </c>
      <c r="L32" s="122">
        <v>26.744</v>
      </c>
      <c r="M32" s="123">
        <f t="shared" si="6"/>
        <v>-26.588621851007474</v>
      </c>
      <c r="N32" s="123">
        <f t="shared" si="7"/>
        <v>-2.8786670637862621</v>
      </c>
      <c r="O32" s="115">
        <f t="shared" si="8"/>
        <v>9973.4113781489923</v>
      </c>
      <c r="P32" s="115">
        <f t="shared" si="9"/>
        <v>9997.1213329362145</v>
      </c>
      <c r="Q32" s="116">
        <v>93</v>
      </c>
      <c r="R32" s="116">
        <v>25</v>
      </c>
      <c r="S32" s="116">
        <v>52</v>
      </c>
      <c r="T32" s="117">
        <f t="shared" si="10"/>
        <v>93.431111111111122</v>
      </c>
      <c r="U32" s="118">
        <v>0</v>
      </c>
      <c r="V32" s="115">
        <v>1.5</v>
      </c>
      <c r="W32" s="115">
        <f t="shared" si="11"/>
        <v>-0.10345985672343083</v>
      </c>
      <c r="X32" s="119">
        <f t="shared" si="12"/>
        <v>2599.8965401432765</v>
      </c>
      <c r="Y32" s="100">
        <v>25</v>
      </c>
    </row>
    <row r="33" spans="2:25" x14ac:dyDescent="0.2">
      <c r="B33" s="100">
        <v>26</v>
      </c>
      <c r="C33" s="109">
        <v>181</v>
      </c>
      <c r="D33" s="109">
        <v>3</v>
      </c>
      <c r="E33" s="109">
        <v>55</v>
      </c>
      <c r="F33" s="120">
        <f t="shared" si="1"/>
        <v>181.06527777777779</v>
      </c>
      <c r="G33" s="121">
        <f t="shared" si="0"/>
        <v>181.06527777777779</v>
      </c>
      <c r="H33" s="121">
        <f t="shared" si="2"/>
        <v>181.06527777777779</v>
      </c>
      <c r="I33" s="112">
        <f t="shared" si="3"/>
        <v>181</v>
      </c>
      <c r="J33" s="111">
        <f t="shared" si="4"/>
        <v>3</v>
      </c>
      <c r="K33" s="112">
        <f t="shared" si="5"/>
        <v>55.000000000059117</v>
      </c>
      <c r="L33" s="122">
        <v>27.56</v>
      </c>
      <c r="M33" s="123">
        <f t="shared" si="6"/>
        <v>-27.555236598632611</v>
      </c>
      <c r="N33" s="123">
        <f t="shared" si="7"/>
        <v>-0.51238266303403557</v>
      </c>
      <c r="O33" s="115">
        <f t="shared" si="8"/>
        <v>9972.4447634013668</v>
      </c>
      <c r="P33" s="115">
        <f t="shared" si="9"/>
        <v>9999.4876173369667</v>
      </c>
      <c r="Q33" s="116">
        <v>93</v>
      </c>
      <c r="R33" s="116">
        <v>27</v>
      </c>
      <c r="S33" s="116">
        <v>17</v>
      </c>
      <c r="T33" s="117">
        <f t="shared" si="10"/>
        <v>93.45472222222223</v>
      </c>
      <c r="U33" s="118">
        <v>0</v>
      </c>
      <c r="V33" s="115">
        <v>1.5</v>
      </c>
      <c r="W33" s="115">
        <f t="shared" si="11"/>
        <v>-0.16378220228912377</v>
      </c>
      <c r="X33" s="119">
        <f t="shared" si="12"/>
        <v>2599.836217797711</v>
      </c>
      <c r="Y33" s="100">
        <v>26</v>
      </c>
    </row>
    <row r="34" spans="2:25" x14ac:dyDescent="0.2">
      <c r="B34" s="100">
        <v>27</v>
      </c>
      <c r="C34" s="126">
        <v>178</v>
      </c>
      <c r="D34" s="126">
        <v>44</v>
      </c>
      <c r="E34" s="126">
        <v>46</v>
      </c>
      <c r="F34" s="120">
        <f t="shared" si="1"/>
        <v>178.74611111111111</v>
      </c>
      <c r="G34" s="121">
        <f t="shared" si="0"/>
        <v>178.74611111111111</v>
      </c>
      <c r="H34" s="121">
        <f t="shared" si="2"/>
        <v>178.74611111111111</v>
      </c>
      <c r="I34" s="112">
        <f t="shared" si="3"/>
        <v>178</v>
      </c>
      <c r="J34" s="111">
        <f t="shared" si="4"/>
        <v>44</v>
      </c>
      <c r="K34" s="112">
        <f t="shared" si="5"/>
        <v>45.999999999978627</v>
      </c>
      <c r="L34" s="127">
        <v>28.12</v>
      </c>
      <c r="M34" s="123">
        <f t="shared" si="6"/>
        <v>-28.113266500524034</v>
      </c>
      <c r="N34" s="123">
        <f t="shared" si="7"/>
        <v>0.61534272605861351</v>
      </c>
      <c r="O34" s="115">
        <f t="shared" si="8"/>
        <v>9971.8867334994757</v>
      </c>
      <c r="P34" s="115">
        <f t="shared" si="9"/>
        <v>10000.615342726058</v>
      </c>
      <c r="Q34" s="128">
        <v>93</v>
      </c>
      <c r="R34" s="128">
        <v>29</v>
      </c>
      <c r="S34" s="128">
        <v>23</v>
      </c>
      <c r="T34" s="117">
        <f t="shared" si="10"/>
        <v>93.489722222222227</v>
      </c>
      <c r="U34" s="118">
        <v>0</v>
      </c>
      <c r="V34" s="115">
        <v>1.5</v>
      </c>
      <c r="W34" s="115">
        <f t="shared" si="11"/>
        <v>-0.21482986900213397</v>
      </c>
      <c r="X34" s="119">
        <f t="shared" si="12"/>
        <v>2599.7851701309978</v>
      </c>
      <c r="Y34" s="100">
        <v>27</v>
      </c>
    </row>
    <row r="35" spans="2:25" x14ac:dyDescent="0.2">
      <c r="B35" s="100">
        <v>28</v>
      </c>
      <c r="C35" s="126">
        <v>174</v>
      </c>
      <c r="D35" s="126">
        <v>48</v>
      </c>
      <c r="E35" s="126">
        <v>47</v>
      </c>
      <c r="F35" s="120">
        <f t="shared" si="1"/>
        <v>174.81305555555556</v>
      </c>
      <c r="G35" s="121">
        <f t="shared" si="0"/>
        <v>174.81305555555556</v>
      </c>
      <c r="H35" s="121">
        <f t="shared" si="2"/>
        <v>174.81305555555556</v>
      </c>
      <c r="I35" s="112">
        <f t="shared" si="3"/>
        <v>174</v>
      </c>
      <c r="J35" s="111">
        <f t="shared" si="4"/>
        <v>48</v>
      </c>
      <c r="K35" s="112">
        <f t="shared" si="5"/>
        <v>47.000000000032287</v>
      </c>
      <c r="L35" s="127">
        <v>29.06</v>
      </c>
      <c r="M35" s="123">
        <f t="shared" si="6"/>
        <v>-28.941000012608271</v>
      </c>
      <c r="N35" s="123">
        <f t="shared" si="7"/>
        <v>2.6271882822150365</v>
      </c>
      <c r="O35" s="115">
        <f t="shared" si="8"/>
        <v>9971.0589999873919</v>
      </c>
      <c r="P35" s="115">
        <f t="shared" si="9"/>
        <v>10002.627188282215</v>
      </c>
      <c r="Q35" s="128">
        <v>93</v>
      </c>
      <c r="R35" s="128">
        <v>27</v>
      </c>
      <c r="S35" s="128">
        <v>42</v>
      </c>
      <c r="T35" s="117">
        <f t="shared" si="10"/>
        <v>93.461666666666673</v>
      </c>
      <c r="U35" s="118">
        <v>0</v>
      </c>
      <c r="V35" s="115">
        <v>1.5</v>
      </c>
      <c r="W35" s="115">
        <f t="shared" si="11"/>
        <v>-0.25787141974167738</v>
      </c>
      <c r="X35" s="119">
        <f t="shared" si="12"/>
        <v>2599.7421285802584</v>
      </c>
      <c r="Y35" s="100">
        <v>28</v>
      </c>
    </row>
    <row r="36" spans="2:25" x14ac:dyDescent="0.2">
      <c r="B36" s="100">
        <v>29</v>
      </c>
      <c r="C36" s="126">
        <v>186</v>
      </c>
      <c r="D36" s="126">
        <v>11</v>
      </c>
      <c r="E36" s="126">
        <v>29</v>
      </c>
      <c r="F36" s="120">
        <f t="shared" si="1"/>
        <v>186.19138888888889</v>
      </c>
      <c r="G36" s="121">
        <f t="shared" si="0"/>
        <v>186.19138888888889</v>
      </c>
      <c r="H36" s="121">
        <f t="shared" si="2"/>
        <v>186.19138888888889</v>
      </c>
      <c r="I36" s="112">
        <f t="shared" si="3"/>
        <v>186</v>
      </c>
      <c r="J36" s="111">
        <f t="shared" si="4"/>
        <v>11</v>
      </c>
      <c r="K36" s="112">
        <f t="shared" si="5"/>
        <v>29.000000000021373</v>
      </c>
      <c r="L36" s="127">
        <v>27.006</v>
      </c>
      <c r="M36" s="123">
        <f t="shared" si="6"/>
        <v>-26.848478976765669</v>
      </c>
      <c r="N36" s="123">
        <f t="shared" si="7"/>
        <v>-2.9125955150298188</v>
      </c>
      <c r="O36" s="115">
        <f t="shared" si="8"/>
        <v>9973.1515210232337</v>
      </c>
      <c r="P36" s="115">
        <f t="shared" si="9"/>
        <v>9997.0874044849697</v>
      </c>
      <c r="Q36" s="128">
        <v>93</v>
      </c>
      <c r="R36" s="128">
        <v>22</v>
      </c>
      <c r="S36" s="128">
        <v>45</v>
      </c>
      <c r="T36" s="117">
        <f t="shared" si="10"/>
        <v>93.379166666666663</v>
      </c>
      <c r="U36" s="118">
        <v>0</v>
      </c>
      <c r="V36" s="115">
        <v>1.5</v>
      </c>
      <c r="W36" s="115">
        <f t="shared" si="11"/>
        <v>-9.4597930136252062E-2</v>
      </c>
      <c r="X36" s="119">
        <f t="shared" si="12"/>
        <v>2599.9054020698636</v>
      </c>
      <c r="Y36" s="100">
        <v>29</v>
      </c>
    </row>
    <row r="37" spans="2:25" x14ac:dyDescent="0.2">
      <c r="B37" s="100">
        <v>30</v>
      </c>
      <c r="C37" s="126">
        <v>181</v>
      </c>
      <c r="D37" s="126">
        <v>11</v>
      </c>
      <c r="E37" s="126">
        <v>39</v>
      </c>
      <c r="F37" s="120">
        <f t="shared" si="1"/>
        <v>181.19416666666666</v>
      </c>
      <c r="G37" s="121">
        <f t="shared" si="0"/>
        <v>181.19416666666666</v>
      </c>
      <c r="H37" s="121">
        <f t="shared" si="2"/>
        <v>181.19416666666666</v>
      </c>
      <c r="I37" s="112">
        <f t="shared" si="3"/>
        <v>181</v>
      </c>
      <c r="J37" s="111">
        <f t="shared" si="4"/>
        <v>11</v>
      </c>
      <c r="K37" s="112">
        <f t="shared" si="5"/>
        <v>38.999999999978172</v>
      </c>
      <c r="L37" s="127">
        <v>27.657</v>
      </c>
      <c r="M37" s="123">
        <f t="shared" si="6"/>
        <v>-27.650993188872953</v>
      </c>
      <c r="N37" s="123">
        <f t="shared" si="7"/>
        <v>-0.57638933794934211</v>
      </c>
      <c r="O37" s="115">
        <f t="shared" si="8"/>
        <v>9972.3490068111278</v>
      </c>
      <c r="P37" s="115">
        <f t="shared" si="9"/>
        <v>9999.4236106620501</v>
      </c>
      <c r="Q37" s="128">
        <v>93</v>
      </c>
      <c r="R37" s="128">
        <v>29</v>
      </c>
      <c r="S37" s="128">
        <v>15</v>
      </c>
      <c r="T37" s="117">
        <f t="shared" si="10"/>
        <v>93.487499999999997</v>
      </c>
      <c r="U37" s="118">
        <v>0</v>
      </c>
      <c r="V37" s="115">
        <v>1.5</v>
      </c>
      <c r="W37" s="115">
        <f t="shared" si="11"/>
        <v>-0.18551827311073366</v>
      </c>
      <c r="X37" s="119">
        <f t="shared" si="12"/>
        <v>2599.8144817268894</v>
      </c>
      <c r="Y37" s="100">
        <v>30</v>
      </c>
    </row>
    <row r="38" spans="2:25" x14ac:dyDescent="0.2">
      <c r="B38" s="100">
        <v>31</v>
      </c>
      <c r="C38" s="126">
        <v>178</v>
      </c>
      <c r="D38" s="126">
        <v>56</v>
      </c>
      <c r="E38" s="126">
        <v>20</v>
      </c>
      <c r="F38" s="120">
        <f t="shared" si="1"/>
        <v>178.9388888888889</v>
      </c>
      <c r="G38" s="121">
        <f t="shared" si="0"/>
        <v>178.9388888888889</v>
      </c>
      <c r="H38" s="121">
        <f t="shared" si="2"/>
        <v>178.9388888888889</v>
      </c>
      <c r="I38" s="112">
        <f t="shared" si="3"/>
        <v>178</v>
      </c>
      <c r="J38" s="111">
        <f t="shared" si="4"/>
        <v>56</v>
      </c>
      <c r="K38" s="112">
        <f t="shared" si="5"/>
        <v>20.000000000029559</v>
      </c>
      <c r="L38" s="127">
        <v>28.077999999999999</v>
      </c>
      <c r="M38" s="123">
        <f t="shared" si="6"/>
        <v>-28.073184956439942</v>
      </c>
      <c r="N38" s="123">
        <f t="shared" si="7"/>
        <v>0.51997153913863836</v>
      </c>
      <c r="O38" s="115">
        <f t="shared" si="8"/>
        <v>9971.9268150435601</v>
      </c>
      <c r="P38" s="115">
        <f t="shared" si="9"/>
        <v>10000.519971539139</v>
      </c>
      <c r="Q38" s="128">
        <v>93</v>
      </c>
      <c r="R38" s="128">
        <v>29</v>
      </c>
      <c r="S38" s="128">
        <v>41</v>
      </c>
      <c r="T38" s="117">
        <f t="shared" si="10"/>
        <v>93.494722222222222</v>
      </c>
      <c r="U38" s="118">
        <v>0</v>
      </c>
      <c r="V38" s="115">
        <v>1.5</v>
      </c>
      <c r="W38" s="115">
        <f t="shared" si="11"/>
        <v>-0.21472799412918331</v>
      </c>
      <c r="X38" s="119">
        <f t="shared" si="12"/>
        <v>2599.7852720058709</v>
      </c>
      <c r="Y38" s="100">
        <v>31</v>
      </c>
    </row>
    <row r="39" spans="2:25" x14ac:dyDescent="0.2">
      <c r="B39" s="100">
        <v>32</v>
      </c>
      <c r="C39" s="126">
        <v>174</v>
      </c>
      <c r="D39" s="126">
        <v>48</v>
      </c>
      <c r="E39" s="126">
        <v>49</v>
      </c>
      <c r="F39" s="120">
        <f t="shared" si="1"/>
        <v>174.81361111111113</v>
      </c>
      <c r="G39" s="121">
        <f t="shared" si="0"/>
        <v>174.81361111111113</v>
      </c>
      <c r="H39" s="121">
        <f t="shared" si="2"/>
        <v>174.81361111111113</v>
      </c>
      <c r="I39" s="112">
        <f t="shared" si="3"/>
        <v>174</v>
      </c>
      <c r="J39" s="111">
        <f t="shared" si="4"/>
        <v>48</v>
      </c>
      <c r="K39" s="112">
        <f t="shared" si="5"/>
        <v>49.000000000064574</v>
      </c>
      <c r="L39" s="127">
        <v>29.173999999999999</v>
      </c>
      <c r="M39" s="123">
        <f t="shared" si="6"/>
        <v>-29.054558757906563</v>
      </c>
      <c r="N39" s="123">
        <f t="shared" si="7"/>
        <v>2.6372128058529984</v>
      </c>
      <c r="O39" s="115">
        <f t="shared" si="8"/>
        <v>9970.9454412420928</v>
      </c>
      <c r="P39" s="115">
        <f t="shared" si="9"/>
        <v>10002.637212805854</v>
      </c>
      <c r="Q39" s="128">
        <v>93</v>
      </c>
      <c r="R39" s="128">
        <v>31</v>
      </c>
      <c r="S39" s="128">
        <v>2</v>
      </c>
      <c r="T39" s="117">
        <f t="shared" si="10"/>
        <v>93.517222222222216</v>
      </c>
      <c r="U39" s="118">
        <v>0</v>
      </c>
      <c r="V39" s="115">
        <v>1.5</v>
      </c>
      <c r="W39" s="115">
        <f t="shared" si="11"/>
        <v>-0.29316049864266458</v>
      </c>
      <c r="X39" s="119">
        <f t="shared" si="12"/>
        <v>2599.7068395013575</v>
      </c>
      <c r="Y39" s="100">
        <v>32</v>
      </c>
    </row>
    <row r="40" spans="2:25" x14ac:dyDescent="0.2">
      <c r="B40" s="100">
        <v>33</v>
      </c>
      <c r="C40" s="126">
        <v>186</v>
      </c>
      <c r="D40" s="126">
        <v>19</v>
      </c>
      <c r="E40" s="126">
        <v>25</v>
      </c>
      <c r="F40" s="120">
        <f t="shared" si="1"/>
        <v>186.32361111111112</v>
      </c>
      <c r="G40" s="121">
        <f t="shared" si="0"/>
        <v>186.32361111111112</v>
      </c>
      <c r="H40" s="121">
        <f t="shared" si="2"/>
        <v>186.32361111111112</v>
      </c>
      <c r="I40" s="112">
        <f t="shared" si="3"/>
        <v>186</v>
      </c>
      <c r="J40" s="111">
        <f t="shared" si="4"/>
        <v>19</v>
      </c>
      <c r="K40" s="112">
        <f t="shared" si="5"/>
        <v>25.000000000031832</v>
      </c>
      <c r="L40" s="127">
        <v>27.111999999999998</v>
      </c>
      <c r="M40" s="123">
        <f t="shared" si="6"/>
        <v>-26.947041115501179</v>
      </c>
      <c r="N40" s="123">
        <f t="shared" si="7"/>
        <v>-2.986221545613942</v>
      </c>
      <c r="O40" s="115">
        <f t="shared" si="8"/>
        <v>9973.0529588844984</v>
      </c>
      <c r="P40" s="115">
        <f t="shared" si="9"/>
        <v>9997.0137784543858</v>
      </c>
      <c r="Q40" s="128">
        <v>93</v>
      </c>
      <c r="R40" s="128">
        <v>21</v>
      </c>
      <c r="S40" s="128">
        <v>17</v>
      </c>
      <c r="T40" s="117">
        <f t="shared" si="10"/>
        <v>93.354722222222222</v>
      </c>
      <c r="U40" s="118">
        <v>0</v>
      </c>
      <c r="V40" s="115">
        <v>1.5</v>
      </c>
      <c r="W40" s="115">
        <f t="shared" si="11"/>
        <v>-8.924982055036712E-2</v>
      </c>
      <c r="X40" s="119">
        <f t="shared" si="12"/>
        <v>2599.9107501794497</v>
      </c>
      <c r="Y40" s="100">
        <v>33</v>
      </c>
    </row>
    <row r="41" spans="2:25" x14ac:dyDescent="0.2">
      <c r="B41" s="100">
        <v>34</v>
      </c>
      <c r="C41" s="126">
        <v>181</v>
      </c>
      <c r="D41" s="126">
        <v>23</v>
      </c>
      <c r="E41" s="126">
        <v>24</v>
      </c>
      <c r="F41" s="120">
        <f t="shared" si="1"/>
        <v>181.39</v>
      </c>
      <c r="G41" s="121">
        <f t="shared" si="0"/>
        <v>181.39</v>
      </c>
      <c r="H41" s="121">
        <f t="shared" si="2"/>
        <v>181.39</v>
      </c>
      <c r="I41" s="112">
        <f t="shared" si="3"/>
        <v>181</v>
      </c>
      <c r="J41" s="111">
        <f t="shared" si="4"/>
        <v>23</v>
      </c>
      <c r="K41" s="112">
        <f t="shared" si="5"/>
        <v>23.999999999950887</v>
      </c>
      <c r="L41" s="127">
        <v>27.927</v>
      </c>
      <c r="M41" s="123">
        <f t="shared" si="6"/>
        <v>-27.918782166751527</v>
      </c>
      <c r="N41" s="123">
        <f t="shared" si="7"/>
        <v>-0.6774447028923789</v>
      </c>
      <c r="O41" s="115">
        <f t="shared" si="8"/>
        <v>9972.081217833249</v>
      </c>
      <c r="P41" s="115">
        <f t="shared" si="9"/>
        <v>9999.3225552971071</v>
      </c>
      <c r="Q41" s="128">
        <v>93</v>
      </c>
      <c r="R41" s="128">
        <v>23</v>
      </c>
      <c r="S41" s="128">
        <v>52</v>
      </c>
      <c r="T41" s="117">
        <f t="shared" si="10"/>
        <v>93.39777777777779</v>
      </c>
      <c r="U41" s="118">
        <v>0</v>
      </c>
      <c r="V41" s="115">
        <v>1.5</v>
      </c>
      <c r="W41" s="115">
        <f t="shared" si="11"/>
        <v>-0.15808254672617705</v>
      </c>
      <c r="X41" s="119">
        <f t="shared" si="12"/>
        <v>2599.8419174532737</v>
      </c>
      <c r="Y41" s="100">
        <v>34</v>
      </c>
    </row>
    <row r="42" spans="2:25" x14ac:dyDescent="0.2">
      <c r="B42" s="100">
        <v>35</v>
      </c>
      <c r="C42" s="126">
        <v>179</v>
      </c>
      <c r="D42" s="126">
        <v>6</v>
      </c>
      <c r="E42" s="126">
        <v>40</v>
      </c>
      <c r="F42" s="120">
        <f t="shared" si="1"/>
        <v>179.11111111111111</v>
      </c>
      <c r="G42" s="121">
        <f t="shared" si="0"/>
        <v>179.11111111111111</v>
      </c>
      <c r="H42" s="121">
        <f t="shared" si="2"/>
        <v>179.11111111111111</v>
      </c>
      <c r="I42" s="112">
        <f t="shared" si="3"/>
        <v>179</v>
      </c>
      <c r="J42" s="111">
        <f t="shared" si="4"/>
        <v>6</v>
      </c>
      <c r="K42" s="112">
        <f t="shared" si="5"/>
        <v>40.000000000011369</v>
      </c>
      <c r="L42" s="127">
        <v>28.385999999999999</v>
      </c>
      <c r="M42" s="123">
        <f t="shared" si="6"/>
        <v>-28.382584021077257</v>
      </c>
      <c r="N42" s="123">
        <f t="shared" si="7"/>
        <v>0.44036381151277587</v>
      </c>
      <c r="O42" s="115">
        <f t="shared" si="8"/>
        <v>9971.6174159789225</v>
      </c>
      <c r="P42" s="115">
        <f t="shared" si="9"/>
        <v>10000.440363811513</v>
      </c>
      <c r="Q42" s="128">
        <v>93</v>
      </c>
      <c r="R42" s="128">
        <v>28</v>
      </c>
      <c r="S42" s="128">
        <v>23</v>
      </c>
      <c r="T42" s="117">
        <f t="shared" si="10"/>
        <v>93.473055555555561</v>
      </c>
      <c r="U42" s="118">
        <v>0</v>
      </c>
      <c r="V42" s="115">
        <v>1.5</v>
      </c>
      <c r="W42" s="115">
        <f t="shared" si="11"/>
        <v>-0.22276351941035522</v>
      </c>
      <c r="X42" s="119">
        <f t="shared" si="12"/>
        <v>2599.7772364805896</v>
      </c>
      <c r="Y42" s="100">
        <v>35</v>
      </c>
    </row>
    <row r="43" spans="2:25" x14ac:dyDescent="0.2">
      <c r="B43" s="100">
        <v>36</v>
      </c>
      <c r="C43" s="126">
        <v>175</v>
      </c>
      <c r="D43" s="126">
        <v>5</v>
      </c>
      <c r="E43" s="126">
        <v>23</v>
      </c>
      <c r="F43" s="120">
        <f t="shared" si="1"/>
        <v>175.08972222222224</v>
      </c>
      <c r="G43" s="121">
        <f t="shared" si="0"/>
        <v>175.08972222222224</v>
      </c>
      <c r="H43" s="121">
        <f t="shared" si="2"/>
        <v>175.08972222222224</v>
      </c>
      <c r="I43" s="112">
        <f t="shared" si="3"/>
        <v>175</v>
      </c>
      <c r="J43" s="111">
        <f t="shared" si="4"/>
        <v>5</v>
      </c>
      <c r="K43" s="112">
        <f t="shared" si="5"/>
        <v>23.000000000047294</v>
      </c>
      <c r="L43" s="127">
        <v>29.407</v>
      </c>
      <c r="M43" s="123">
        <f t="shared" si="6"/>
        <v>-29.299075074394896</v>
      </c>
      <c r="N43" s="123">
        <f t="shared" si="7"/>
        <v>2.5171111983723966</v>
      </c>
      <c r="O43" s="115">
        <f t="shared" si="8"/>
        <v>9970.7009249256043</v>
      </c>
      <c r="P43" s="115">
        <f t="shared" si="9"/>
        <v>10002.517111198373</v>
      </c>
      <c r="Q43" s="128">
        <v>93</v>
      </c>
      <c r="R43" s="128">
        <v>25</v>
      </c>
      <c r="S43" s="128">
        <v>15</v>
      </c>
      <c r="T43" s="117">
        <f t="shared" si="10"/>
        <v>93.420833333333334</v>
      </c>
      <c r="U43" s="118">
        <v>0</v>
      </c>
      <c r="V43" s="115">
        <v>1.5</v>
      </c>
      <c r="W43" s="115">
        <f t="shared" si="11"/>
        <v>-0.25782838114783835</v>
      </c>
      <c r="X43" s="119">
        <f t="shared" si="12"/>
        <v>2599.7421716188524</v>
      </c>
      <c r="Y43" s="100">
        <v>36</v>
      </c>
    </row>
    <row r="44" spans="2:25" x14ac:dyDescent="0.2">
      <c r="B44" s="100">
        <v>37</v>
      </c>
      <c r="C44" s="126">
        <v>186</v>
      </c>
      <c r="D44" s="126">
        <v>34</v>
      </c>
      <c r="E44" s="126">
        <v>38</v>
      </c>
      <c r="F44" s="120">
        <f t="shared" si="1"/>
        <v>186.57722222222222</v>
      </c>
      <c r="G44" s="121">
        <f t="shared" si="0"/>
        <v>186.57722222222222</v>
      </c>
      <c r="H44" s="121">
        <f t="shared" si="2"/>
        <v>186.57722222222222</v>
      </c>
      <c r="I44" s="112">
        <f t="shared" si="3"/>
        <v>186</v>
      </c>
      <c r="J44" s="111">
        <f t="shared" si="4"/>
        <v>34</v>
      </c>
      <c r="K44" s="112">
        <f t="shared" si="5"/>
        <v>37.999999999985903</v>
      </c>
      <c r="L44" s="127">
        <v>27.388999999999999</v>
      </c>
      <c r="M44" s="123">
        <f t="shared" si="6"/>
        <v>-27.208736011065564</v>
      </c>
      <c r="N44" s="123">
        <f t="shared" si="7"/>
        <v>-3.1371971057209365</v>
      </c>
      <c r="O44" s="115">
        <f t="shared" si="8"/>
        <v>9972.7912639889346</v>
      </c>
      <c r="P44" s="115">
        <f t="shared" si="9"/>
        <v>9996.8628028942785</v>
      </c>
      <c r="Q44" s="128">
        <v>93</v>
      </c>
      <c r="R44" s="128">
        <v>19</v>
      </c>
      <c r="S44" s="128">
        <v>20</v>
      </c>
      <c r="T44" s="117">
        <f t="shared" si="10"/>
        <v>93.322222222222223</v>
      </c>
      <c r="U44" s="118">
        <v>0</v>
      </c>
      <c r="V44" s="115">
        <v>1.5</v>
      </c>
      <c r="W44" s="115">
        <f t="shared" si="11"/>
        <v>-8.9898209106161975E-2</v>
      </c>
      <c r="X44" s="119">
        <f t="shared" si="12"/>
        <v>2599.9101017908938</v>
      </c>
      <c r="Y44" s="100">
        <v>37</v>
      </c>
    </row>
    <row r="45" spans="2:25" x14ac:dyDescent="0.2">
      <c r="B45" s="100">
        <v>38</v>
      </c>
      <c r="C45" s="126">
        <v>181</v>
      </c>
      <c r="D45" s="126">
        <v>24</v>
      </c>
      <c r="E45" s="126">
        <v>25</v>
      </c>
      <c r="F45" s="120">
        <f t="shared" si="1"/>
        <v>181.40694444444446</v>
      </c>
      <c r="G45" s="121">
        <f t="shared" si="0"/>
        <v>181.40694444444446</v>
      </c>
      <c r="H45" s="121">
        <f t="shared" si="2"/>
        <v>181.40694444444446</v>
      </c>
      <c r="I45" s="112">
        <f t="shared" si="3"/>
        <v>181</v>
      </c>
      <c r="J45" s="111">
        <f t="shared" si="4"/>
        <v>24</v>
      </c>
      <c r="K45" s="112">
        <f t="shared" si="5"/>
        <v>25.000000000065938</v>
      </c>
      <c r="L45" s="127">
        <v>28.155000000000001</v>
      </c>
      <c r="M45" s="123">
        <f t="shared" si="6"/>
        <v>-28.146511863673439</v>
      </c>
      <c r="N45" s="123">
        <f t="shared" si="7"/>
        <v>-0.69129943446404796</v>
      </c>
      <c r="O45" s="115">
        <f t="shared" si="8"/>
        <v>9971.8534881363266</v>
      </c>
      <c r="P45" s="115">
        <f t="shared" si="9"/>
        <v>9999.3087005655361</v>
      </c>
      <c r="Q45" s="128">
        <v>93</v>
      </c>
      <c r="R45" s="128">
        <v>22</v>
      </c>
      <c r="S45" s="128">
        <v>10</v>
      </c>
      <c r="T45" s="117">
        <f t="shared" si="10"/>
        <v>93.36944444444444</v>
      </c>
      <c r="U45" s="118">
        <v>0</v>
      </c>
      <c r="V45" s="115">
        <v>1.5</v>
      </c>
      <c r="W45" s="115">
        <f t="shared" si="11"/>
        <v>-0.15764777091515425</v>
      </c>
      <c r="X45" s="119">
        <f t="shared" si="12"/>
        <v>2599.842352229085</v>
      </c>
      <c r="Y45" s="100">
        <v>38</v>
      </c>
    </row>
    <row r="46" spans="2:25" x14ac:dyDescent="0.2">
      <c r="B46" s="100">
        <v>39</v>
      </c>
      <c r="C46" s="126">
        <v>179</v>
      </c>
      <c r="D46" s="126">
        <v>23</v>
      </c>
      <c r="E46" s="126">
        <v>35</v>
      </c>
      <c r="F46" s="120">
        <f t="shared" si="1"/>
        <v>179.39305555555555</v>
      </c>
      <c r="G46" s="121">
        <f t="shared" si="0"/>
        <v>179.39305555555555</v>
      </c>
      <c r="H46" s="121">
        <f t="shared" si="2"/>
        <v>179.39305555555555</v>
      </c>
      <c r="I46" s="112">
        <f t="shared" si="3"/>
        <v>179</v>
      </c>
      <c r="J46" s="111">
        <f t="shared" si="4"/>
        <v>23</v>
      </c>
      <c r="K46" s="112">
        <f t="shared" si="5"/>
        <v>34.999999999974989</v>
      </c>
      <c r="L46" s="127">
        <v>28.571999999999999</v>
      </c>
      <c r="M46" s="123">
        <f t="shared" si="6"/>
        <v>-28.570396905216807</v>
      </c>
      <c r="N46" s="123">
        <f t="shared" si="7"/>
        <v>0.30266264780759128</v>
      </c>
      <c r="O46" s="115">
        <f t="shared" si="8"/>
        <v>9971.4296030947826</v>
      </c>
      <c r="P46" s="115">
        <f t="shared" si="9"/>
        <v>10000.302662647808</v>
      </c>
      <c r="Q46" s="128">
        <v>93</v>
      </c>
      <c r="R46" s="128">
        <v>26</v>
      </c>
      <c r="S46" s="128">
        <v>37</v>
      </c>
      <c r="T46" s="117">
        <f t="shared" si="10"/>
        <v>93.44361111111111</v>
      </c>
      <c r="U46" s="118">
        <v>0</v>
      </c>
      <c r="V46" s="115">
        <v>1.5</v>
      </c>
      <c r="W46" s="115">
        <f t="shared" si="11"/>
        <v>-0.21931512458308089</v>
      </c>
      <c r="X46" s="119">
        <f t="shared" si="12"/>
        <v>2599.7806848754171</v>
      </c>
      <c r="Y46" s="100">
        <v>39</v>
      </c>
    </row>
    <row r="47" spans="2:25" x14ac:dyDescent="0.2">
      <c r="B47" s="100">
        <v>40</v>
      </c>
      <c r="C47" s="126">
        <v>175</v>
      </c>
      <c r="D47" s="126">
        <v>14</v>
      </c>
      <c r="E47" s="126">
        <v>22</v>
      </c>
      <c r="F47" s="120">
        <f t="shared" si="1"/>
        <v>175.23944444444444</v>
      </c>
      <c r="G47" s="121">
        <f t="shared" si="0"/>
        <v>175.23944444444444</v>
      </c>
      <c r="H47" s="121">
        <f t="shared" si="2"/>
        <v>175.23944444444444</v>
      </c>
      <c r="I47" s="112">
        <f t="shared" si="3"/>
        <v>175</v>
      </c>
      <c r="J47" s="111">
        <f t="shared" si="4"/>
        <v>14</v>
      </c>
      <c r="K47" s="112">
        <f t="shared" si="5"/>
        <v>22.000000000000455</v>
      </c>
      <c r="L47" s="127">
        <v>29.571999999999999</v>
      </c>
      <c r="M47" s="123">
        <f t="shared" si="6"/>
        <v>-29.469983398490641</v>
      </c>
      <c r="N47" s="123">
        <f t="shared" si="7"/>
        <v>2.4542335855998139</v>
      </c>
      <c r="O47" s="115">
        <f t="shared" si="8"/>
        <v>9970.5300166015095</v>
      </c>
      <c r="P47" s="115">
        <f t="shared" si="9"/>
        <v>10002.4542335856</v>
      </c>
      <c r="Q47" s="128">
        <v>93</v>
      </c>
      <c r="R47" s="128">
        <v>25</v>
      </c>
      <c r="S47" s="128">
        <v>51</v>
      </c>
      <c r="T47" s="117">
        <f t="shared" si="10"/>
        <v>93.430833333333339</v>
      </c>
      <c r="U47" s="118">
        <v>0</v>
      </c>
      <c r="V47" s="115">
        <v>1.5</v>
      </c>
      <c r="W47" s="115">
        <f t="shared" si="11"/>
        <v>-0.27287117999679045</v>
      </c>
      <c r="X47" s="119">
        <f t="shared" si="12"/>
        <v>2599.7271288200031</v>
      </c>
      <c r="Y47" s="100">
        <v>40</v>
      </c>
    </row>
    <row r="48" spans="2:25" x14ac:dyDescent="0.2">
      <c r="B48" s="100">
        <v>41</v>
      </c>
      <c r="C48" s="126">
        <v>186</v>
      </c>
      <c r="D48" s="126">
        <v>42</v>
      </c>
      <c r="E48" s="126">
        <v>4</v>
      </c>
      <c r="F48" s="120">
        <f t="shared" si="1"/>
        <v>186.70111111111109</v>
      </c>
      <c r="G48" s="121">
        <f t="shared" si="0"/>
        <v>186.70111111111109</v>
      </c>
      <c r="H48" s="121">
        <f t="shared" si="2"/>
        <v>186.70111111111109</v>
      </c>
      <c r="I48" s="112">
        <f t="shared" si="3"/>
        <v>186</v>
      </c>
      <c r="J48" s="111">
        <f t="shared" si="4"/>
        <v>42</v>
      </c>
      <c r="K48" s="112">
        <f t="shared" si="5"/>
        <v>3.9999999999213287</v>
      </c>
      <c r="L48" s="127">
        <v>27.672000000000001</v>
      </c>
      <c r="M48" s="123">
        <f t="shared" si="6"/>
        <v>-27.482955599777366</v>
      </c>
      <c r="N48" s="123">
        <f t="shared" si="7"/>
        <v>-3.2290456021347556</v>
      </c>
      <c r="O48" s="115">
        <f t="shared" si="8"/>
        <v>9972.5170444002233</v>
      </c>
      <c r="P48" s="115">
        <f t="shared" si="9"/>
        <v>9996.7709543978654</v>
      </c>
      <c r="Q48" s="128">
        <v>93</v>
      </c>
      <c r="R48" s="128">
        <v>19</v>
      </c>
      <c r="S48" s="128">
        <v>13</v>
      </c>
      <c r="T48" s="117">
        <f t="shared" si="10"/>
        <v>93.320277777777775</v>
      </c>
      <c r="U48" s="118">
        <v>0</v>
      </c>
      <c r="V48" s="115">
        <v>1.5</v>
      </c>
      <c r="W48" s="115">
        <f t="shared" si="11"/>
        <v>-0.10538374954286067</v>
      </c>
      <c r="X48" s="119">
        <f t="shared" si="12"/>
        <v>2599.8946162504571</v>
      </c>
      <c r="Y48" s="100">
        <v>41</v>
      </c>
    </row>
    <row r="49" spans="2:25" x14ac:dyDescent="0.2">
      <c r="B49" s="100">
        <v>42</v>
      </c>
      <c r="C49" s="126">
        <v>181</v>
      </c>
      <c r="D49" s="126">
        <v>40</v>
      </c>
      <c r="E49" s="126">
        <v>21</v>
      </c>
      <c r="F49" s="120">
        <f t="shared" si="1"/>
        <v>181.67249999999999</v>
      </c>
      <c r="G49" s="121">
        <f t="shared" si="0"/>
        <v>181.67249999999999</v>
      </c>
      <c r="H49" s="121">
        <f t="shared" si="2"/>
        <v>181.67249999999999</v>
      </c>
      <c r="I49" s="112">
        <f t="shared" si="3"/>
        <v>181</v>
      </c>
      <c r="J49" s="111">
        <f t="shared" si="4"/>
        <v>40</v>
      </c>
      <c r="K49" s="112">
        <f t="shared" si="5"/>
        <v>20.999999999946795</v>
      </c>
      <c r="L49" s="127">
        <v>28.298999999999999</v>
      </c>
      <c r="M49" s="123">
        <f t="shared" si="6"/>
        <v>-28.286944166454354</v>
      </c>
      <c r="N49" s="123">
        <f t="shared" si="7"/>
        <v>-0.82594837846801095</v>
      </c>
      <c r="O49" s="115">
        <f t="shared" si="8"/>
        <v>9971.7130558335448</v>
      </c>
      <c r="P49" s="115">
        <f t="shared" si="9"/>
        <v>9999.1740516215323</v>
      </c>
      <c r="Q49" s="128">
        <v>93</v>
      </c>
      <c r="R49" s="128">
        <v>26</v>
      </c>
      <c r="S49" s="128">
        <v>5</v>
      </c>
      <c r="T49" s="117">
        <f t="shared" si="10"/>
        <v>93.43472222222222</v>
      </c>
      <c r="U49" s="118">
        <v>0</v>
      </c>
      <c r="V49" s="115">
        <v>1.5</v>
      </c>
      <c r="W49" s="115">
        <f t="shared" si="11"/>
        <v>-0.198481223282863</v>
      </c>
      <c r="X49" s="119">
        <f t="shared" si="12"/>
        <v>2599.8015187767173</v>
      </c>
      <c r="Y49" s="100">
        <v>42</v>
      </c>
    </row>
    <row r="50" spans="2:25" x14ac:dyDescent="0.2">
      <c r="B50" s="100">
        <v>43</v>
      </c>
      <c r="C50" s="126">
        <v>179</v>
      </c>
      <c r="D50" s="126">
        <v>35</v>
      </c>
      <c r="E50" s="126">
        <v>58</v>
      </c>
      <c r="F50" s="120">
        <f t="shared" si="1"/>
        <v>179.59944444444446</v>
      </c>
      <c r="G50" s="121">
        <f t="shared" si="0"/>
        <v>179.59944444444446</v>
      </c>
      <c r="H50" s="121">
        <f t="shared" si="2"/>
        <v>179.59944444444446</v>
      </c>
      <c r="I50" s="112">
        <f t="shared" si="3"/>
        <v>179</v>
      </c>
      <c r="J50" s="111">
        <f t="shared" si="4"/>
        <v>35</v>
      </c>
      <c r="K50" s="112">
        <f t="shared" si="5"/>
        <v>58.000000000049567</v>
      </c>
      <c r="L50" s="127">
        <v>28.661000000000001</v>
      </c>
      <c r="M50" s="123">
        <f t="shared" si="6"/>
        <v>-28.660299610173599</v>
      </c>
      <c r="N50" s="123">
        <f t="shared" si="7"/>
        <v>0.20036779951639744</v>
      </c>
      <c r="O50" s="115">
        <f t="shared" si="8"/>
        <v>9971.3397003898262</v>
      </c>
      <c r="P50" s="115">
        <f t="shared" si="9"/>
        <v>10000.200367799516</v>
      </c>
      <c r="Q50" s="128">
        <v>93</v>
      </c>
      <c r="R50" s="128">
        <v>32</v>
      </c>
      <c r="S50" s="128">
        <v>4</v>
      </c>
      <c r="T50" s="117">
        <f t="shared" si="10"/>
        <v>93.534444444444446</v>
      </c>
      <c r="U50" s="118">
        <v>0</v>
      </c>
      <c r="V50" s="115">
        <v>1.5</v>
      </c>
      <c r="W50" s="115">
        <f t="shared" si="11"/>
        <v>-0.27027705334942942</v>
      </c>
      <c r="X50" s="119">
        <f t="shared" si="12"/>
        <v>2599.7297229466508</v>
      </c>
      <c r="Y50" s="100">
        <v>43</v>
      </c>
    </row>
    <row r="51" spans="2:25" x14ac:dyDescent="0.2">
      <c r="B51" s="100">
        <v>44</v>
      </c>
      <c r="C51" s="126">
        <v>175</v>
      </c>
      <c r="D51" s="126">
        <v>26</v>
      </c>
      <c r="E51" s="126">
        <v>11</v>
      </c>
      <c r="F51" s="120">
        <f t="shared" si="1"/>
        <v>175.4363888888889</v>
      </c>
      <c r="G51" s="121">
        <f t="shared" si="0"/>
        <v>175.4363888888889</v>
      </c>
      <c r="H51" s="121">
        <f t="shared" si="2"/>
        <v>175.4363888888889</v>
      </c>
      <c r="I51" s="112">
        <f t="shared" si="3"/>
        <v>175</v>
      </c>
      <c r="J51" s="111">
        <f t="shared" si="4"/>
        <v>26</v>
      </c>
      <c r="K51" s="112">
        <f t="shared" si="5"/>
        <v>11.000000000037744</v>
      </c>
      <c r="L51" s="127">
        <v>29.666</v>
      </c>
      <c r="M51" s="123">
        <f t="shared" si="6"/>
        <v>-29.571947276548624</v>
      </c>
      <c r="N51" s="123">
        <f t="shared" si="7"/>
        <v>2.3604004475996212</v>
      </c>
      <c r="O51" s="115">
        <f t="shared" si="8"/>
        <v>9970.4280527234514</v>
      </c>
      <c r="P51" s="115">
        <f t="shared" si="9"/>
        <v>10002.3604004476</v>
      </c>
      <c r="Q51" s="128">
        <v>93</v>
      </c>
      <c r="R51" s="128">
        <v>29</v>
      </c>
      <c r="S51" s="128">
        <v>20</v>
      </c>
      <c r="T51" s="117">
        <f t="shared" si="10"/>
        <v>93.488888888888894</v>
      </c>
      <c r="U51" s="118">
        <v>0</v>
      </c>
      <c r="V51" s="115">
        <v>1.5</v>
      </c>
      <c r="W51" s="115">
        <f t="shared" si="11"/>
        <v>-0.30867584356025479</v>
      </c>
      <c r="X51" s="119">
        <f t="shared" si="12"/>
        <v>2599.6913241564398</v>
      </c>
      <c r="Y51" s="100">
        <v>44</v>
      </c>
    </row>
    <row r="52" spans="2:25" x14ac:dyDescent="0.2">
      <c r="B52" s="100">
        <v>45</v>
      </c>
      <c r="C52" s="126">
        <v>186</v>
      </c>
      <c r="D52" s="126">
        <v>52</v>
      </c>
      <c r="E52" s="126">
        <v>54</v>
      </c>
      <c r="F52" s="120">
        <f t="shared" si="1"/>
        <v>186.88166666666666</v>
      </c>
      <c r="G52" s="121">
        <f t="shared" si="0"/>
        <v>186.88166666666666</v>
      </c>
      <c r="H52" s="121">
        <f t="shared" si="2"/>
        <v>186.88166666666666</v>
      </c>
      <c r="I52" s="112">
        <f t="shared" si="3"/>
        <v>186</v>
      </c>
      <c r="J52" s="111">
        <f t="shared" si="4"/>
        <v>52</v>
      </c>
      <c r="K52" s="112">
        <f t="shared" si="5"/>
        <v>53.999999999978172</v>
      </c>
      <c r="L52" s="127">
        <v>27.838999999999999</v>
      </c>
      <c r="M52" s="123">
        <f t="shared" si="6"/>
        <v>-27.638440386926835</v>
      </c>
      <c r="N52" s="123">
        <f t="shared" si="7"/>
        <v>-3.3356459611732805</v>
      </c>
      <c r="O52" s="115">
        <f t="shared" si="8"/>
        <v>9972.361559613073</v>
      </c>
      <c r="P52" s="115">
        <f t="shared" si="9"/>
        <v>9996.6643540388268</v>
      </c>
      <c r="Q52" s="128">
        <v>93</v>
      </c>
      <c r="R52" s="128">
        <v>20</v>
      </c>
      <c r="S52" s="128">
        <v>4</v>
      </c>
      <c r="T52" s="117">
        <f t="shared" si="10"/>
        <v>93.334444444444443</v>
      </c>
      <c r="U52" s="118">
        <v>0</v>
      </c>
      <c r="V52" s="115">
        <v>1.5</v>
      </c>
      <c r="W52" s="115">
        <f t="shared" si="11"/>
        <v>-0.12197880812406559</v>
      </c>
      <c r="X52" s="119">
        <f t="shared" si="12"/>
        <v>2599.8780211918761</v>
      </c>
      <c r="Y52" s="100">
        <v>45</v>
      </c>
    </row>
    <row r="53" spans="2:25" x14ac:dyDescent="0.2">
      <c r="B53" s="100">
        <v>46</v>
      </c>
      <c r="C53" s="126">
        <v>181</v>
      </c>
      <c r="D53" s="126">
        <v>35</v>
      </c>
      <c r="E53" s="126">
        <v>47</v>
      </c>
      <c r="F53" s="120">
        <f t="shared" si="1"/>
        <v>181.5963888888889</v>
      </c>
      <c r="G53" s="121">
        <f t="shared" si="0"/>
        <v>181.5963888888889</v>
      </c>
      <c r="H53" s="121">
        <f t="shared" si="2"/>
        <v>181.5963888888889</v>
      </c>
      <c r="I53" s="112">
        <f t="shared" si="3"/>
        <v>181</v>
      </c>
      <c r="J53" s="111">
        <f t="shared" si="4"/>
        <v>35</v>
      </c>
      <c r="K53" s="112">
        <f t="shared" si="5"/>
        <v>47.000000000025466</v>
      </c>
      <c r="L53" s="127">
        <v>28.518999999999998</v>
      </c>
      <c r="M53" s="123">
        <f t="shared" si="6"/>
        <v>-28.507931001467547</v>
      </c>
      <c r="N53" s="123">
        <f t="shared" si="7"/>
        <v>-0.79450048179057542</v>
      </c>
      <c r="O53" s="115">
        <f t="shared" si="8"/>
        <v>9971.492068998532</v>
      </c>
      <c r="P53" s="115">
        <f t="shared" si="9"/>
        <v>9999.2054995182098</v>
      </c>
      <c r="Q53" s="128">
        <v>93</v>
      </c>
      <c r="R53" s="128">
        <v>26</v>
      </c>
      <c r="S53" s="128">
        <v>31</v>
      </c>
      <c r="T53" s="117">
        <f t="shared" si="10"/>
        <v>93.441944444444445</v>
      </c>
      <c r="U53" s="118">
        <v>0</v>
      </c>
      <c r="V53" s="115">
        <v>1.5</v>
      </c>
      <c r="W53" s="115">
        <f t="shared" si="11"/>
        <v>-0.21529327225515793</v>
      </c>
      <c r="X53" s="119">
        <f t="shared" si="12"/>
        <v>2599.7847067277448</v>
      </c>
      <c r="Y53" s="100">
        <v>46</v>
      </c>
    </row>
    <row r="54" spans="2:25" x14ac:dyDescent="0.2">
      <c r="B54" s="100">
        <v>47</v>
      </c>
      <c r="C54" s="126">
        <v>179</v>
      </c>
      <c r="D54" s="126">
        <v>49</v>
      </c>
      <c r="E54" s="126">
        <v>35</v>
      </c>
      <c r="F54" s="120">
        <f t="shared" si="1"/>
        <v>179.82638888888889</v>
      </c>
      <c r="G54" s="121">
        <f t="shared" si="0"/>
        <v>179.82638888888889</v>
      </c>
      <c r="H54" s="121">
        <f t="shared" si="2"/>
        <v>179.82638888888889</v>
      </c>
      <c r="I54" s="112">
        <f t="shared" si="3"/>
        <v>179</v>
      </c>
      <c r="J54" s="111">
        <f t="shared" si="4"/>
        <v>49</v>
      </c>
      <c r="K54" s="112">
        <f t="shared" si="5"/>
        <v>34.999999999988631</v>
      </c>
      <c r="L54" s="127">
        <v>28.898</v>
      </c>
      <c r="M54" s="123">
        <f t="shared" si="6"/>
        <v>-28.897867337790228</v>
      </c>
      <c r="N54" s="123">
        <f t="shared" si="7"/>
        <v>8.7563276986749372E-2</v>
      </c>
      <c r="O54" s="115">
        <f t="shared" si="8"/>
        <v>9971.1021326622104</v>
      </c>
      <c r="P54" s="115">
        <f t="shared" si="9"/>
        <v>10000.087563276988</v>
      </c>
      <c r="Q54" s="128">
        <v>93</v>
      </c>
      <c r="R54" s="128">
        <v>30</v>
      </c>
      <c r="S54" s="128">
        <v>49</v>
      </c>
      <c r="T54" s="117">
        <f t="shared" si="10"/>
        <v>93.513611111111118</v>
      </c>
      <c r="U54" s="118">
        <v>0</v>
      </c>
      <c r="V54" s="115">
        <v>1.5</v>
      </c>
      <c r="W54" s="115">
        <f t="shared" si="11"/>
        <v>-0.27436814971865142</v>
      </c>
      <c r="X54" s="119">
        <f t="shared" si="12"/>
        <v>2599.7256318502814</v>
      </c>
      <c r="Y54" s="100">
        <v>47</v>
      </c>
    </row>
    <row r="55" spans="2:25" x14ac:dyDescent="0.2">
      <c r="B55" s="100">
        <v>48</v>
      </c>
      <c r="C55" s="126">
        <v>175</v>
      </c>
      <c r="D55" s="126">
        <v>24</v>
      </c>
      <c r="E55" s="126">
        <v>47</v>
      </c>
      <c r="F55" s="120">
        <f t="shared" si="1"/>
        <v>175.41305555555556</v>
      </c>
      <c r="G55" s="121">
        <f t="shared" si="0"/>
        <v>175.41305555555556</v>
      </c>
      <c r="H55" s="121">
        <f t="shared" si="2"/>
        <v>175.41305555555556</v>
      </c>
      <c r="I55" s="112">
        <f t="shared" si="3"/>
        <v>175</v>
      </c>
      <c r="J55" s="111">
        <f t="shared" si="4"/>
        <v>24</v>
      </c>
      <c r="K55" s="112">
        <f t="shared" si="5"/>
        <v>47.000000000011823</v>
      </c>
      <c r="L55" s="127">
        <v>30.027000000000001</v>
      </c>
      <c r="M55" s="123">
        <f t="shared" si="6"/>
        <v>-29.930827329452082</v>
      </c>
      <c r="N55" s="123">
        <f t="shared" si="7"/>
        <v>2.4013130521704675</v>
      </c>
      <c r="O55" s="115">
        <f t="shared" si="8"/>
        <v>9970.0691726705481</v>
      </c>
      <c r="P55" s="115">
        <f t="shared" si="9"/>
        <v>10002.401313052171</v>
      </c>
      <c r="Q55" s="128">
        <v>93</v>
      </c>
      <c r="R55" s="128">
        <v>28</v>
      </c>
      <c r="S55" s="128">
        <v>12</v>
      </c>
      <c r="T55" s="117">
        <f t="shared" si="10"/>
        <v>93.47</v>
      </c>
      <c r="U55" s="118">
        <v>0</v>
      </c>
      <c r="V55" s="115">
        <v>1.5</v>
      </c>
      <c r="W55" s="115">
        <f t="shared" si="11"/>
        <v>-0.32074958447150426</v>
      </c>
      <c r="X55" s="119">
        <f t="shared" si="12"/>
        <v>2599.6792504155287</v>
      </c>
      <c r="Y55" s="100">
        <v>48</v>
      </c>
    </row>
    <row r="56" spans="2:25" x14ac:dyDescent="0.2">
      <c r="B56" s="100">
        <v>49</v>
      </c>
      <c r="C56" s="126">
        <v>187</v>
      </c>
      <c r="D56" s="126">
        <v>2</v>
      </c>
      <c r="E56" s="126">
        <v>22</v>
      </c>
      <c r="F56" s="120">
        <f t="shared" si="1"/>
        <v>187.03944444444446</v>
      </c>
      <c r="G56" s="121">
        <f t="shared" si="0"/>
        <v>187.03944444444446</v>
      </c>
      <c r="H56" s="121">
        <f t="shared" si="2"/>
        <v>187.03944444444446</v>
      </c>
      <c r="I56" s="112">
        <f t="shared" si="3"/>
        <v>187</v>
      </c>
      <c r="J56" s="111">
        <f t="shared" si="4"/>
        <v>2</v>
      </c>
      <c r="K56" s="112">
        <f t="shared" si="5"/>
        <v>22.000000000041382</v>
      </c>
      <c r="L56" s="127">
        <v>28.123000000000001</v>
      </c>
      <c r="M56" s="123">
        <f t="shared" si="6"/>
        <v>-27.911009311660422</v>
      </c>
      <c r="N56" s="123">
        <f t="shared" si="7"/>
        <v>-3.4465472874175731</v>
      </c>
      <c r="O56" s="115">
        <f t="shared" si="8"/>
        <v>9972.0889906883403</v>
      </c>
      <c r="P56" s="115">
        <f t="shared" si="9"/>
        <v>9996.5534527125819</v>
      </c>
      <c r="Q56" s="128">
        <v>93</v>
      </c>
      <c r="R56" s="128">
        <v>18</v>
      </c>
      <c r="S56" s="128">
        <v>35</v>
      </c>
      <c r="T56" s="117">
        <f t="shared" si="10"/>
        <v>93.30972222222222</v>
      </c>
      <c r="U56" s="118">
        <v>0</v>
      </c>
      <c r="V56" s="115">
        <v>1.5</v>
      </c>
      <c r="W56" s="115">
        <f t="shared" si="11"/>
        <v>-0.12634993481194923</v>
      </c>
      <c r="X56" s="119">
        <f t="shared" si="12"/>
        <v>2599.873650065188</v>
      </c>
      <c r="Y56" s="100">
        <v>49</v>
      </c>
    </row>
    <row r="57" spans="2:25" x14ac:dyDescent="0.2">
      <c r="B57" s="100">
        <v>50</v>
      </c>
      <c r="C57" s="126">
        <v>182</v>
      </c>
      <c r="D57" s="126">
        <v>3</v>
      </c>
      <c r="E57" s="126">
        <v>53</v>
      </c>
      <c r="F57" s="120">
        <f t="shared" si="1"/>
        <v>182.06472222222223</v>
      </c>
      <c r="G57" s="121">
        <f t="shared" si="0"/>
        <v>182.06472222222223</v>
      </c>
      <c r="H57" s="121">
        <f t="shared" si="2"/>
        <v>182.06472222222223</v>
      </c>
      <c r="I57" s="112">
        <f t="shared" si="3"/>
        <v>182</v>
      </c>
      <c r="J57" s="111">
        <f t="shared" si="4"/>
        <v>3</v>
      </c>
      <c r="K57" s="112">
        <f t="shared" si="5"/>
        <v>53.00000000002683</v>
      </c>
      <c r="L57" s="127">
        <v>28.907</v>
      </c>
      <c r="M57" s="123">
        <f t="shared" si="6"/>
        <v>-28.88823260359117</v>
      </c>
      <c r="N57" s="123">
        <f t="shared" si="7"/>
        <v>-1.0414730149226126</v>
      </c>
      <c r="O57" s="115">
        <f t="shared" si="8"/>
        <v>9971.111767396409</v>
      </c>
      <c r="P57" s="115">
        <f t="shared" si="9"/>
        <v>9998.9585269850777</v>
      </c>
      <c r="Q57" s="128">
        <v>93</v>
      </c>
      <c r="R57" s="128">
        <v>24</v>
      </c>
      <c r="S57" s="128">
        <v>30</v>
      </c>
      <c r="T57" s="117">
        <f t="shared" si="10"/>
        <v>93.408333333333346</v>
      </c>
      <c r="U57" s="118">
        <v>0</v>
      </c>
      <c r="V57" s="115">
        <v>1.5</v>
      </c>
      <c r="W57" s="115">
        <f t="shared" si="11"/>
        <v>-0.22161147598738173</v>
      </c>
      <c r="X57" s="119">
        <f t="shared" si="12"/>
        <v>2599.7783885240128</v>
      </c>
      <c r="Y57" s="100">
        <v>50</v>
      </c>
    </row>
    <row r="58" spans="2:25" x14ac:dyDescent="0.2">
      <c r="B58" s="100">
        <v>51</v>
      </c>
      <c r="C58" s="126">
        <v>180</v>
      </c>
      <c r="D58" s="126">
        <v>7</v>
      </c>
      <c r="E58" s="126">
        <v>59</v>
      </c>
      <c r="F58" s="120">
        <f t="shared" si="1"/>
        <v>180.13305555555556</v>
      </c>
      <c r="G58" s="121">
        <f t="shared" si="0"/>
        <v>180.13305555555556</v>
      </c>
      <c r="H58" s="121">
        <f t="shared" si="2"/>
        <v>180.13305555555556</v>
      </c>
      <c r="I58" s="112">
        <f t="shared" si="3"/>
        <v>180</v>
      </c>
      <c r="J58" s="111">
        <f t="shared" si="4"/>
        <v>7</v>
      </c>
      <c r="K58" s="112">
        <f t="shared" si="5"/>
        <v>59.000000000007731</v>
      </c>
      <c r="L58" s="127">
        <v>29.31</v>
      </c>
      <c r="M58" s="123">
        <f t="shared" si="6"/>
        <v>-29.309920967378421</v>
      </c>
      <c r="N58" s="123">
        <f t="shared" si="7"/>
        <v>-6.806530709996074E-2</v>
      </c>
      <c r="O58" s="115">
        <f t="shared" si="8"/>
        <v>9970.6900790326217</v>
      </c>
      <c r="P58" s="115">
        <f t="shared" si="9"/>
        <v>9999.9319346929005</v>
      </c>
      <c r="Q58" s="128">
        <v>93</v>
      </c>
      <c r="R58" s="128">
        <v>29</v>
      </c>
      <c r="S58" s="128">
        <v>13</v>
      </c>
      <c r="T58" s="117">
        <f t="shared" si="10"/>
        <v>93.486944444444447</v>
      </c>
      <c r="U58" s="118">
        <v>0</v>
      </c>
      <c r="V58" s="115">
        <v>1.5</v>
      </c>
      <c r="W58" s="115">
        <f t="shared" si="11"/>
        <v>-0.28597285816550277</v>
      </c>
      <c r="X58" s="119">
        <f t="shared" si="12"/>
        <v>2599.7140271418343</v>
      </c>
      <c r="Y58" s="100">
        <v>51</v>
      </c>
    </row>
    <row r="59" spans="2:25" x14ac:dyDescent="0.2">
      <c r="B59" s="100">
        <v>52</v>
      </c>
      <c r="C59" s="126">
        <v>175</v>
      </c>
      <c r="D59" s="126">
        <v>53</v>
      </c>
      <c r="E59" s="126">
        <v>57</v>
      </c>
      <c r="F59" s="120">
        <f t="shared" si="1"/>
        <v>175.89916666666667</v>
      </c>
      <c r="G59" s="121">
        <f t="shared" si="0"/>
        <v>175.89916666666667</v>
      </c>
      <c r="H59" s="121">
        <f t="shared" si="2"/>
        <v>175.89916666666667</v>
      </c>
      <c r="I59" s="112">
        <f t="shared" si="3"/>
        <v>175</v>
      </c>
      <c r="J59" s="111">
        <f t="shared" si="4"/>
        <v>53</v>
      </c>
      <c r="K59" s="112">
        <f t="shared" si="5"/>
        <v>57.000000000023192</v>
      </c>
      <c r="L59" s="127">
        <v>30.277999999999999</v>
      </c>
      <c r="M59" s="123">
        <f t="shared" si="6"/>
        <v>-30.200480536654641</v>
      </c>
      <c r="N59" s="123">
        <f t="shared" si="7"/>
        <v>2.1652388679182653</v>
      </c>
      <c r="O59" s="115">
        <f t="shared" si="8"/>
        <v>9969.7995194633459</v>
      </c>
      <c r="P59" s="115">
        <f t="shared" si="9"/>
        <v>10002.165238867918</v>
      </c>
      <c r="Q59" s="128">
        <v>93</v>
      </c>
      <c r="R59" s="128">
        <v>26</v>
      </c>
      <c r="S59" s="128">
        <v>28</v>
      </c>
      <c r="T59" s="117">
        <f t="shared" si="10"/>
        <v>93.441111111111113</v>
      </c>
      <c r="U59" s="118">
        <v>0</v>
      </c>
      <c r="V59" s="115">
        <v>1.5</v>
      </c>
      <c r="W59" s="115">
        <f t="shared" si="11"/>
        <v>-0.32064747019652096</v>
      </c>
      <c r="X59" s="119">
        <f t="shared" si="12"/>
        <v>2599.6793525298035</v>
      </c>
      <c r="Y59" s="100">
        <v>52</v>
      </c>
    </row>
    <row r="60" spans="2:25" x14ac:dyDescent="0.2">
      <c r="B60" s="100">
        <v>53</v>
      </c>
      <c r="C60" s="126">
        <v>187</v>
      </c>
      <c r="D60" s="126">
        <v>11</v>
      </c>
      <c r="E60" s="126">
        <v>35</v>
      </c>
      <c r="F60" s="120">
        <f t="shared" si="1"/>
        <v>187.19305555555556</v>
      </c>
      <c r="G60" s="121">
        <f t="shared" si="0"/>
        <v>187.19305555555556</v>
      </c>
      <c r="H60" s="121">
        <f t="shared" si="2"/>
        <v>187.19305555555556</v>
      </c>
      <c r="I60" s="112">
        <f t="shared" si="3"/>
        <v>187</v>
      </c>
      <c r="J60" s="111">
        <f t="shared" si="4"/>
        <v>11</v>
      </c>
      <c r="K60" s="112">
        <f t="shared" si="5"/>
        <v>35.000000000015916</v>
      </c>
      <c r="L60" s="127">
        <v>28.312000000000001</v>
      </c>
      <c r="M60" s="123">
        <f t="shared" si="6"/>
        <v>-28.08918129969787</v>
      </c>
      <c r="N60" s="123">
        <f t="shared" si="7"/>
        <v>-3.5450300298733217</v>
      </c>
      <c r="O60" s="115">
        <f t="shared" si="8"/>
        <v>9971.9108187003021</v>
      </c>
      <c r="P60" s="115">
        <f t="shared" si="9"/>
        <v>9996.4549699701274</v>
      </c>
      <c r="Q60" s="128">
        <v>93</v>
      </c>
      <c r="R60" s="128">
        <v>16</v>
      </c>
      <c r="S60" s="128">
        <v>3</v>
      </c>
      <c r="T60" s="117">
        <f t="shared" si="10"/>
        <v>93.267499999999998</v>
      </c>
      <c r="U60" s="118">
        <v>0</v>
      </c>
      <c r="V60" s="115">
        <v>1.5</v>
      </c>
      <c r="W60" s="115">
        <f t="shared" si="11"/>
        <v>-0.11634730955144601</v>
      </c>
      <c r="X60" s="119">
        <f t="shared" si="12"/>
        <v>2599.8836526904483</v>
      </c>
      <c r="Y60" s="100">
        <v>53</v>
      </c>
    </row>
    <row r="61" spans="2:25" x14ac:dyDescent="0.2">
      <c r="B61" s="100">
        <v>54</v>
      </c>
      <c r="C61" s="126">
        <v>182</v>
      </c>
      <c r="D61" s="126">
        <v>26</v>
      </c>
      <c r="E61" s="126">
        <v>20</v>
      </c>
      <c r="F61" s="120">
        <f t="shared" si="1"/>
        <v>182.4388888888889</v>
      </c>
      <c r="G61" s="121">
        <f t="shared" si="0"/>
        <v>182.4388888888889</v>
      </c>
      <c r="H61" s="121">
        <f t="shared" si="2"/>
        <v>182.4388888888889</v>
      </c>
      <c r="I61" s="112">
        <f t="shared" si="3"/>
        <v>182</v>
      </c>
      <c r="J61" s="111">
        <f t="shared" si="4"/>
        <v>26</v>
      </c>
      <c r="K61" s="112">
        <f t="shared" si="5"/>
        <v>20.000000000029559</v>
      </c>
      <c r="L61" s="127">
        <v>29.222000000000001</v>
      </c>
      <c r="M61" s="123">
        <f t="shared" si="6"/>
        <v>-29.195530049467195</v>
      </c>
      <c r="N61" s="123">
        <f t="shared" si="7"/>
        <v>-1.2435067875400834</v>
      </c>
      <c r="O61" s="115">
        <f t="shared" si="8"/>
        <v>9970.8044699505335</v>
      </c>
      <c r="P61" s="115">
        <f t="shared" si="9"/>
        <v>9998.7564932124606</v>
      </c>
      <c r="Q61" s="128">
        <v>93</v>
      </c>
      <c r="R61" s="128">
        <v>23</v>
      </c>
      <c r="S61" s="128">
        <v>47</v>
      </c>
      <c r="T61" s="117">
        <f t="shared" si="10"/>
        <v>93.396388888888893</v>
      </c>
      <c r="U61" s="118">
        <v>0</v>
      </c>
      <c r="V61" s="115">
        <v>1.5</v>
      </c>
      <c r="W61" s="115">
        <f t="shared" si="11"/>
        <v>-0.23425846206573864</v>
      </c>
      <c r="X61" s="119">
        <f t="shared" si="12"/>
        <v>2599.7657415379344</v>
      </c>
      <c r="Y61" s="100">
        <v>54</v>
      </c>
    </row>
    <row r="62" spans="2:25" x14ac:dyDescent="0.2">
      <c r="B62" s="100">
        <v>55</v>
      </c>
      <c r="C62" s="126">
        <v>180</v>
      </c>
      <c r="D62" s="126">
        <v>27</v>
      </c>
      <c r="E62" s="126">
        <v>39</v>
      </c>
      <c r="F62" s="120">
        <f t="shared" si="1"/>
        <v>180.46083333333331</v>
      </c>
      <c r="G62" s="121">
        <f t="shared" si="0"/>
        <v>180.46083333333331</v>
      </c>
      <c r="H62" s="121">
        <f t="shared" si="2"/>
        <v>180.46083333333331</v>
      </c>
      <c r="I62" s="112">
        <f t="shared" si="3"/>
        <v>180</v>
      </c>
      <c r="J62" s="111">
        <f t="shared" si="4"/>
        <v>27</v>
      </c>
      <c r="K62" s="112">
        <f t="shared" si="5"/>
        <v>38.999999999923602</v>
      </c>
      <c r="L62" s="127">
        <v>29.655999999999999</v>
      </c>
      <c r="M62" s="123">
        <f t="shared" si="6"/>
        <v>-29.655040770024485</v>
      </c>
      <c r="N62" s="123">
        <f t="shared" si="7"/>
        <v>-0.23852238508268983</v>
      </c>
      <c r="O62" s="115">
        <f t="shared" si="8"/>
        <v>9970.3449592299748</v>
      </c>
      <c r="P62" s="115">
        <f t="shared" si="9"/>
        <v>9999.7614776149167</v>
      </c>
      <c r="Q62" s="128">
        <v>93</v>
      </c>
      <c r="R62" s="128">
        <v>26</v>
      </c>
      <c r="S62" s="128">
        <v>2</v>
      </c>
      <c r="T62" s="117">
        <f t="shared" si="10"/>
        <v>93.433888888888887</v>
      </c>
      <c r="U62" s="118">
        <v>0</v>
      </c>
      <c r="V62" s="115">
        <v>1.5</v>
      </c>
      <c r="W62" s="115">
        <f t="shared" si="11"/>
        <v>-0.27949429371064949</v>
      </c>
      <c r="X62" s="119">
        <f t="shared" si="12"/>
        <v>2599.7205057062893</v>
      </c>
      <c r="Y62" s="100">
        <v>55</v>
      </c>
    </row>
    <row r="63" spans="2:25" x14ac:dyDescent="0.2">
      <c r="B63" s="100">
        <v>56</v>
      </c>
      <c r="C63" s="126">
        <v>176</v>
      </c>
      <c r="D63" s="126">
        <v>24</v>
      </c>
      <c r="E63" s="126">
        <v>55</v>
      </c>
      <c r="F63" s="120">
        <f t="shared" si="1"/>
        <v>176.41527777777779</v>
      </c>
      <c r="G63" s="121">
        <f t="shared" si="0"/>
        <v>176.41527777777779</v>
      </c>
      <c r="H63" s="121">
        <f t="shared" si="2"/>
        <v>176.41527777777779</v>
      </c>
      <c r="I63" s="112">
        <f t="shared" si="3"/>
        <v>176</v>
      </c>
      <c r="J63" s="111">
        <f t="shared" si="4"/>
        <v>24</v>
      </c>
      <c r="K63" s="112">
        <f t="shared" si="5"/>
        <v>55.000000000038654</v>
      </c>
      <c r="L63" s="127">
        <v>30.67</v>
      </c>
      <c r="M63" s="123">
        <f t="shared" si="6"/>
        <v>-30.609992178573766</v>
      </c>
      <c r="N63" s="123">
        <f t="shared" si="7"/>
        <v>1.9176232235903705</v>
      </c>
      <c r="O63" s="115">
        <f t="shared" si="8"/>
        <v>9969.3900078214265</v>
      </c>
      <c r="P63" s="115">
        <f t="shared" si="9"/>
        <v>10001.91762322359</v>
      </c>
      <c r="Q63" s="128">
        <v>93</v>
      </c>
      <c r="R63" s="128">
        <v>24</v>
      </c>
      <c r="S63" s="128">
        <v>25</v>
      </c>
      <c r="T63" s="117">
        <f t="shared" si="10"/>
        <v>93.406944444444449</v>
      </c>
      <c r="U63" s="118">
        <v>0</v>
      </c>
      <c r="V63" s="115">
        <v>1.5</v>
      </c>
      <c r="W63" s="115">
        <f t="shared" si="11"/>
        <v>-0.32586420313388387</v>
      </c>
      <c r="X63" s="119">
        <f t="shared" si="12"/>
        <v>2599.6741357968663</v>
      </c>
      <c r="Y63" s="100">
        <v>56</v>
      </c>
    </row>
    <row r="64" spans="2:25" x14ac:dyDescent="0.2">
      <c r="B64" s="100">
        <v>57</v>
      </c>
      <c r="C64" s="126">
        <v>187</v>
      </c>
      <c r="D64" s="126">
        <v>25</v>
      </c>
      <c r="E64" s="126">
        <v>15</v>
      </c>
      <c r="F64" s="120">
        <f t="shared" si="1"/>
        <v>187.42083333333332</v>
      </c>
      <c r="G64" s="121">
        <f t="shared" si="0"/>
        <v>187.42083333333332</v>
      </c>
      <c r="H64" s="121">
        <f t="shared" si="2"/>
        <v>187.42083333333332</v>
      </c>
      <c r="I64" s="112">
        <f t="shared" si="3"/>
        <v>187</v>
      </c>
      <c r="J64" s="111">
        <f t="shared" si="4"/>
        <v>25</v>
      </c>
      <c r="K64" s="112">
        <f t="shared" si="5"/>
        <v>14.999999999952252</v>
      </c>
      <c r="L64" s="127">
        <v>28.855</v>
      </c>
      <c r="M64" s="123">
        <f t="shared" si="6"/>
        <v>-28.613318178925937</v>
      </c>
      <c r="N64" s="123">
        <f t="shared" si="7"/>
        <v>-3.7268012814673339</v>
      </c>
      <c r="O64" s="115">
        <f t="shared" si="8"/>
        <v>9971.3866818210736</v>
      </c>
      <c r="P64" s="115">
        <f t="shared" si="9"/>
        <v>9996.2731987185325</v>
      </c>
      <c r="Q64" s="128">
        <v>93</v>
      </c>
      <c r="R64" s="128">
        <v>10</v>
      </c>
      <c r="S64" s="128">
        <v>30</v>
      </c>
      <c r="T64" s="117">
        <f t="shared" si="10"/>
        <v>93.175000000000011</v>
      </c>
      <c r="U64" s="118">
        <v>0</v>
      </c>
      <c r="V64" s="115">
        <v>1.5</v>
      </c>
      <c r="W64" s="115">
        <f t="shared" si="11"/>
        <v>-0.10061553956549263</v>
      </c>
      <c r="X64" s="119">
        <f t="shared" si="12"/>
        <v>2599.8993844604347</v>
      </c>
      <c r="Y64" s="100">
        <v>57</v>
      </c>
    </row>
    <row r="65" spans="2:25" x14ac:dyDescent="0.2">
      <c r="B65" s="100">
        <v>58</v>
      </c>
      <c r="C65" s="126">
        <v>182</v>
      </c>
      <c r="D65" s="126">
        <v>14</v>
      </c>
      <c r="E65" s="126">
        <v>9</v>
      </c>
      <c r="F65" s="120">
        <f t="shared" si="1"/>
        <v>182.23583333333332</v>
      </c>
      <c r="G65" s="121">
        <f t="shared" si="0"/>
        <v>182.23583333333332</v>
      </c>
      <c r="H65" s="121">
        <f t="shared" si="2"/>
        <v>182.23583333333332</v>
      </c>
      <c r="I65" s="112">
        <f t="shared" si="3"/>
        <v>182</v>
      </c>
      <c r="J65" s="111">
        <f t="shared" si="4"/>
        <v>14</v>
      </c>
      <c r="K65" s="112">
        <f t="shared" si="5"/>
        <v>8.9999999999440661</v>
      </c>
      <c r="L65" s="127">
        <v>29.622</v>
      </c>
      <c r="M65" s="123">
        <f t="shared" si="6"/>
        <v>-29.599449152976849</v>
      </c>
      <c r="N65" s="123">
        <f t="shared" si="7"/>
        <v>-1.1556356866842394</v>
      </c>
      <c r="O65" s="115">
        <f t="shared" si="8"/>
        <v>9970.4005508470236</v>
      </c>
      <c r="P65" s="115">
        <f t="shared" si="9"/>
        <v>9998.844364313316</v>
      </c>
      <c r="Q65" s="128">
        <v>93</v>
      </c>
      <c r="R65" s="128">
        <v>23</v>
      </c>
      <c r="S65" s="128">
        <v>47</v>
      </c>
      <c r="T65" s="117">
        <f t="shared" si="10"/>
        <v>93.396388888888893</v>
      </c>
      <c r="U65" s="118">
        <v>0</v>
      </c>
      <c r="V65" s="115">
        <v>1.5</v>
      </c>
      <c r="W65" s="115">
        <f t="shared" si="11"/>
        <v>-0.25799754169157851</v>
      </c>
      <c r="X65" s="119">
        <f t="shared" si="12"/>
        <v>2599.7420024583084</v>
      </c>
      <c r="Y65" s="100">
        <v>58</v>
      </c>
    </row>
    <row r="66" spans="2:25" x14ac:dyDescent="0.2">
      <c r="B66" s="100">
        <v>59</v>
      </c>
      <c r="C66" s="126">
        <v>180</v>
      </c>
      <c r="D66" s="126">
        <v>38</v>
      </c>
      <c r="E66" s="126">
        <v>54</v>
      </c>
      <c r="F66" s="120">
        <f t="shared" si="1"/>
        <v>180.64833333333331</v>
      </c>
      <c r="G66" s="121">
        <f t="shared" si="0"/>
        <v>180.64833333333331</v>
      </c>
      <c r="H66" s="121">
        <f t="shared" si="2"/>
        <v>180.64833333333331</v>
      </c>
      <c r="I66" s="112">
        <f t="shared" si="3"/>
        <v>180</v>
      </c>
      <c r="J66" s="111">
        <f t="shared" si="4"/>
        <v>38</v>
      </c>
      <c r="K66" s="112">
        <f t="shared" si="5"/>
        <v>53.999999999923602</v>
      </c>
      <c r="L66" s="127">
        <v>30.007999999999999</v>
      </c>
      <c r="M66" s="123">
        <f t="shared" si="6"/>
        <v>-30.00607888280777</v>
      </c>
      <c r="N66" s="123">
        <f t="shared" si="7"/>
        <v>-0.33954981772576581</v>
      </c>
      <c r="O66" s="115">
        <f t="shared" si="8"/>
        <v>9969.9939211171913</v>
      </c>
      <c r="P66" s="115">
        <f t="shared" si="9"/>
        <v>9999.6604501822749</v>
      </c>
      <c r="Q66" s="128">
        <v>93</v>
      </c>
      <c r="R66" s="128">
        <v>23</v>
      </c>
      <c r="S66" s="128">
        <v>40</v>
      </c>
      <c r="T66" s="117">
        <f t="shared" si="10"/>
        <v>93.394444444444446</v>
      </c>
      <c r="U66" s="118">
        <v>0</v>
      </c>
      <c r="V66" s="115">
        <v>1.5</v>
      </c>
      <c r="W66" s="115">
        <f t="shared" si="11"/>
        <v>-0.27988378847515905</v>
      </c>
      <c r="X66" s="119">
        <f t="shared" si="12"/>
        <v>2599.7201162115248</v>
      </c>
      <c r="Y66" s="100">
        <v>59</v>
      </c>
    </row>
    <row r="67" spans="2:25" x14ac:dyDescent="0.2">
      <c r="B67" s="100">
        <v>60</v>
      </c>
      <c r="C67" s="126">
        <v>176</v>
      </c>
      <c r="D67" s="126">
        <v>48</v>
      </c>
      <c r="E67" s="126">
        <v>0</v>
      </c>
      <c r="F67" s="120">
        <f t="shared" si="1"/>
        <v>176.8</v>
      </c>
      <c r="G67" s="121">
        <f t="shared" si="0"/>
        <v>176.8</v>
      </c>
      <c r="H67" s="121">
        <f t="shared" si="2"/>
        <v>176.8</v>
      </c>
      <c r="I67" s="112">
        <f t="shared" si="3"/>
        <v>176</v>
      </c>
      <c r="J67" s="111">
        <f t="shared" si="4"/>
        <v>48</v>
      </c>
      <c r="K67" s="112">
        <f t="shared" si="5"/>
        <v>4.0927261579781771E-11</v>
      </c>
      <c r="L67" s="127">
        <v>30.927</v>
      </c>
      <c r="M67" s="123">
        <f t="shared" si="6"/>
        <v>-30.878777513856125</v>
      </c>
      <c r="N67" s="123">
        <f t="shared" si="7"/>
        <v>1.7263916849235694</v>
      </c>
      <c r="O67" s="115">
        <f t="shared" si="8"/>
        <v>9969.1212224861447</v>
      </c>
      <c r="P67" s="115">
        <f t="shared" si="9"/>
        <v>10001.726391684924</v>
      </c>
      <c r="Q67" s="128">
        <v>93</v>
      </c>
      <c r="R67" s="128">
        <v>22</v>
      </c>
      <c r="S67" s="128">
        <v>17</v>
      </c>
      <c r="T67" s="117">
        <f t="shared" si="10"/>
        <v>93.371388888888887</v>
      </c>
      <c r="U67" s="118">
        <v>0</v>
      </c>
      <c r="V67" s="115">
        <v>1.5</v>
      </c>
      <c r="W67" s="115">
        <f t="shared" si="11"/>
        <v>-0.3219046598653923</v>
      </c>
      <c r="X67" s="119">
        <f t="shared" si="12"/>
        <v>2599.6780953401344</v>
      </c>
      <c r="Y67" s="100">
        <v>60</v>
      </c>
    </row>
    <row r="68" spans="2:25" x14ac:dyDescent="0.2">
      <c r="B68" s="100">
        <v>61</v>
      </c>
      <c r="C68" s="126">
        <v>187</v>
      </c>
      <c r="D68" s="126">
        <v>37</v>
      </c>
      <c r="E68" s="126">
        <v>39</v>
      </c>
      <c r="F68" s="120">
        <f t="shared" si="1"/>
        <v>187.6275</v>
      </c>
      <c r="G68" s="121">
        <f t="shared" si="0"/>
        <v>187.6275</v>
      </c>
      <c r="H68" s="121">
        <f t="shared" si="2"/>
        <v>187.6275</v>
      </c>
      <c r="I68" s="112">
        <f t="shared" si="3"/>
        <v>187</v>
      </c>
      <c r="J68" s="111">
        <f t="shared" si="4"/>
        <v>37</v>
      </c>
      <c r="K68" s="112">
        <f t="shared" si="5"/>
        <v>38.999999999991815</v>
      </c>
      <c r="L68" s="127">
        <v>29.084</v>
      </c>
      <c r="M68" s="123">
        <f t="shared" si="6"/>
        <v>-28.826663243184253</v>
      </c>
      <c r="N68" s="123">
        <f t="shared" si="7"/>
        <v>-3.8603811034727986</v>
      </c>
      <c r="O68" s="115">
        <f t="shared" si="8"/>
        <v>9971.1733367568158</v>
      </c>
      <c r="P68" s="115">
        <f t="shared" si="9"/>
        <v>9996.1396188965264</v>
      </c>
      <c r="Q68" s="128">
        <v>93</v>
      </c>
      <c r="R68" s="128">
        <v>8</v>
      </c>
      <c r="S68" s="128">
        <v>58</v>
      </c>
      <c r="T68" s="117">
        <f t="shared" si="10"/>
        <v>93.149444444444455</v>
      </c>
      <c r="U68" s="118">
        <v>0</v>
      </c>
      <c r="V68" s="115">
        <v>1.5</v>
      </c>
      <c r="W68" s="115">
        <f t="shared" si="11"/>
        <v>-0.10030650675426167</v>
      </c>
      <c r="X68" s="119">
        <f t="shared" si="12"/>
        <v>2599.8996934932456</v>
      </c>
      <c r="Y68" s="100">
        <v>61</v>
      </c>
    </row>
    <row r="69" spans="2:25" x14ac:dyDescent="0.2">
      <c r="B69" s="100">
        <v>62</v>
      </c>
      <c r="C69" s="126">
        <v>182</v>
      </c>
      <c r="D69" s="126">
        <v>55</v>
      </c>
      <c r="E69" s="126">
        <v>56</v>
      </c>
      <c r="F69" s="120">
        <f t="shared" si="1"/>
        <v>182.93222222222221</v>
      </c>
      <c r="G69" s="121">
        <f t="shared" si="0"/>
        <v>182.93222222222221</v>
      </c>
      <c r="H69" s="121">
        <f t="shared" si="2"/>
        <v>182.93222222222221</v>
      </c>
      <c r="I69" s="112">
        <f t="shared" si="3"/>
        <v>182</v>
      </c>
      <c r="J69" s="111">
        <f t="shared" si="4"/>
        <v>55</v>
      </c>
      <c r="K69" s="112">
        <f t="shared" si="5"/>
        <v>55.999999999949068</v>
      </c>
      <c r="L69" s="127">
        <v>29.8</v>
      </c>
      <c r="M69" s="123">
        <f t="shared" si="6"/>
        <v>-29.760984248589413</v>
      </c>
      <c r="N69" s="123">
        <f t="shared" si="7"/>
        <v>-1.5244069519694778</v>
      </c>
      <c r="O69" s="115">
        <f t="shared" si="8"/>
        <v>9970.239015751411</v>
      </c>
      <c r="P69" s="115">
        <f t="shared" si="9"/>
        <v>9998.4755930480296</v>
      </c>
      <c r="Q69" s="128">
        <v>93</v>
      </c>
      <c r="R69" s="128">
        <v>20</v>
      </c>
      <c r="S69" s="128">
        <v>52</v>
      </c>
      <c r="T69" s="117">
        <f t="shared" si="10"/>
        <v>93.347777777777779</v>
      </c>
      <c r="U69" s="118">
        <v>0</v>
      </c>
      <c r="V69" s="115">
        <v>1.5</v>
      </c>
      <c r="W69" s="115">
        <f t="shared" si="11"/>
        <v>-0.24319061941832998</v>
      </c>
      <c r="X69" s="119">
        <f t="shared" si="12"/>
        <v>2599.7568093805817</v>
      </c>
      <c r="Y69" s="100">
        <v>62</v>
      </c>
    </row>
    <row r="70" spans="2:25" x14ac:dyDescent="0.2">
      <c r="B70" s="100">
        <v>63</v>
      </c>
      <c r="C70" s="126">
        <v>180</v>
      </c>
      <c r="D70" s="126">
        <v>55</v>
      </c>
      <c r="E70" s="126">
        <v>29</v>
      </c>
      <c r="F70" s="120">
        <f t="shared" si="1"/>
        <v>180.92472222222221</v>
      </c>
      <c r="G70" s="121">
        <f t="shared" si="0"/>
        <v>180.92472222222221</v>
      </c>
      <c r="H70" s="121">
        <f t="shared" si="2"/>
        <v>180.92472222222221</v>
      </c>
      <c r="I70" s="112">
        <f t="shared" si="3"/>
        <v>180</v>
      </c>
      <c r="J70" s="111">
        <f t="shared" si="4"/>
        <v>55</v>
      </c>
      <c r="K70" s="112">
        <f t="shared" si="5"/>
        <v>28.999999999973625</v>
      </c>
      <c r="L70" s="127">
        <v>30.221</v>
      </c>
      <c r="M70" s="123">
        <f t="shared" si="6"/>
        <v>-30.217064075745554</v>
      </c>
      <c r="N70" s="123">
        <f t="shared" si="7"/>
        <v>-0.48772906647783576</v>
      </c>
      <c r="O70" s="115">
        <f t="shared" si="8"/>
        <v>9969.7829359242551</v>
      </c>
      <c r="P70" s="115">
        <f t="shared" si="9"/>
        <v>9999.5122709335228</v>
      </c>
      <c r="Q70" s="128">
        <v>93</v>
      </c>
      <c r="R70" s="128">
        <v>22</v>
      </c>
      <c r="S70" s="128">
        <v>47</v>
      </c>
      <c r="T70" s="117">
        <f t="shared" si="10"/>
        <v>93.379722222222213</v>
      </c>
      <c r="U70" s="118">
        <v>0</v>
      </c>
      <c r="V70" s="115">
        <v>1.5</v>
      </c>
      <c r="W70" s="115">
        <f t="shared" si="11"/>
        <v>-0.28472506994524727</v>
      </c>
      <c r="X70" s="119">
        <f t="shared" si="12"/>
        <v>2599.7152749300549</v>
      </c>
      <c r="Y70" s="100">
        <v>63</v>
      </c>
    </row>
    <row r="71" spans="2:25" x14ac:dyDescent="0.2">
      <c r="B71" s="100">
        <v>64</v>
      </c>
      <c r="C71" s="126">
        <v>177</v>
      </c>
      <c r="D71" s="126">
        <v>7</v>
      </c>
      <c r="E71" s="126">
        <v>37</v>
      </c>
      <c r="F71" s="120">
        <f t="shared" si="1"/>
        <v>177.12694444444446</v>
      </c>
      <c r="G71" s="121">
        <f t="shared" si="0"/>
        <v>177.12694444444446</v>
      </c>
      <c r="H71" s="121">
        <f t="shared" si="2"/>
        <v>177.12694444444446</v>
      </c>
      <c r="I71" s="112">
        <f t="shared" si="3"/>
        <v>177</v>
      </c>
      <c r="J71" s="111">
        <f t="shared" si="4"/>
        <v>7</v>
      </c>
      <c r="K71" s="112">
        <f t="shared" si="5"/>
        <v>37.000000000061846</v>
      </c>
      <c r="L71" s="127">
        <v>31.11</v>
      </c>
      <c r="M71" s="123">
        <f t="shared" si="6"/>
        <v>-31.070895944949971</v>
      </c>
      <c r="N71" s="123">
        <f t="shared" si="7"/>
        <v>1.559334851175763</v>
      </c>
      <c r="O71" s="115">
        <f t="shared" si="8"/>
        <v>9968.9291040550506</v>
      </c>
      <c r="P71" s="115">
        <f t="shared" si="9"/>
        <v>10001.559334851176</v>
      </c>
      <c r="Q71" s="128">
        <v>93</v>
      </c>
      <c r="R71" s="128">
        <v>21</v>
      </c>
      <c r="S71" s="128">
        <v>9</v>
      </c>
      <c r="T71" s="117">
        <f t="shared" si="10"/>
        <v>93.352499999999992</v>
      </c>
      <c r="U71" s="118">
        <v>0</v>
      </c>
      <c r="V71" s="115">
        <v>1.5</v>
      </c>
      <c r="W71" s="115">
        <f t="shared" si="11"/>
        <v>-0.32239363126709564</v>
      </c>
      <c r="X71" s="119">
        <f t="shared" si="12"/>
        <v>2599.677606368733</v>
      </c>
      <c r="Y71" s="100">
        <v>64</v>
      </c>
    </row>
    <row r="72" spans="2:25" x14ac:dyDescent="0.2">
      <c r="B72" s="100">
        <v>65</v>
      </c>
      <c r="C72" s="126">
        <v>187</v>
      </c>
      <c r="D72" s="126">
        <v>42</v>
      </c>
      <c r="E72" s="126">
        <v>12</v>
      </c>
      <c r="F72" s="120">
        <f t="shared" si="1"/>
        <v>187.70333333333332</v>
      </c>
      <c r="G72" s="121">
        <f t="shared" ref="G72:G101" si="13">IF($H$7&gt;180,$H$7-180+F72,$H$7+F72)</f>
        <v>187.70333333333332</v>
      </c>
      <c r="H72" s="121">
        <f t="shared" si="2"/>
        <v>187.70333333333332</v>
      </c>
      <c r="I72" s="112">
        <f t="shared" si="3"/>
        <v>187</v>
      </c>
      <c r="J72" s="111">
        <f t="shared" si="4"/>
        <v>42</v>
      </c>
      <c r="K72" s="112">
        <f t="shared" si="5"/>
        <v>11.999999999948159</v>
      </c>
      <c r="L72" s="127">
        <v>29.289000000000001</v>
      </c>
      <c r="M72" s="123">
        <f t="shared" si="6"/>
        <v>-29.024678579565002</v>
      </c>
      <c r="N72" s="123">
        <f t="shared" si="7"/>
        <v>-3.9260099787112805</v>
      </c>
      <c r="O72" s="115">
        <f t="shared" si="8"/>
        <v>9970.9753214204356</v>
      </c>
      <c r="P72" s="115">
        <f t="shared" si="9"/>
        <v>9996.0739900212884</v>
      </c>
      <c r="Q72" s="128">
        <v>93</v>
      </c>
      <c r="R72" s="128">
        <v>9</v>
      </c>
      <c r="S72" s="128">
        <v>27</v>
      </c>
      <c r="T72" s="117">
        <f t="shared" si="10"/>
        <v>93.157499999999999</v>
      </c>
      <c r="U72" s="118">
        <v>0</v>
      </c>
      <c r="V72" s="115">
        <v>1.5</v>
      </c>
      <c r="W72" s="115">
        <f t="shared" si="11"/>
        <v>-0.11571676029212186</v>
      </c>
      <c r="X72" s="119">
        <f t="shared" si="12"/>
        <v>2599.8842832397077</v>
      </c>
      <c r="Y72" s="100">
        <v>65</v>
      </c>
    </row>
    <row r="73" spans="2:25" x14ac:dyDescent="0.2">
      <c r="B73" s="100">
        <v>66</v>
      </c>
      <c r="C73" s="126">
        <v>183</v>
      </c>
      <c r="D73" s="126">
        <v>4</v>
      </c>
      <c r="E73" s="126">
        <v>56</v>
      </c>
      <c r="F73" s="120">
        <f t="shared" ref="F73:F206" si="14">C73+D73/60+E73/3600</f>
        <v>183.08222222222221</v>
      </c>
      <c r="G73" s="121">
        <f t="shared" si="13"/>
        <v>183.08222222222221</v>
      </c>
      <c r="H73" s="121">
        <f t="shared" ref="H73:H100" si="15">IF(G73&gt;=360,G73-360,G73)</f>
        <v>183.08222222222221</v>
      </c>
      <c r="I73" s="112">
        <f t="shared" ref="I73:I136" si="16">INT(H73)</f>
        <v>183</v>
      </c>
      <c r="J73" s="111">
        <f t="shared" ref="J73:J136" si="17">INT((H73-I73)*60)</f>
        <v>4</v>
      </c>
      <c r="K73" s="112">
        <f t="shared" ref="K73:K136" si="18">((H73-I73)*60-J73)*60</f>
        <v>55.999999999969532</v>
      </c>
      <c r="L73" s="127">
        <v>30.091999999999999</v>
      </c>
      <c r="M73" s="123">
        <f t="shared" ref="M73:M136" si="19">L73*(COS(RADIANS(H73)))</f>
        <v>-30.048468969200869</v>
      </c>
      <c r="N73" s="123">
        <f t="shared" ref="N73:N136" si="20">L73*(SIN(RADIANS(H73)))</f>
        <v>-1.6180162567083169</v>
      </c>
      <c r="O73" s="115">
        <f t="shared" ref="O73:O136" si="21">$O$7+M73</f>
        <v>9969.9515310307997</v>
      </c>
      <c r="P73" s="115">
        <f t="shared" ref="P73:P136" si="22">$P$7+N73</f>
        <v>9998.3819837432911</v>
      </c>
      <c r="Q73" s="128">
        <v>93</v>
      </c>
      <c r="R73" s="128">
        <v>19</v>
      </c>
      <c r="S73" s="128">
        <v>15</v>
      </c>
      <c r="T73" s="117">
        <f t="shared" ref="T73:T220" si="23">Q73+R73/60+S73/3600</f>
        <v>93.320833333333326</v>
      </c>
      <c r="U73" s="118">
        <v>0</v>
      </c>
      <c r="V73" s="115">
        <v>1.5</v>
      </c>
      <c r="W73" s="115">
        <f t="shared" ref="W73:W136" si="24">((L73/(TAN(RADIANS(T73)))+V73-U73))</f>
        <v>-0.24607217095037637</v>
      </c>
      <c r="X73" s="119">
        <f t="shared" ref="X73:X136" si="25">$X$7+(W73)</f>
        <v>2599.7539278290496</v>
      </c>
      <c r="Y73" s="100">
        <v>66</v>
      </c>
    </row>
    <row r="74" spans="2:25" x14ac:dyDescent="0.2">
      <c r="B74" s="100">
        <v>67</v>
      </c>
      <c r="C74" s="126">
        <v>181</v>
      </c>
      <c r="D74" s="126">
        <v>30</v>
      </c>
      <c r="E74" s="126">
        <v>51</v>
      </c>
      <c r="F74" s="120">
        <f t="shared" si="14"/>
        <v>181.51416666666665</v>
      </c>
      <c r="G74" s="121">
        <f t="shared" si="13"/>
        <v>181.51416666666665</v>
      </c>
      <c r="H74" s="121">
        <f t="shared" si="15"/>
        <v>181.51416666666665</v>
      </c>
      <c r="I74" s="112">
        <f t="shared" si="16"/>
        <v>181</v>
      </c>
      <c r="J74" s="111">
        <f t="shared" si="17"/>
        <v>30</v>
      </c>
      <c r="K74" s="112">
        <f t="shared" si="18"/>
        <v>50.999999999953616</v>
      </c>
      <c r="L74" s="127">
        <v>30.321000000000002</v>
      </c>
      <c r="M74" s="123">
        <f t="shared" si="19"/>
        <v>-30.31041257500889</v>
      </c>
      <c r="N74" s="123">
        <f t="shared" si="20"/>
        <v>-0.80120567443270596</v>
      </c>
      <c r="O74" s="115">
        <f t="shared" si="21"/>
        <v>9969.6895874249913</v>
      </c>
      <c r="P74" s="115">
        <f t="shared" si="22"/>
        <v>9999.1987943255681</v>
      </c>
      <c r="Q74" s="128">
        <v>93</v>
      </c>
      <c r="R74" s="128">
        <v>20</v>
      </c>
      <c r="S74" s="128">
        <v>56</v>
      </c>
      <c r="T74" s="117">
        <f t="shared" si="23"/>
        <v>93.348888888888879</v>
      </c>
      <c r="U74" s="118">
        <v>0</v>
      </c>
      <c r="V74" s="115">
        <v>1.5</v>
      </c>
      <c r="W74" s="115">
        <f t="shared" si="24"/>
        <v>-0.27425722122313223</v>
      </c>
      <c r="X74" s="119">
        <f t="shared" si="25"/>
        <v>2599.7257427787767</v>
      </c>
      <c r="Y74" s="100">
        <v>67</v>
      </c>
    </row>
    <row r="75" spans="2:25" x14ac:dyDescent="0.2">
      <c r="B75" s="100">
        <v>68</v>
      </c>
      <c r="C75" s="126">
        <v>177</v>
      </c>
      <c r="D75" s="126">
        <v>4</v>
      </c>
      <c r="E75" s="126">
        <v>56</v>
      </c>
      <c r="F75" s="120">
        <f t="shared" si="14"/>
        <v>177.08222222222221</v>
      </c>
      <c r="G75" s="121">
        <f t="shared" si="13"/>
        <v>177.08222222222221</v>
      </c>
      <c r="H75" s="121">
        <f t="shared" si="15"/>
        <v>177.08222222222221</v>
      </c>
      <c r="I75" s="112">
        <f t="shared" si="16"/>
        <v>177</v>
      </c>
      <c r="J75" s="111">
        <f t="shared" si="17"/>
        <v>4</v>
      </c>
      <c r="K75" s="112">
        <f t="shared" si="18"/>
        <v>55.999999999969532</v>
      </c>
      <c r="L75" s="127">
        <v>31.439</v>
      </c>
      <c r="M75" s="123">
        <f t="shared" si="19"/>
        <v>-31.3982428291629</v>
      </c>
      <c r="N75" s="123">
        <f t="shared" si="20"/>
        <v>1.6003337904701449</v>
      </c>
      <c r="O75" s="115">
        <f t="shared" si="21"/>
        <v>9968.6017571708362</v>
      </c>
      <c r="P75" s="115">
        <f t="shared" si="22"/>
        <v>10001.600333790469</v>
      </c>
      <c r="Q75" s="128">
        <v>93</v>
      </c>
      <c r="R75" s="128">
        <v>21</v>
      </c>
      <c r="S75" s="128">
        <v>2</v>
      </c>
      <c r="T75" s="117">
        <f t="shared" si="23"/>
        <v>93.350555555555545</v>
      </c>
      <c r="U75" s="118">
        <v>0</v>
      </c>
      <c r="V75" s="115">
        <v>1.5</v>
      </c>
      <c r="W75" s="115">
        <f t="shared" si="24"/>
        <v>-0.34059552911550783</v>
      </c>
      <c r="X75" s="119">
        <f t="shared" si="25"/>
        <v>2599.6594044708845</v>
      </c>
      <c r="Y75" s="100">
        <v>68</v>
      </c>
    </row>
    <row r="76" spans="2:25" x14ac:dyDescent="0.2">
      <c r="B76" s="100">
        <v>69</v>
      </c>
      <c r="C76" s="126">
        <v>187</v>
      </c>
      <c r="D76" s="126">
        <v>40</v>
      </c>
      <c r="E76" s="126">
        <v>53</v>
      </c>
      <c r="F76" s="120">
        <f t="shared" si="14"/>
        <v>187.68138888888888</v>
      </c>
      <c r="G76" s="121">
        <f t="shared" si="13"/>
        <v>187.68138888888888</v>
      </c>
      <c r="H76" s="121">
        <f t="shared" si="15"/>
        <v>187.68138888888888</v>
      </c>
      <c r="I76" s="112">
        <f t="shared" si="16"/>
        <v>187</v>
      </c>
      <c r="J76" s="111">
        <f t="shared" si="17"/>
        <v>40</v>
      </c>
      <c r="K76" s="112">
        <f t="shared" si="18"/>
        <v>52.999999999951797</v>
      </c>
      <c r="L76" s="127">
        <v>29.638000000000002</v>
      </c>
      <c r="M76" s="123">
        <f t="shared" si="19"/>
        <v>-29.372048431205037</v>
      </c>
      <c r="N76" s="123">
        <f t="shared" si="20"/>
        <v>-3.9615419920714907</v>
      </c>
      <c r="O76" s="115">
        <f t="shared" si="21"/>
        <v>9970.6279515687947</v>
      </c>
      <c r="P76" s="115">
        <f t="shared" si="22"/>
        <v>9996.0384580079281</v>
      </c>
      <c r="Q76" s="128">
        <v>93</v>
      </c>
      <c r="R76" s="128">
        <v>9</v>
      </c>
      <c r="S76" s="128">
        <v>56</v>
      </c>
      <c r="T76" s="117">
        <f t="shared" si="23"/>
        <v>93.165555555555557</v>
      </c>
      <c r="U76" s="118">
        <v>0</v>
      </c>
      <c r="V76" s="115">
        <v>1.5</v>
      </c>
      <c r="W76" s="115">
        <f t="shared" si="24"/>
        <v>-0.13914891154368614</v>
      </c>
      <c r="X76" s="119">
        <f t="shared" si="25"/>
        <v>2599.8608510884565</v>
      </c>
      <c r="Y76" s="100">
        <v>69</v>
      </c>
    </row>
    <row r="77" spans="2:25" x14ac:dyDescent="0.2">
      <c r="B77" s="100">
        <v>70</v>
      </c>
      <c r="C77" s="126">
        <v>182</v>
      </c>
      <c r="D77" s="126">
        <v>56</v>
      </c>
      <c r="E77" s="126">
        <v>55</v>
      </c>
      <c r="F77" s="120">
        <f t="shared" si="14"/>
        <v>182.94861111111112</v>
      </c>
      <c r="G77" s="121">
        <f t="shared" si="13"/>
        <v>182.94861111111112</v>
      </c>
      <c r="H77" s="121">
        <f t="shared" si="15"/>
        <v>182.94861111111112</v>
      </c>
      <c r="I77" s="112">
        <f t="shared" si="16"/>
        <v>182</v>
      </c>
      <c r="J77" s="111">
        <f t="shared" si="17"/>
        <v>56</v>
      </c>
      <c r="K77" s="112">
        <f t="shared" si="18"/>
        <v>55.000000000031832</v>
      </c>
      <c r="L77" s="127">
        <v>30.335999999999999</v>
      </c>
      <c r="M77" s="123">
        <f t="shared" si="19"/>
        <v>-30.295837364999141</v>
      </c>
      <c r="N77" s="123">
        <f t="shared" si="20"/>
        <v>-1.5604917024841471</v>
      </c>
      <c r="O77" s="115">
        <f t="shared" si="21"/>
        <v>9969.7041626350001</v>
      </c>
      <c r="P77" s="115">
        <f t="shared" si="22"/>
        <v>9998.4395082975152</v>
      </c>
      <c r="Q77" s="128">
        <v>93</v>
      </c>
      <c r="R77" s="128">
        <v>18</v>
      </c>
      <c r="S77" s="128">
        <v>55</v>
      </c>
      <c r="T77" s="117">
        <f t="shared" si="23"/>
        <v>93.31527777777778</v>
      </c>
      <c r="U77" s="118">
        <v>0</v>
      </c>
      <c r="V77" s="115">
        <v>1.5</v>
      </c>
      <c r="W77" s="115">
        <f t="shared" si="24"/>
        <v>-0.25727879177231849</v>
      </c>
      <c r="X77" s="119">
        <f t="shared" si="25"/>
        <v>2599.7427212082275</v>
      </c>
      <c r="Y77" s="100">
        <v>70</v>
      </c>
    </row>
    <row r="78" spans="2:25" x14ac:dyDescent="0.2">
      <c r="B78" s="100">
        <v>71</v>
      </c>
      <c r="C78" s="126">
        <v>181</v>
      </c>
      <c r="D78" s="126">
        <v>22</v>
      </c>
      <c r="E78" s="126">
        <v>59</v>
      </c>
      <c r="F78" s="120">
        <f t="shared" si="14"/>
        <v>181.38305555555556</v>
      </c>
      <c r="G78" s="121">
        <f t="shared" si="13"/>
        <v>181.38305555555556</v>
      </c>
      <c r="H78" s="121">
        <f t="shared" si="15"/>
        <v>181.38305555555556</v>
      </c>
      <c r="I78" s="112">
        <f t="shared" si="16"/>
        <v>181</v>
      </c>
      <c r="J78" s="111">
        <f t="shared" si="17"/>
        <v>22</v>
      </c>
      <c r="K78" s="112">
        <f t="shared" si="18"/>
        <v>59.000000000007731</v>
      </c>
      <c r="L78" s="127">
        <v>30.68</v>
      </c>
      <c r="M78" s="123">
        <f t="shared" si="19"/>
        <v>-30.671062043068645</v>
      </c>
      <c r="N78" s="123">
        <f t="shared" si="20"/>
        <v>-0.74050871043754707</v>
      </c>
      <c r="O78" s="115">
        <f t="shared" si="21"/>
        <v>9969.3289379569305</v>
      </c>
      <c r="P78" s="115">
        <f t="shared" si="22"/>
        <v>9999.259491289562</v>
      </c>
      <c r="Q78" s="128">
        <v>93</v>
      </c>
      <c r="R78" s="128">
        <v>22</v>
      </c>
      <c r="S78" s="128">
        <v>12</v>
      </c>
      <c r="T78" s="117">
        <f t="shared" si="23"/>
        <v>93.36999999999999</v>
      </c>
      <c r="U78" s="118">
        <v>0</v>
      </c>
      <c r="V78" s="115">
        <v>1.5</v>
      </c>
      <c r="W78" s="115">
        <f t="shared" si="24"/>
        <v>-0.30660764503090721</v>
      </c>
      <c r="X78" s="119">
        <f t="shared" si="25"/>
        <v>2599.6933923549691</v>
      </c>
      <c r="Y78" s="100">
        <v>71</v>
      </c>
    </row>
    <row r="79" spans="2:25" x14ac:dyDescent="0.2">
      <c r="B79" s="100">
        <v>72</v>
      </c>
      <c r="C79" s="126">
        <v>177</v>
      </c>
      <c r="D79" s="126">
        <v>7</v>
      </c>
      <c r="E79" s="126">
        <v>17</v>
      </c>
      <c r="F79" s="120">
        <f t="shared" si="14"/>
        <v>177.1213888888889</v>
      </c>
      <c r="G79" s="121">
        <f t="shared" si="13"/>
        <v>177.1213888888889</v>
      </c>
      <c r="H79" s="121">
        <f t="shared" si="15"/>
        <v>177.1213888888889</v>
      </c>
      <c r="I79" s="112">
        <f t="shared" si="16"/>
        <v>177</v>
      </c>
      <c r="J79" s="111">
        <f t="shared" si="17"/>
        <v>7</v>
      </c>
      <c r="K79" s="112">
        <f t="shared" si="18"/>
        <v>17.000000000045929</v>
      </c>
      <c r="L79" s="127">
        <v>31.702000000000002</v>
      </c>
      <c r="M79" s="123">
        <f t="shared" si="19"/>
        <v>-31.661997600682991</v>
      </c>
      <c r="N79" s="123">
        <f t="shared" si="20"/>
        <v>1.5920778669224867</v>
      </c>
      <c r="O79" s="115">
        <f t="shared" si="21"/>
        <v>9968.3380023993177</v>
      </c>
      <c r="P79" s="115">
        <f t="shared" si="22"/>
        <v>10001.592077866922</v>
      </c>
      <c r="Q79" s="128">
        <v>93</v>
      </c>
      <c r="R79" s="128">
        <v>19</v>
      </c>
      <c r="S79" s="128">
        <v>9</v>
      </c>
      <c r="T79" s="117">
        <f t="shared" si="23"/>
        <v>93.319166666666661</v>
      </c>
      <c r="U79" s="118">
        <v>0</v>
      </c>
      <c r="V79" s="115">
        <v>1.5</v>
      </c>
      <c r="W79" s="115">
        <f t="shared" si="24"/>
        <v>-0.33856628095660479</v>
      </c>
      <c r="X79" s="119">
        <f t="shared" si="25"/>
        <v>2599.6614337190435</v>
      </c>
      <c r="Y79" s="100">
        <v>72</v>
      </c>
    </row>
    <row r="80" spans="2:25" x14ac:dyDescent="0.2">
      <c r="B80" s="100">
        <v>73</v>
      </c>
      <c r="C80" s="126">
        <v>187</v>
      </c>
      <c r="D80" s="126">
        <v>16</v>
      </c>
      <c r="E80" s="126">
        <v>46</v>
      </c>
      <c r="F80" s="120">
        <f t="shared" si="14"/>
        <v>187.27944444444447</v>
      </c>
      <c r="G80" s="121">
        <f t="shared" si="13"/>
        <v>187.27944444444447</v>
      </c>
      <c r="H80" s="121">
        <f t="shared" si="15"/>
        <v>187.27944444444447</v>
      </c>
      <c r="I80" s="112">
        <f t="shared" si="16"/>
        <v>187</v>
      </c>
      <c r="J80" s="111">
        <f t="shared" si="17"/>
        <v>16</v>
      </c>
      <c r="K80" s="112">
        <f t="shared" si="18"/>
        <v>46.000000000074124</v>
      </c>
      <c r="L80" s="127">
        <v>29.798999999999999</v>
      </c>
      <c r="M80" s="123">
        <f t="shared" si="19"/>
        <v>-29.558819008823153</v>
      </c>
      <c r="N80" s="123">
        <f t="shared" si="20"/>
        <v>-3.7757939302396899</v>
      </c>
      <c r="O80" s="115">
        <f t="shared" si="21"/>
        <v>9970.4411809911762</v>
      </c>
      <c r="P80" s="115">
        <f t="shared" si="22"/>
        <v>9996.2242060697608</v>
      </c>
      <c r="Q80" s="128">
        <v>93</v>
      </c>
      <c r="R80" s="128">
        <v>13</v>
      </c>
      <c r="S80" s="128">
        <v>0</v>
      </c>
      <c r="T80" s="117">
        <f t="shared" si="23"/>
        <v>93.216666666666669</v>
      </c>
      <c r="U80" s="118">
        <v>0</v>
      </c>
      <c r="V80" s="115">
        <v>1.5</v>
      </c>
      <c r="W80" s="115">
        <f t="shared" si="24"/>
        <v>-0.17471816384721772</v>
      </c>
      <c r="X80" s="119">
        <f t="shared" si="25"/>
        <v>2599.825281836153</v>
      </c>
      <c r="Y80" s="100">
        <v>73</v>
      </c>
    </row>
    <row r="81" spans="2:25" x14ac:dyDescent="0.2">
      <c r="B81" s="100">
        <v>74</v>
      </c>
      <c r="C81" s="126">
        <v>183</v>
      </c>
      <c r="D81" s="126">
        <v>20</v>
      </c>
      <c r="E81" s="126">
        <v>57</v>
      </c>
      <c r="F81" s="120">
        <f t="shared" si="14"/>
        <v>183.34916666666669</v>
      </c>
      <c r="G81" s="121">
        <f t="shared" si="13"/>
        <v>183.34916666666669</v>
      </c>
      <c r="H81" s="121">
        <f t="shared" si="15"/>
        <v>183.34916666666669</v>
      </c>
      <c r="I81" s="112">
        <f t="shared" si="16"/>
        <v>183</v>
      </c>
      <c r="J81" s="111">
        <f t="shared" si="17"/>
        <v>20</v>
      </c>
      <c r="K81" s="112">
        <f t="shared" si="18"/>
        <v>57.000000000084583</v>
      </c>
      <c r="L81" s="127">
        <v>30.553000000000001</v>
      </c>
      <c r="M81" s="123">
        <f t="shared" si="19"/>
        <v>-30.5008170705689</v>
      </c>
      <c r="N81" s="123">
        <f t="shared" si="20"/>
        <v>-1.7849277373867705</v>
      </c>
      <c r="O81" s="115">
        <f t="shared" si="21"/>
        <v>9969.4991829294304</v>
      </c>
      <c r="P81" s="115">
        <f t="shared" si="22"/>
        <v>9998.2150722626138</v>
      </c>
      <c r="Q81" s="128">
        <v>93</v>
      </c>
      <c r="R81" s="128">
        <v>16</v>
      </c>
      <c r="S81" s="128">
        <v>42</v>
      </c>
      <c r="T81" s="117">
        <f t="shared" si="23"/>
        <v>93.278333333333336</v>
      </c>
      <c r="U81" s="118">
        <v>0</v>
      </c>
      <c r="V81" s="115">
        <v>1.5</v>
      </c>
      <c r="W81" s="115">
        <f t="shared" si="24"/>
        <v>-0.25008297624927533</v>
      </c>
      <c r="X81" s="119">
        <f t="shared" si="25"/>
        <v>2599.7499170237506</v>
      </c>
      <c r="Y81" s="100">
        <v>74</v>
      </c>
    </row>
    <row r="82" spans="2:25" x14ac:dyDescent="0.2">
      <c r="B82" s="100">
        <v>75</v>
      </c>
      <c r="C82" s="126">
        <v>183</v>
      </c>
      <c r="D82" s="126">
        <v>23</v>
      </c>
      <c r="E82" s="126">
        <v>12</v>
      </c>
      <c r="F82" s="120">
        <f t="shared" si="14"/>
        <v>183.38666666666666</v>
      </c>
      <c r="G82" s="121">
        <f t="shared" si="13"/>
        <v>183.38666666666666</v>
      </c>
      <c r="H82" s="121">
        <f t="shared" si="15"/>
        <v>183.38666666666666</v>
      </c>
      <c r="I82" s="112">
        <f t="shared" si="16"/>
        <v>183</v>
      </c>
      <c r="J82" s="111">
        <f t="shared" si="17"/>
        <v>23</v>
      </c>
      <c r="K82" s="112">
        <f t="shared" si="18"/>
        <v>11.999999999961801</v>
      </c>
      <c r="L82" s="127">
        <v>30.565000000000001</v>
      </c>
      <c r="M82" s="123">
        <f t="shared" si="19"/>
        <v>-30.511621348614863</v>
      </c>
      <c r="N82" s="123">
        <f t="shared" si="20"/>
        <v>-1.8055989806016728</v>
      </c>
      <c r="O82" s="115">
        <f t="shared" si="21"/>
        <v>9969.4883786513856</v>
      </c>
      <c r="P82" s="115">
        <f t="shared" si="22"/>
        <v>9998.1944010193984</v>
      </c>
      <c r="Q82" s="128">
        <v>93</v>
      </c>
      <c r="R82" s="128">
        <v>16</v>
      </c>
      <c r="S82" s="128">
        <v>35</v>
      </c>
      <c r="T82" s="117">
        <f t="shared" si="23"/>
        <v>93.276388888888889</v>
      </c>
      <c r="U82" s="118">
        <v>0</v>
      </c>
      <c r="V82" s="115">
        <v>1.5</v>
      </c>
      <c r="W82" s="115">
        <f t="shared" si="24"/>
        <v>-0.24972965461131347</v>
      </c>
      <c r="X82" s="119">
        <f t="shared" si="25"/>
        <v>2599.7502703453888</v>
      </c>
      <c r="Y82" s="100">
        <v>75</v>
      </c>
    </row>
    <row r="83" spans="2:25" x14ac:dyDescent="0.2">
      <c r="B83" s="100">
        <v>76</v>
      </c>
      <c r="C83" s="126">
        <v>181</v>
      </c>
      <c r="D83" s="126">
        <v>18</v>
      </c>
      <c r="E83" s="126">
        <v>11</v>
      </c>
      <c r="F83" s="120">
        <f t="shared" si="14"/>
        <v>181.30305555555557</v>
      </c>
      <c r="G83" s="121">
        <f t="shared" si="13"/>
        <v>181.30305555555557</v>
      </c>
      <c r="H83" s="121">
        <f t="shared" si="15"/>
        <v>181.30305555555557</v>
      </c>
      <c r="I83" s="112">
        <f t="shared" si="16"/>
        <v>181</v>
      </c>
      <c r="J83" s="111">
        <f t="shared" si="17"/>
        <v>18</v>
      </c>
      <c r="K83" s="112">
        <f t="shared" si="18"/>
        <v>11.000000000065029</v>
      </c>
      <c r="L83" s="127">
        <v>30.876000000000001</v>
      </c>
      <c r="M83" s="123">
        <f t="shared" si="19"/>
        <v>-30.868015404548562</v>
      </c>
      <c r="N83" s="123">
        <f t="shared" si="20"/>
        <v>-0.70214028837032583</v>
      </c>
      <c r="O83" s="115">
        <f t="shared" si="21"/>
        <v>9969.1319845954513</v>
      </c>
      <c r="P83" s="115">
        <f t="shared" si="22"/>
        <v>9999.2978597116289</v>
      </c>
      <c r="Q83" s="128">
        <v>93</v>
      </c>
      <c r="R83" s="128">
        <v>21</v>
      </c>
      <c r="S83" s="128">
        <v>55</v>
      </c>
      <c r="T83" s="117">
        <f t="shared" si="23"/>
        <v>93.365277777777777</v>
      </c>
      <c r="U83" s="118">
        <v>0</v>
      </c>
      <c r="V83" s="115">
        <v>1.5</v>
      </c>
      <c r="W83" s="115">
        <f t="shared" si="24"/>
        <v>-0.31559564649275229</v>
      </c>
      <c r="X83" s="119">
        <f t="shared" si="25"/>
        <v>2599.684404353507</v>
      </c>
      <c r="Y83" s="100">
        <v>76</v>
      </c>
    </row>
    <row r="84" spans="2:25" x14ac:dyDescent="0.2">
      <c r="B84" s="100">
        <v>77</v>
      </c>
      <c r="C84" s="126">
        <v>177</v>
      </c>
      <c r="D84" s="126">
        <v>35</v>
      </c>
      <c r="E84" s="126">
        <v>41</v>
      </c>
      <c r="F84" s="120">
        <f t="shared" si="14"/>
        <v>177.59472222222223</v>
      </c>
      <c r="G84" s="121">
        <f t="shared" si="13"/>
        <v>177.59472222222223</v>
      </c>
      <c r="H84" s="121">
        <f t="shared" si="15"/>
        <v>177.59472222222223</v>
      </c>
      <c r="I84" s="112">
        <f t="shared" si="16"/>
        <v>177</v>
      </c>
      <c r="J84" s="111">
        <f t="shared" si="17"/>
        <v>35</v>
      </c>
      <c r="K84" s="112">
        <f t="shared" si="18"/>
        <v>41.000000000030923</v>
      </c>
      <c r="L84" s="127">
        <v>31.795000000000002</v>
      </c>
      <c r="M84" s="123">
        <f t="shared" si="19"/>
        <v>-31.766987603488257</v>
      </c>
      <c r="N84" s="123">
        <f t="shared" si="20"/>
        <v>1.3343626193144396</v>
      </c>
      <c r="O84" s="115">
        <f t="shared" si="21"/>
        <v>9968.2330123965112</v>
      </c>
      <c r="P84" s="115">
        <f t="shared" si="22"/>
        <v>10001.334362619315</v>
      </c>
      <c r="Q84" s="128">
        <v>93</v>
      </c>
      <c r="R84" s="128">
        <v>17</v>
      </c>
      <c r="S84" s="128">
        <v>26</v>
      </c>
      <c r="T84" s="117">
        <f t="shared" si="23"/>
        <v>93.290555555555557</v>
      </c>
      <c r="U84" s="118">
        <v>0</v>
      </c>
      <c r="V84" s="115">
        <v>1.5</v>
      </c>
      <c r="W84" s="115">
        <f t="shared" si="24"/>
        <v>-0.32802980940620197</v>
      </c>
      <c r="X84" s="119">
        <f t="shared" si="25"/>
        <v>2599.6719701905936</v>
      </c>
      <c r="Y84" s="100">
        <v>77</v>
      </c>
    </row>
    <row r="85" spans="2:25" x14ac:dyDescent="0.2">
      <c r="B85" s="100">
        <v>78</v>
      </c>
      <c r="C85" s="126">
        <v>187</v>
      </c>
      <c r="D85" s="126">
        <v>32</v>
      </c>
      <c r="E85" s="126">
        <v>39</v>
      </c>
      <c r="F85" s="120">
        <f t="shared" si="14"/>
        <v>187.54416666666665</v>
      </c>
      <c r="G85" s="121">
        <f t="shared" si="13"/>
        <v>187.54416666666665</v>
      </c>
      <c r="H85" s="121">
        <f t="shared" si="15"/>
        <v>187.54416666666665</v>
      </c>
      <c r="I85" s="112">
        <f t="shared" si="16"/>
        <v>187</v>
      </c>
      <c r="J85" s="111">
        <f t="shared" si="17"/>
        <v>32</v>
      </c>
      <c r="K85" s="112">
        <f t="shared" si="18"/>
        <v>38.999999999957708</v>
      </c>
      <c r="L85" s="127">
        <v>30.074999999999999</v>
      </c>
      <c r="M85" s="123">
        <f t="shared" si="19"/>
        <v>-29.814669302646969</v>
      </c>
      <c r="N85" s="123">
        <f t="shared" si="20"/>
        <v>-3.9485591516147371</v>
      </c>
      <c r="O85" s="115">
        <f t="shared" si="21"/>
        <v>9970.1853306973535</v>
      </c>
      <c r="P85" s="115">
        <f t="shared" si="22"/>
        <v>9996.051440848385</v>
      </c>
      <c r="Q85" s="128">
        <v>93</v>
      </c>
      <c r="R85" s="128">
        <v>11</v>
      </c>
      <c r="S85" s="128">
        <v>58</v>
      </c>
      <c r="T85" s="117">
        <f t="shared" si="23"/>
        <v>93.199444444444453</v>
      </c>
      <c r="U85" s="118">
        <v>0</v>
      </c>
      <c r="V85" s="115">
        <v>1.5</v>
      </c>
      <c r="W85" s="115">
        <f t="shared" si="24"/>
        <v>-0.18116101846708532</v>
      </c>
      <c r="X85" s="119">
        <f t="shared" si="25"/>
        <v>2599.8188389815327</v>
      </c>
      <c r="Y85" s="100">
        <v>78</v>
      </c>
    </row>
    <row r="86" spans="2:25" x14ac:dyDescent="0.2">
      <c r="B86" s="100">
        <v>79</v>
      </c>
      <c r="C86" s="126">
        <v>183</v>
      </c>
      <c r="D86" s="126">
        <v>41</v>
      </c>
      <c r="E86" s="126">
        <v>58</v>
      </c>
      <c r="F86" s="120">
        <f t="shared" si="14"/>
        <v>183.69944444444445</v>
      </c>
      <c r="G86" s="121">
        <f t="shared" si="13"/>
        <v>183.69944444444445</v>
      </c>
      <c r="H86" s="121">
        <f t="shared" si="15"/>
        <v>183.69944444444445</v>
      </c>
      <c r="I86" s="112">
        <f t="shared" si="16"/>
        <v>183</v>
      </c>
      <c r="J86" s="111">
        <f t="shared" si="17"/>
        <v>41</v>
      </c>
      <c r="K86" s="112">
        <f t="shared" si="18"/>
        <v>58.000000000029104</v>
      </c>
      <c r="L86" s="127">
        <v>30.847999999999999</v>
      </c>
      <c r="M86" s="123">
        <f t="shared" si="19"/>
        <v>-30.78372029331365</v>
      </c>
      <c r="N86" s="123">
        <f t="shared" si="20"/>
        <v>-1.9903941577057531</v>
      </c>
      <c r="O86" s="115">
        <f t="shared" si="21"/>
        <v>9969.2162797066867</v>
      </c>
      <c r="P86" s="115">
        <f t="shared" si="22"/>
        <v>9998.0096058422951</v>
      </c>
      <c r="Q86" s="128">
        <v>93</v>
      </c>
      <c r="R86" s="128">
        <v>17</v>
      </c>
      <c r="S86" s="128">
        <v>41</v>
      </c>
      <c r="T86" s="117">
        <f t="shared" si="23"/>
        <v>93.294722222222219</v>
      </c>
      <c r="U86" s="118">
        <v>0</v>
      </c>
      <c r="V86" s="115">
        <v>1.5</v>
      </c>
      <c r="W86" s="115">
        <f t="shared" si="24"/>
        <v>-0.27583350557159036</v>
      </c>
      <c r="X86" s="119">
        <f t="shared" si="25"/>
        <v>2599.7241664944286</v>
      </c>
      <c r="Y86" s="100">
        <v>79</v>
      </c>
    </row>
    <row r="87" spans="2:25" x14ac:dyDescent="0.2">
      <c r="B87" s="100">
        <v>80</v>
      </c>
      <c r="C87" s="126">
        <v>181</v>
      </c>
      <c r="D87" s="126">
        <v>40</v>
      </c>
      <c r="E87" s="126">
        <v>38</v>
      </c>
      <c r="F87" s="120">
        <f t="shared" si="14"/>
        <v>181.67722222222221</v>
      </c>
      <c r="G87" s="121">
        <f t="shared" si="13"/>
        <v>181.67722222222221</v>
      </c>
      <c r="H87" s="121">
        <f t="shared" si="15"/>
        <v>181.67722222222221</v>
      </c>
      <c r="I87" s="112">
        <f t="shared" si="16"/>
        <v>181</v>
      </c>
      <c r="J87" s="111">
        <f t="shared" si="17"/>
        <v>40</v>
      </c>
      <c r="K87" s="112">
        <f t="shared" si="18"/>
        <v>37.999999999965439</v>
      </c>
      <c r="L87" s="127">
        <v>31.238</v>
      </c>
      <c r="M87" s="123">
        <f t="shared" si="19"/>
        <v>-31.224616855625975</v>
      </c>
      <c r="N87" s="123">
        <f t="shared" si="20"/>
        <v>-0.91430094572745391</v>
      </c>
      <c r="O87" s="115">
        <f t="shared" si="21"/>
        <v>9968.7753831443733</v>
      </c>
      <c r="P87" s="115">
        <f t="shared" si="22"/>
        <v>9999.0856990542725</v>
      </c>
      <c r="Q87" s="128">
        <v>93</v>
      </c>
      <c r="R87" s="128">
        <v>21</v>
      </c>
      <c r="S87" s="128">
        <v>43</v>
      </c>
      <c r="T87" s="117">
        <f t="shared" si="23"/>
        <v>93.361944444444433</v>
      </c>
      <c r="U87" s="118">
        <v>0</v>
      </c>
      <c r="V87" s="115">
        <v>1.5</v>
      </c>
      <c r="W87" s="115">
        <f t="shared" si="24"/>
        <v>-0.33505863378195877</v>
      </c>
      <c r="X87" s="119">
        <f t="shared" si="25"/>
        <v>2599.664941366218</v>
      </c>
      <c r="Y87" s="100">
        <v>80</v>
      </c>
    </row>
    <row r="88" spans="2:25" x14ac:dyDescent="0.2">
      <c r="B88" s="100">
        <v>81</v>
      </c>
      <c r="C88" s="109">
        <v>177</v>
      </c>
      <c r="D88" s="126">
        <v>33</v>
      </c>
      <c r="E88" s="126">
        <v>52</v>
      </c>
      <c r="F88" s="120">
        <f t="shared" si="14"/>
        <v>177.56444444444446</v>
      </c>
      <c r="G88" s="121">
        <f t="shared" si="13"/>
        <v>177.56444444444446</v>
      </c>
      <c r="H88" s="121">
        <f t="shared" si="15"/>
        <v>177.56444444444446</v>
      </c>
      <c r="I88" s="112">
        <f t="shared" si="16"/>
        <v>177</v>
      </c>
      <c r="J88" s="111">
        <f t="shared" si="17"/>
        <v>33</v>
      </c>
      <c r="K88" s="112">
        <f t="shared" si="18"/>
        <v>52.000000000061846</v>
      </c>
      <c r="L88" s="127">
        <v>32.133000000000003</v>
      </c>
      <c r="M88" s="123">
        <f t="shared" si="19"/>
        <v>-32.103972696291933</v>
      </c>
      <c r="N88" s="123">
        <f t="shared" si="20"/>
        <v>1.3655131327607457</v>
      </c>
      <c r="O88" s="115">
        <f t="shared" si="21"/>
        <v>9967.8960273037083</v>
      </c>
      <c r="P88" s="115">
        <f t="shared" si="22"/>
        <v>10001.365513132761</v>
      </c>
      <c r="Q88" s="128">
        <v>93</v>
      </c>
      <c r="R88" s="128">
        <v>15</v>
      </c>
      <c r="S88" s="128">
        <v>45</v>
      </c>
      <c r="T88" s="117">
        <f t="shared" si="23"/>
        <v>93.262500000000003</v>
      </c>
      <c r="U88" s="118">
        <v>0</v>
      </c>
      <c r="V88" s="115">
        <v>1.5</v>
      </c>
      <c r="W88" s="115">
        <f t="shared" si="24"/>
        <v>-0.33167699611021551</v>
      </c>
      <c r="X88" s="119">
        <f t="shared" si="25"/>
        <v>2599.6683230038898</v>
      </c>
      <c r="Y88" s="100">
        <v>81</v>
      </c>
    </row>
    <row r="89" spans="2:25" x14ac:dyDescent="0.2">
      <c r="B89" s="100">
        <v>82</v>
      </c>
      <c r="C89" s="126">
        <v>187</v>
      </c>
      <c r="D89" s="126">
        <v>54</v>
      </c>
      <c r="E89" s="126">
        <v>32</v>
      </c>
      <c r="F89" s="120">
        <f t="shared" si="14"/>
        <v>187.9088888888889</v>
      </c>
      <c r="G89" s="121">
        <f t="shared" si="13"/>
        <v>187.9088888888889</v>
      </c>
      <c r="H89" s="121">
        <f t="shared" si="15"/>
        <v>187.9088888888889</v>
      </c>
      <c r="I89" s="112">
        <f t="shared" si="16"/>
        <v>187</v>
      </c>
      <c r="J89" s="111">
        <f t="shared" si="17"/>
        <v>54</v>
      </c>
      <c r="K89" s="112">
        <f t="shared" si="18"/>
        <v>32.000000000025466</v>
      </c>
      <c r="L89" s="127">
        <v>30.524999999999999</v>
      </c>
      <c r="M89" s="123">
        <f t="shared" si="19"/>
        <v>-30.234650110848271</v>
      </c>
      <c r="N89" s="123">
        <f t="shared" si="20"/>
        <v>-4.2001854333567827</v>
      </c>
      <c r="O89" s="115">
        <f t="shared" si="21"/>
        <v>9969.7653498891523</v>
      </c>
      <c r="P89" s="115">
        <f t="shared" si="22"/>
        <v>9995.7998145666425</v>
      </c>
      <c r="Q89" s="128">
        <v>93</v>
      </c>
      <c r="R89" s="128">
        <v>11</v>
      </c>
      <c r="S89" s="128">
        <v>0</v>
      </c>
      <c r="T89" s="117">
        <f t="shared" si="23"/>
        <v>93.183333333333337</v>
      </c>
      <c r="U89" s="118">
        <v>0</v>
      </c>
      <c r="V89" s="115">
        <v>1.5</v>
      </c>
      <c r="W89" s="115">
        <f t="shared" si="24"/>
        <v>-0.19770547827442497</v>
      </c>
      <c r="X89" s="119">
        <f t="shared" si="25"/>
        <v>2599.8022945217258</v>
      </c>
      <c r="Y89" s="100">
        <v>82</v>
      </c>
    </row>
    <row r="90" spans="2:25" x14ac:dyDescent="0.2">
      <c r="B90" s="100">
        <v>83</v>
      </c>
      <c r="C90" s="126">
        <v>183</v>
      </c>
      <c r="D90" s="126">
        <v>32</v>
      </c>
      <c r="E90" s="126">
        <v>17</v>
      </c>
      <c r="F90" s="120">
        <f t="shared" si="14"/>
        <v>183.53805555555556</v>
      </c>
      <c r="G90" s="121">
        <f t="shared" si="13"/>
        <v>183.53805555555556</v>
      </c>
      <c r="H90" s="121">
        <f t="shared" si="15"/>
        <v>183.53805555555556</v>
      </c>
      <c r="I90" s="112">
        <f t="shared" si="16"/>
        <v>183</v>
      </c>
      <c r="J90" s="111">
        <f t="shared" si="17"/>
        <v>32</v>
      </c>
      <c r="K90" s="112">
        <f t="shared" si="18"/>
        <v>17.000000000011823</v>
      </c>
      <c r="L90" s="127">
        <v>31.099</v>
      </c>
      <c r="M90" s="123">
        <f t="shared" si="19"/>
        <v>-31.039726243321216</v>
      </c>
      <c r="N90" s="123">
        <f t="shared" si="20"/>
        <v>-1.9191653758017266</v>
      </c>
      <c r="O90" s="115">
        <f t="shared" si="21"/>
        <v>9968.9602737566784</v>
      </c>
      <c r="P90" s="115">
        <f t="shared" si="22"/>
        <v>9998.0808346241975</v>
      </c>
      <c r="Q90" s="128">
        <v>93</v>
      </c>
      <c r="R90" s="128">
        <v>14</v>
      </c>
      <c r="S90" s="128">
        <v>23</v>
      </c>
      <c r="T90" s="117">
        <f t="shared" si="23"/>
        <v>93.239722222222227</v>
      </c>
      <c r="U90" s="118">
        <v>0</v>
      </c>
      <c r="V90" s="115">
        <v>1.5</v>
      </c>
      <c r="W90" s="115">
        <f t="shared" si="24"/>
        <v>-0.26033269390631375</v>
      </c>
      <c r="X90" s="119">
        <f t="shared" si="25"/>
        <v>2599.7396673060939</v>
      </c>
      <c r="Y90" s="100">
        <v>83</v>
      </c>
    </row>
    <row r="91" spans="2:25" x14ac:dyDescent="0.2">
      <c r="B91" s="100">
        <v>84</v>
      </c>
      <c r="C91" s="126">
        <v>181</v>
      </c>
      <c r="D91" s="126">
        <v>43</v>
      </c>
      <c r="E91" s="126">
        <v>39</v>
      </c>
      <c r="F91" s="120">
        <f t="shared" si="14"/>
        <v>181.72749999999999</v>
      </c>
      <c r="G91" s="121">
        <f t="shared" si="13"/>
        <v>181.72749999999999</v>
      </c>
      <c r="H91" s="121">
        <f t="shared" si="15"/>
        <v>181.72749999999999</v>
      </c>
      <c r="I91" s="112">
        <f t="shared" si="16"/>
        <v>181</v>
      </c>
      <c r="J91" s="111">
        <f t="shared" si="17"/>
        <v>43</v>
      </c>
      <c r="K91" s="112">
        <f t="shared" si="18"/>
        <v>38.999999999971351</v>
      </c>
      <c r="L91" s="127">
        <v>31.393999999999998</v>
      </c>
      <c r="M91" s="123">
        <f t="shared" si="19"/>
        <v>-31.379731622025123</v>
      </c>
      <c r="N91" s="123">
        <f t="shared" si="20"/>
        <v>-0.94640336520761859</v>
      </c>
      <c r="O91" s="115">
        <f t="shared" si="21"/>
        <v>9968.6202683779757</v>
      </c>
      <c r="P91" s="115">
        <f t="shared" si="22"/>
        <v>9999.0535966347925</v>
      </c>
      <c r="Q91" s="128">
        <v>93</v>
      </c>
      <c r="R91" s="128">
        <v>20</v>
      </c>
      <c r="S91" s="128">
        <v>55</v>
      </c>
      <c r="T91" s="117">
        <f t="shared" si="23"/>
        <v>93.348611111111111</v>
      </c>
      <c r="U91" s="118">
        <v>0</v>
      </c>
      <c r="V91" s="115">
        <v>1.5</v>
      </c>
      <c r="W91" s="115">
        <f t="shared" si="24"/>
        <v>-0.33689193869731571</v>
      </c>
      <c r="X91" s="119">
        <f t="shared" si="25"/>
        <v>2599.6631080613029</v>
      </c>
      <c r="Y91" s="100">
        <v>84</v>
      </c>
    </row>
    <row r="92" spans="2:25" x14ac:dyDescent="0.2">
      <c r="B92" s="100">
        <v>85</v>
      </c>
      <c r="C92" s="126">
        <v>177</v>
      </c>
      <c r="D92" s="126">
        <v>54</v>
      </c>
      <c r="E92" s="126">
        <v>41</v>
      </c>
      <c r="F92" s="120">
        <f t="shared" si="14"/>
        <v>177.91138888888889</v>
      </c>
      <c r="G92" s="121">
        <f t="shared" si="13"/>
        <v>177.91138888888889</v>
      </c>
      <c r="H92" s="121">
        <f t="shared" si="15"/>
        <v>177.91138888888889</v>
      </c>
      <c r="I92" s="112">
        <f t="shared" si="16"/>
        <v>177</v>
      </c>
      <c r="J92" s="111">
        <f t="shared" si="17"/>
        <v>54</v>
      </c>
      <c r="K92" s="112">
        <f t="shared" si="18"/>
        <v>41.00000000001728</v>
      </c>
      <c r="L92" s="127">
        <v>32.479999999999997</v>
      </c>
      <c r="M92" s="123">
        <f t="shared" si="19"/>
        <v>-32.458422166598972</v>
      </c>
      <c r="N92" s="123">
        <f t="shared" si="20"/>
        <v>1.1837358044919202</v>
      </c>
      <c r="O92" s="115">
        <f t="shared" si="21"/>
        <v>9967.5415778334009</v>
      </c>
      <c r="P92" s="115">
        <f t="shared" si="22"/>
        <v>10001.183735804492</v>
      </c>
      <c r="Q92" s="128">
        <v>93</v>
      </c>
      <c r="R92" s="128">
        <v>13</v>
      </c>
      <c r="S92" s="128">
        <v>43</v>
      </c>
      <c r="T92" s="117">
        <f t="shared" si="23"/>
        <v>93.228611111111107</v>
      </c>
      <c r="U92" s="118">
        <v>0</v>
      </c>
      <c r="V92" s="115">
        <v>1.5</v>
      </c>
      <c r="W92" s="115">
        <f t="shared" si="24"/>
        <v>-0.33218422411714399</v>
      </c>
      <c r="X92" s="119">
        <f t="shared" si="25"/>
        <v>2599.6678157758829</v>
      </c>
      <c r="Y92" s="100">
        <v>85</v>
      </c>
    </row>
    <row r="93" spans="2:25" x14ac:dyDescent="0.2">
      <c r="B93" s="100">
        <v>86</v>
      </c>
      <c r="C93" s="126">
        <v>187</v>
      </c>
      <c r="D93" s="126">
        <v>57</v>
      </c>
      <c r="E93" s="126">
        <v>27</v>
      </c>
      <c r="F93" s="120">
        <f t="shared" si="14"/>
        <v>187.95749999999998</v>
      </c>
      <c r="G93" s="121">
        <f t="shared" si="13"/>
        <v>187.95749999999998</v>
      </c>
      <c r="H93" s="121">
        <f t="shared" si="15"/>
        <v>187.95749999999998</v>
      </c>
      <c r="I93" s="112">
        <f t="shared" si="16"/>
        <v>187</v>
      </c>
      <c r="J93" s="111">
        <f t="shared" si="17"/>
        <v>57</v>
      </c>
      <c r="K93" s="112">
        <f t="shared" si="18"/>
        <v>26.999999999934516</v>
      </c>
      <c r="L93" s="127">
        <v>30.78</v>
      </c>
      <c r="M93" s="123">
        <f t="shared" si="19"/>
        <v>-30.483620304250163</v>
      </c>
      <c r="N93" s="123">
        <f t="shared" si="20"/>
        <v>-4.2611375413505748</v>
      </c>
      <c r="O93" s="115">
        <f t="shared" si="21"/>
        <v>9969.5163796957495</v>
      </c>
      <c r="P93" s="115">
        <f t="shared" si="22"/>
        <v>9995.7388624586492</v>
      </c>
      <c r="Q93" s="128">
        <v>93</v>
      </c>
      <c r="R93" s="128">
        <v>8</v>
      </c>
      <c r="S93" s="128">
        <v>11</v>
      </c>
      <c r="T93" s="117">
        <f t="shared" si="23"/>
        <v>93.136388888888902</v>
      </c>
      <c r="U93" s="118">
        <v>0</v>
      </c>
      <c r="V93" s="115">
        <v>1.5</v>
      </c>
      <c r="W93" s="115">
        <f t="shared" si="24"/>
        <v>-0.1865917877138803</v>
      </c>
      <c r="X93" s="119">
        <f t="shared" si="25"/>
        <v>2599.813408212286</v>
      </c>
      <c r="Y93" s="100">
        <v>86</v>
      </c>
    </row>
    <row r="94" spans="2:25" x14ac:dyDescent="0.2">
      <c r="B94" s="100">
        <v>87</v>
      </c>
      <c r="C94" s="126">
        <v>184</v>
      </c>
      <c r="D94" s="126">
        <v>10</v>
      </c>
      <c r="E94" s="126">
        <v>52</v>
      </c>
      <c r="F94" s="120">
        <f t="shared" si="14"/>
        <v>184.18111111111111</v>
      </c>
      <c r="G94" s="121">
        <f t="shared" si="13"/>
        <v>184.18111111111111</v>
      </c>
      <c r="H94" s="121">
        <f t="shared" si="15"/>
        <v>184.18111111111111</v>
      </c>
      <c r="I94" s="112">
        <f t="shared" si="16"/>
        <v>184</v>
      </c>
      <c r="J94" s="111">
        <f t="shared" si="17"/>
        <v>10</v>
      </c>
      <c r="K94" s="112">
        <f t="shared" si="18"/>
        <v>51.999999999986812</v>
      </c>
      <c r="L94" s="127">
        <v>31.501000000000001</v>
      </c>
      <c r="M94" s="123">
        <f t="shared" si="19"/>
        <v>-31.417162221309205</v>
      </c>
      <c r="N94" s="123">
        <f t="shared" si="20"/>
        <v>-2.2967191730687686</v>
      </c>
      <c r="O94" s="115">
        <f t="shared" si="21"/>
        <v>9968.5828377786911</v>
      </c>
      <c r="P94" s="115">
        <f t="shared" si="22"/>
        <v>9997.7032808269305</v>
      </c>
      <c r="Q94" s="128">
        <v>93</v>
      </c>
      <c r="R94" s="128">
        <v>11</v>
      </c>
      <c r="S94" s="128">
        <v>30</v>
      </c>
      <c r="T94" s="117">
        <f t="shared" si="23"/>
        <v>93.191666666666677</v>
      </c>
      <c r="U94" s="118">
        <v>0</v>
      </c>
      <c r="V94" s="115">
        <v>1.5</v>
      </c>
      <c r="W94" s="115">
        <f t="shared" si="24"/>
        <v>-0.25658340409624314</v>
      </c>
      <c r="X94" s="119">
        <f t="shared" si="25"/>
        <v>2599.7434165959039</v>
      </c>
      <c r="Y94" s="100">
        <v>87</v>
      </c>
    </row>
    <row r="95" spans="2:25" x14ac:dyDescent="0.2">
      <c r="B95" s="100">
        <v>88</v>
      </c>
      <c r="C95" s="126">
        <v>181</v>
      </c>
      <c r="D95" s="126">
        <v>55</v>
      </c>
      <c r="E95" s="126">
        <v>9</v>
      </c>
      <c r="F95" s="120">
        <f t="shared" si="14"/>
        <v>181.91916666666665</v>
      </c>
      <c r="G95" s="121">
        <f t="shared" si="13"/>
        <v>181.91916666666665</v>
      </c>
      <c r="H95" s="121">
        <f t="shared" si="15"/>
        <v>181.91916666666665</v>
      </c>
      <c r="I95" s="112">
        <f t="shared" si="16"/>
        <v>181</v>
      </c>
      <c r="J95" s="111">
        <f t="shared" si="17"/>
        <v>55</v>
      </c>
      <c r="K95" s="112">
        <f t="shared" si="18"/>
        <v>8.9999999999577085</v>
      </c>
      <c r="L95" s="127">
        <v>31.957000000000001</v>
      </c>
      <c r="M95" s="123">
        <f t="shared" si="19"/>
        <v>-31.939074324914397</v>
      </c>
      <c r="N95" s="123">
        <f t="shared" si="20"/>
        <v>-1.0702244005787129</v>
      </c>
      <c r="O95" s="115">
        <f t="shared" si="21"/>
        <v>9968.0609256750849</v>
      </c>
      <c r="P95" s="115">
        <f t="shared" si="22"/>
        <v>9998.9297755994212</v>
      </c>
      <c r="Q95" s="128">
        <v>93</v>
      </c>
      <c r="R95" s="128">
        <v>16</v>
      </c>
      <c r="S95" s="128">
        <v>55</v>
      </c>
      <c r="T95" s="117">
        <f t="shared" si="23"/>
        <v>93.281944444444449</v>
      </c>
      <c r="U95" s="118">
        <v>0</v>
      </c>
      <c r="V95" s="115">
        <v>1.5</v>
      </c>
      <c r="W95" s="115">
        <f t="shared" si="24"/>
        <v>-0.33252515464493415</v>
      </c>
      <c r="X95" s="119">
        <f t="shared" si="25"/>
        <v>2599.6674748453552</v>
      </c>
      <c r="Y95" s="100">
        <v>88</v>
      </c>
    </row>
    <row r="96" spans="2:25" x14ac:dyDescent="0.2">
      <c r="B96" s="100">
        <v>89</v>
      </c>
      <c r="C96" s="126">
        <v>181</v>
      </c>
      <c r="D96" s="126">
        <v>13</v>
      </c>
      <c r="E96" s="126">
        <v>51</v>
      </c>
      <c r="F96" s="120">
        <f t="shared" si="14"/>
        <v>181.23083333333332</v>
      </c>
      <c r="G96" s="121">
        <f t="shared" si="13"/>
        <v>181.23083333333332</v>
      </c>
      <c r="H96" s="121">
        <f t="shared" si="15"/>
        <v>181.23083333333332</v>
      </c>
      <c r="I96" s="112">
        <f t="shared" si="16"/>
        <v>181</v>
      </c>
      <c r="J96" s="111">
        <f t="shared" si="17"/>
        <v>13</v>
      </c>
      <c r="K96" s="112">
        <f t="shared" si="18"/>
        <v>50.999999999960437</v>
      </c>
      <c r="L96" s="127">
        <v>32.136000000000003</v>
      </c>
      <c r="M96" s="123">
        <f t="shared" si="19"/>
        <v>-32.128585218542987</v>
      </c>
      <c r="N96" s="123">
        <f t="shared" si="20"/>
        <v>-0.69029548370336102</v>
      </c>
      <c r="O96" s="115">
        <f t="shared" si="21"/>
        <v>9967.8714147814571</v>
      </c>
      <c r="P96" s="115">
        <f t="shared" si="22"/>
        <v>9999.3097045162958</v>
      </c>
      <c r="Q96" s="128">
        <v>93</v>
      </c>
      <c r="R96" s="128">
        <v>17</v>
      </c>
      <c r="S96" s="128">
        <v>1</v>
      </c>
      <c r="T96" s="117">
        <f t="shared" si="23"/>
        <v>93.283611111111114</v>
      </c>
      <c r="U96" s="118">
        <v>0</v>
      </c>
      <c r="V96" s="115">
        <v>1.5</v>
      </c>
      <c r="W96" s="115">
        <f t="shared" si="24"/>
        <v>-0.34372750890871973</v>
      </c>
      <c r="X96" s="119">
        <f t="shared" si="25"/>
        <v>2599.6562724910914</v>
      </c>
      <c r="Y96" s="100">
        <v>89</v>
      </c>
    </row>
    <row r="97" spans="2:25" x14ac:dyDescent="0.2">
      <c r="B97" s="100">
        <v>90</v>
      </c>
      <c r="C97" s="126">
        <v>178</v>
      </c>
      <c r="D97" s="126">
        <v>15</v>
      </c>
      <c r="E97" s="126">
        <v>34</v>
      </c>
      <c r="F97" s="120">
        <f t="shared" si="14"/>
        <v>178.25944444444445</v>
      </c>
      <c r="G97" s="121">
        <f t="shared" si="13"/>
        <v>178.25944444444445</v>
      </c>
      <c r="H97" s="121">
        <f t="shared" si="15"/>
        <v>178.25944444444445</v>
      </c>
      <c r="I97" s="112">
        <f t="shared" si="16"/>
        <v>178</v>
      </c>
      <c r="J97" s="111">
        <f t="shared" si="17"/>
        <v>15</v>
      </c>
      <c r="K97" s="112">
        <f t="shared" si="18"/>
        <v>34.000000000037289</v>
      </c>
      <c r="L97" s="127">
        <v>32.917000000000002</v>
      </c>
      <c r="M97" s="123">
        <f t="shared" si="19"/>
        <v>-32.901812462359736</v>
      </c>
      <c r="N97" s="123">
        <f t="shared" si="20"/>
        <v>0.99981282833819474</v>
      </c>
      <c r="O97" s="115">
        <f t="shared" si="21"/>
        <v>9967.0981875376401</v>
      </c>
      <c r="P97" s="115">
        <f t="shared" si="22"/>
        <v>10000.999812828339</v>
      </c>
      <c r="Q97" s="128">
        <v>93</v>
      </c>
      <c r="R97" s="128">
        <v>10</v>
      </c>
      <c r="S97" s="128">
        <v>29</v>
      </c>
      <c r="T97" s="117">
        <f t="shared" si="23"/>
        <v>93.174722222222229</v>
      </c>
      <c r="U97" s="118">
        <v>0</v>
      </c>
      <c r="V97" s="115">
        <v>1.5</v>
      </c>
      <c r="W97" s="115">
        <f t="shared" si="24"/>
        <v>-0.32577864114896937</v>
      </c>
      <c r="X97" s="119">
        <f t="shared" si="25"/>
        <v>2599.6742213588509</v>
      </c>
      <c r="Y97" s="100">
        <v>90</v>
      </c>
    </row>
    <row r="98" spans="2:25" x14ac:dyDescent="0.2">
      <c r="B98" s="100">
        <v>91</v>
      </c>
      <c r="C98" s="126">
        <v>188</v>
      </c>
      <c r="D98" s="126">
        <v>13</v>
      </c>
      <c r="E98" s="126">
        <v>49</v>
      </c>
      <c r="F98" s="120">
        <f t="shared" si="14"/>
        <v>188.23027777777779</v>
      </c>
      <c r="G98" s="121">
        <f t="shared" si="13"/>
        <v>188.23027777777779</v>
      </c>
      <c r="H98" s="121">
        <f t="shared" si="15"/>
        <v>188.23027777777779</v>
      </c>
      <c r="I98" s="112">
        <f t="shared" si="16"/>
        <v>188</v>
      </c>
      <c r="J98" s="111">
        <f t="shared" si="17"/>
        <v>13</v>
      </c>
      <c r="K98" s="112">
        <f t="shared" si="18"/>
        <v>49.000000000030468</v>
      </c>
      <c r="L98" s="127">
        <v>31.048999999999999</v>
      </c>
      <c r="M98" s="123">
        <f t="shared" si="19"/>
        <v>-30.729217682948345</v>
      </c>
      <c r="N98" s="123">
        <f t="shared" si="20"/>
        <v>-4.4447251426803325</v>
      </c>
      <c r="O98" s="115">
        <f t="shared" si="21"/>
        <v>9969.2707823170513</v>
      </c>
      <c r="P98" s="115">
        <f t="shared" si="22"/>
        <v>9995.5552748573191</v>
      </c>
      <c r="Q98" s="128">
        <v>93</v>
      </c>
      <c r="R98" s="128">
        <v>6</v>
      </c>
      <c r="S98" s="128">
        <v>17</v>
      </c>
      <c r="T98" s="117">
        <f t="shared" si="23"/>
        <v>93.104722222222222</v>
      </c>
      <c r="U98" s="118">
        <v>0</v>
      </c>
      <c r="V98" s="115">
        <v>1.5</v>
      </c>
      <c r="W98" s="115">
        <f t="shared" si="24"/>
        <v>-0.18412025570912727</v>
      </c>
      <c r="X98" s="119">
        <f t="shared" si="25"/>
        <v>2599.8158797442907</v>
      </c>
      <c r="Y98" s="100">
        <v>91</v>
      </c>
    </row>
    <row r="99" spans="2:25" x14ac:dyDescent="0.2">
      <c r="B99" s="100">
        <v>92</v>
      </c>
      <c r="C99" s="126">
        <v>184</v>
      </c>
      <c r="D99" s="126">
        <v>9</v>
      </c>
      <c r="E99" s="126">
        <v>33</v>
      </c>
      <c r="F99" s="120">
        <f t="shared" si="14"/>
        <v>184.15916666666666</v>
      </c>
      <c r="G99" s="129">
        <f t="shared" si="13"/>
        <v>184.15916666666666</v>
      </c>
      <c r="H99" s="121">
        <f t="shared" si="15"/>
        <v>184.15916666666666</v>
      </c>
      <c r="I99" s="112">
        <f t="shared" si="16"/>
        <v>184</v>
      </c>
      <c r="J99" s="111">
        <f t="shared" si="17"/>
        <v>9</v>
      </c>
      <c r="K99" s="112">
        <f t="shared" si="18"/>
        <v>32.99999999999045</v>
      </c>
      <c r="L99" s="127">
        <v>31.853000000000002</v>
      </c>
      <c r="M99" s="123">
        <f t="shared" si="19"/>
        <v>-31.769112546380342</v>
      </c>
      <c r="N99" s="123">
        <f t="shared" si="20"/>
        <v>-2.3102157941238626</v>
      </c>
      <c r="O99" s="115">
        <f t="shared" si="21"/>
        <v>9968.2308874536193</v>
      </c>
      <c r="P99" s="115">
        <f t="shared" si="22"/>
        <v>9997.689784205877</v>
      </c>
      <c r="Q99" s="128">
        <v>93</v>
      </c>
      <c r="R99" s="128">
        <v>12</v>
      </c>
      <c r="S99" s="128">
        <v>23</v>
      </c>
      <c r="T99" s="117">
        <f t="shared" si="23"/>
        <v>93.206388888888895</v>
      </c>
      <c r="U99" s="118">
        <v>0</v>
      </c>
      <c r="V99" s="115">
        <v>1.5</v>
      </c>
      <c r="W99" s="115">
        <f t="shared" si="24"/>
        <v>-0.28442213959703389</v>
      </c>
      <c r="X99" s="119">
        <f t="shared" si="25"/>
        <v>2599.7155778604028</v>
      </c>
      <c r="Y99" s="100">
        <v>92</v>
      </c>
    </row>
    <row r="100" spans="2:25" x14ac:dyDescent="0.2">
      <c r="B100" s="100">
        <v>93</v>
      </c>
      <c r="C100" s="126">
        <v>181</v>
      </c>
      <c r="D100" s="126">
        <v>19</v>
      </c>
      <c r="E100" s="126">
        <v>57</v>
      </c>
      <c r="F100" s="120">
        <f t="shared" si="14"/>
        <v>181.33250000000001</v>
      </c>
      <c r="G100" s="130">
        <f t="shared" si="13"/>
        <v>181.33250000000001</v>
      </c>
      <c r="H100" s="121">
        <f t="shared" si="15"/>
        <v>181.33250000000001</v>
      </c>
      <c r="I100" s="112">
        <f t="shared" si="16"/>
        <v>181</v>
      </c>
      <c r="J100" s="111">
        <f t="shared" si="17"/>
        <v>19</v>
      </c>
      <c r="K100" s="112">
        <f t="shared" si="18"/>
        <v>57.000000000036835</v>
      </c>
      <c r="L100" s="127">
        <v>32.347000000000001</v>
      </c>
      <c r="M100" s="131">
        <f t="shared" si="19"/>
        <v>-32.338252708312034</v>
      </c>
      <c r="N100" s="131">
        <f t="shared" si="20"/>
        <v>-0.75221059109109223</v>
      </c>
      <c r="O100" s="115">
        <f t="shared" si="21"/>
        <v>9967.6617472916878</v>
      </c>
      <c r="P100" s="115">
        <f t="shared" si="22"/>
        <v>9999.2477894089097</v>
      </c>
      <c r="Q100" s="132">
        <v>93</v>
      </c>
      <c r="R100" s="132">
        <v>16</v>
      </c>
      <c r="S100" s="132">
        <v>41</v>
      </c>
      <c r="T100" s="117">
        <f t="shared" si="23"/>
        <v>93.278055555555554</v>
      </c>
      <c r="U100" s="118">
        <v>0</v>
      </c>
      <c r="V100" s="115">
        <v>1.5</v>
      </c>
      <c r="W100" s="115">
        <f t="shared" si="24"/>
        <v>-0.35268637809607761</v>
      </c>
      <c r="X100" s="119">
        <f t="shared" si="25"/>
        <v>2599.6473136219038</v>
      </c>
      <c r="Y100" s="100">
        <v>93</v>
      </c>
    </row>
    <row r="101" spans="2:25" x14ac:dyDescent="0.2">
      <c r="B101" s="100">
        <v>94</v>
      </c>
      <c r="C101" s="126">
        <v>178</v>
      </c>
      <c r="D101" s="126">
        <v>28</v>
      </c>
      <c r="E101" s="126">
        <v>8</v>
      </c>
      <c r="F101" s="120">
        <f t="shared" si="14"/>
        <v>178.4688888888889</v>
      </c>
      <c r="G101" s="130">
        <f t="shared" si="13"/>
        <v>178.4688888888889</v>
      </c>
      <c r="H101" s="121">
        <f>IF(G101&gt;=360,G101-360,G101)</f>
        <v>178.4688888888889</v>
      </c>
      <c r="I101" s="112">
        <f t="shared" si="16"/>
        <v>178</v>
      </c>
      <c r="J101" s="111">
        <f t="shared" si="17"/>
        <v>28</v>
      </c>
      <c r="K101" s="112">
        <f t="shared" si="18"/>
        <v>8.0000000000336513</v>
      </c>
      <c r="L101" s="127">
        <v>32.963000000000001</v>
      </c>
      <c r="M101" s="131">
        <f t="shared" si="19"/>
        <v>-32.951231014130755</v>
      </c>
      <c r="N101" s="131">
        <f t="shared" si="20"/>
        <v>0.88076310855276163</v>
      </c>
      <c r="O101" s="115">
        <f t="shared" si="21"/>
        <v>9967.0487689858692</v>
      </c>
      <c r="P101" s="115">
        <f t="shared" si="22"/>
        <v>10000.880763108553</v>
      </c>
      <c r="Q101" s="132">
        <v>93</v>
      </c>
      <c r="R101" s="132">
        <v>10</v>
      </c>
      <c r="S101" s="132">
        <v>53</v>
      </c>
      <c r="T101" s="117">
        <f t="shared" si="23"/>
        <v>93.18138888888889</v>
      </c>
      <c r="U101" s="118">
        <v>0</v>
      </c>
      <c r="V101" s="115">
        <v>1.5</v>
      </c>
      <c r="W101" s="115">
        <f t="shared" si="24"/>
        <v>-0.33217732687570223</v>
      </c>
      <c r="X101" s="119">
        <f t="shared" si="25"/>
        <v>2599.6678226731242</v>
      </c>
      <c r="Y101" s="100">
        <v>94</v>
      </c>
    </row>
    <row r="102" spans="2:25" x14ac:dyDescent="0.2">
      <c r="B102" s="100">
        <v>95</v>
      </c>
      <c r="C102" s="126">
        <v>188</v>
      </c>
      <c r="D102" s="126">
        <v>10</v>
      </c>
      <c r="E102" s="126">
        <v>34</v>
      </c>
      <c r="F102" s="120">
        <f t="shared" si="14"/>
        <v>188.17611111111111</v>
      </c>
      <c r="G102" s="130"/>
      <c r="H102" s="121">
        <v>188.17611111111111</v>
      </c>
      <c r="I102" s="112">
        <f t="shared" si="16"/>
        <v>188</v>
      </c>
      <c r="J102" s="111">
        <f t="shared" si="17"/>
        <v>10</v>
      </c>
      <c r="K102" s="112">
        <f t="shared" si="18"/>
        <v>34.000000000003183</v>
      </c>
      <c r="L102" s="127">
        <v>31.196999999999999</v>
      </c>
      <c r="M102" s="131">
        <f t="shared" si="19"/>
        <v>-30.879901604707868</v>
      </c>
      <c r="N102" s="131">
        <f t="shared" si="20"/>
        <v>-4.4367201718792764</v>
      </c>
      <c r="O102" s="115">
        <f t="shared" si="21"/>
        <v>9969.1200983952913</v>
      </c>
      <c r="P102" s="115">
        <f t="shared" si="22"/>
        <v>9995.5632798281204</v>
      </c>
      <c r="Q102" s="132">
        <v>93</v>
      </c>
      <c r="R102" s="132">
        <v>6</v>
      </c>
      <c r="S102" s="132">
        <v>22</v>
      </c>
      <c r="T102" s="117">
        <f t="shared" si="23"/>
        <v>93.106111111111105</v>
      </c>
      <c r="U102" s="118">
        <v>0</v>
      </c>
      <c r="V102" s="115">
        <v>1.5</v>
      </c>
      <c r="W102" s="115">
        <f t="shared" si="24"/>
        <v>-0.19290634544701568</v>
      </c>
      <c r="X102" s="119">
        <f t="shared" si="25"/>
        <v>2599.8070936545528</v>
      </c>
      <c r="Y102" s="100">
        <v>95</v>
      </c>
    </row>
    <row r="103" spans="2:25" x14ac:dyDescent="0.2">
      <c r="B103" s="100">
        <v>96</v>
      </c>
      <c r="C103" s="126">
        <v>184</v>
      </c>
      <c r="D103" s="126">
        <v>29</v>
      </c>
      <c r="E103" s="126">
        <v>54</v>
      </c>
      <c r="F103" s="120">
        <f t="shared" si="14"/>
        <v>184.49833333333331</v>
      </c>
      <c r="G103" s="130"/>
      <c r="H103" s="121">
        <v>184.49833333333331</v>
      </c>
      <c r="I103" s="112">
        <f t="shared" si="16"/>
        <v>184</v>
      </c>
      <c r="J103" s="111">
        <f t="shared" si="17"/>
        <v>29</v>
      </c>
      <c r="K103" s="112">
        <f t="shared" si="18"/>
        <v>53.999999999903139</v>
      </c>
      <c r="L103" s="127">
        <v>32.012999999999998</v>
      </c>
      <c r="M103" s="131">
        <f t="shared" si="19"/>
        <v>-31.914387654008582</v>
      </c>
      <c r="N103" s="131">
        <f t="shared" si="20"/>
        <v>-2.5107826806923357</v>
      </c>
      <c r="O103" s="115">
        <f t="shared" si="21"/>
        <v>9968.0856123459907</v>
      </c>
      <c r="P103" s="115">
        <f t="shared" si="22"/>
        <v>9997.4892173193075</v>
      </c>
      <c r="Q103" s="132">
        <v>93</v>
      </c>
      <c r="R103" s="132">
        <v>10</v>
      </c>
      <c r="S103" s="132">
        <v>39</v>
      </c>
      <c r="T103" s="117">
        <f t="shared" si="23"/>
        <v>93.177500000000009</v>
      </c>
      <c r="U103" s="118">
        <v>0</v>
      </c>
      <c r="V103" s="115">
        <v>1.5</v>
      </c>
      <c r="W103" s="115">
        <f t="shared" si="24"/>
        <v>-0.27719407157691855</v>
      </c>
      <c r="X103" s="119">
        <f t="shared" si="25"/>
        <v>2599.722805928423</v>
      </c>
      <c r="Y103" s="100">
        <v>96</v>
      </c>
    </row>
    <row r="104" spans="2:25" x14ac:dyDescent="0.2">
      <c r="B104" s="100">
        <v>97</v>
      </c>
      <c r="C104" s="126">
        <v>183</v>
      </c>
      <c r="D104" s="126">
        <v>12</v>
      </c>
      <c r="E104" s="126">
        <v>32</v>
      </c>
      <c r="F104" s="120">
        <f t="shared" si="14"/>
        <v>183.20888888888888</v>
      </c>
      <c r="G104" s="133"/>
      <c r="H104" s="121">
        <v>183.20888888888888</v>
      </c>
      <c r="I104" s="112">
        <f t="shared" si="16"/>
        <v>183</v>
      </c>
      <c r="J104" s="111">
        <f t="shared" si="17"/>
        <v>12</v>
      </c>
      <c r="K104" s="112">
        <f t="shared" si="18"/>
        <v>31.999999999964075</v>
      </c>
      <c r="L104" s="127">
        <v>32.265999999999998</v>
      </c>
      <c r="M104" s="131">
        <f t="shared" si="19"/>
        <v>-32.215409880379362</v>
      </c>
      <c r="N104" s="131">
        <f t="shared" si="20"/>
        <v>-1.8061346126896971</v>
      </c>
      <c r="O104" s="115">
        <f t="shared" si="21"/>
        <v>9967.7845901196215</v>
      </c>
      <c r="P104" s="115">
        <f t="shared" si="22"/>
        <v>9998.1938653873094</v>
      </c>
      <c r="Q104" s="132">
        <v>93</v>
      </c>
      <c r="R104" s="132">
        <v>14</v>
      </c>
      <c r="S104" s="132">
        <v>53</v>
      </c>
      <c r="T104" s="117">
        <f t="shared" si="23"/>
        <v>93.248055555555553</v>
      </c>
      <c r="U104" s="118">
        <v>0</v>
      </c>
      <c r="V104" s="115">
        <v>1.5</v>
      </c>
      <c r="W104" s="115">
        <f t="shared" si="24"/>
        <v>-0.33109772015868488</v>
      </c>
      <c r="X104" s="119">
        <f t="shared" si="25"/>
        <v>2599.6689022798414</v>
      </c>
      <c r="Y104" s="100">
        <v>97</v>
      </c>
    </row>
    <row r="105" spans="2:25" x14ac:dyDescent="0.2">
      <c r="B105" s="100">
        <v>98</v>
      </c>
      <c r="C105" s="126">
        <v>182</v>
      </c>
      <c r="D105" s="126">
        <v>16</v>
      </c>
      <c r="E105" s="126">
        <v>58</v>
      </c>
      <c r="F105" s="120">
        <f t="shared" si="14"/>
        <v>182.2827777777778</v>
      </c>
      <c r="G105" s="133"/>
      <c r="H105" s="121">
        <v>182.2827777777778</v>
      </c>
      <c r="I105" s="112">
        <f t="shared" si="16"/>
        <v>182</v>
      </c>
      <c r="J105" s="111">
        <f t="shared" si="17"/>
        <v>16</v>
      </c>
      <c r="K105" s="112">
        <f t="shared" si="18"/>
        <v>58.00000000006321</v>
      </c>
      <c r="L105" s="127">
        <v>32.426000000000002</v>
      </c>
      <c r="M105" s="131">
        <f t="shared" si="19"/>
        <v>-32.400267146940074</v>
      </c>
      <c r="N105" s="131">
        <f t="shared" si="20"/>
        <v>-1.2915745456286394</v>
      </c>
      <c r="O105" s="115">
        <f t="shared" si="21"/>
        <v>9967.5997328530593</v>
      </c>
      <c r="P105" s="115">
        <f t="shared" si="22"/>
        <v>9998.7084254543715</v>
      </c>
      <c r="Q105" s="132">
        <v>93</v>
      </c>
      <c r="R105" s="132">
        <v>15</v>
      </c>
      <c r="S105" s="132">
        <v>42</v>
      </c>
      <c r="T105" s="117">
        <f t="shared" si="23"/>
        <v>93.26166666666667</v>
      </c>
      <c r="U105" s="118">
        <v>0</v>
      </c>
      <c r="V105" s="115">
        <v>1.5</v>
      </c>
      <c r="W105" s="115">
        <f t="shared" si="24"/>
        <v>-0.34790572233163508</v>
      </c>
      <c r="X105" s="119">
        <f t="shared" si="25"/>
        <v>2599.6520942776683</v>
      </c>
      <c r="Y105" s="100">
        <v>98</v>
      </c>
    </row>
    <row r="106" spans="2:25" x14ac:dyDescent="0.2">
      <c r="B106" s="100">
        <v>99</v>
      </c>
      <c r="C106" s="126">
        <v>181</v>
      </c>
      <c r="D106" s="126">
        <v>27</v>
      </c>
      <c r="E106" s="126">
        <v>43</v>
      </c>
      <c r="F106" s="120">
        <f t="shared" si="14"/>
        <v>181.46194444444444</v>
      </c>
      <c r="G106" s="133"/>
      <c r="H106" s="121">
        <v>181.46194444444444</v>
      </c>
      <c r="I106" s="112">
        <f t="shared" si="16"/>
        <v>181</v>
      </c>
      <c r="J106" s="111">
        <f t="shared" si="17"/>
        <v>27</v>
      </c>
      <c r="K106" s="112">
        <f t="shared" si="18"/>
        <v>42.999999999988177</v>
      </c>
      <c r="L106" s="127">
        <v>32.625999999999998</v>
      </c>
      <c r="M106" s="131">
        <f t="shared" si="19"/>
        <v>-32.615379945454123</v>
      </c>
      <c r="N106" s="131">
        <f t="shared" si="20"/>
        <v>-0.83238633678636231</v>
      </c>
      <c r="O106" s="115">
        <f t="shared" si="21"/>
        <v>9967.3846200545468</v>
      </c>
      <c r="P106" s="115">
        <f t="shared" si="22"/>
        <v>9999.1676136632141</v>
      </c>
      <c r="Q106" s="132">
        <v>93</v>
      </c>
      <c r="R106" s="132">
        <v>15</v>
      </c>
      <c r="S106" s="132">
        <v>25</v>
      </c>
      <c r="T106" s="117">
        <f t="shared" si="23"/>
        <v>93.256944444444443</v>
      </c>
      <c r="U106" s="118">
        <v>0</v>
      </c>
      <c r="V106" s="115">
        <v>1.5</v>
      </c>
      <c r="W106" s="115">
        <f t="shared" si="24"/>
        <v>-0.35660570091973032</v>
      </c>
      <c r="X106" s="119">
        <f t="shared" si="25"/>
        <v>2599.6433942990802</v>
      </c>
      <c r="Y106" s="100">
        <v>99</v>
      </c>
    </row>
    <row r="107" spans="2:25" x14ac:dyDescent="0.2">
      <c r="B107" s="100">
        <v>100</v>
      </c>
      <c r="C107" s="126">
        <v>178</v>
      </c>
      <c r="D107" s="126">
        <v>44</v>
      </c>
      <c r="E107" s="126">
        <v>43</v>
      </c>
      <c r="F107" s="120">
        <f t="shared" si="14"/>
        <v>178.74527777777777</v>
      </c>
      <c r="G107" s="133"/>
      <c r="H107" s="121">
        <v>178.74527777777777</v>
      </c>
      <c r="I107" s="112">
        <f t="shared" si="16"/>
        <v>178</v>
      </c>
      <c r="J107" s="111">
        <f t="shared" si="17"/>
        <v>44</v>
      </c>
      <c r="K107" s="112">
        <f t="shared" si="18"/>
        <v>42.999999999981355</v>
      </c>
      <c r="L107" s="127">
        <v>33.289000000000001</v>
      </c>
      <c r="M107" s="131">
        <f t="shared" si="19"/>
        <v>-33.281018154593191</v>
      </c>
      <c r="N107" s="131">
        <f t="shared" si="20"/>
        <v>0.72893867618500452</v>
      </c>
      <c r="O107" s="115">
        <f t="shared" si="21"/>
        <v>9966.7189818454062</v>
      </c>
      <c r="P107" s="115">
        <f t="shared" si="22"/>
        <v>10000.728938676186</v>
      </c>
      <c r="Q107" s="132">
        <v>93</v>
      </c>
      <c r="R107" s="132">
        <v>9</v>
      </c>
      <c r="S107" s="132">
        <v>56</v>
      </c>
      <c r="T107" s="117">
        <f t="shared" si="23"/>
        <v>93.165555555555557</v>
      </c>
      <c r="U107" s="118">
        <v>0</v>
      </c>
      <c r="V107" s="115">
        <v>1.5</v>
      </c>
      <c r="W107" s="115">
        <f t="shared" si="24"/>
        <v>-0.341069846696058</v>
      </c>
      <c r="X107" s="119">
        <f t="shared" si="25"/>
        <v>2599.658930153304</v>
      </c>
      <c r="Y107" s="100">
        <v>100</v>
      </c>
    </row>
    <row r="108" spans="2:25" x14ac:dyDescent="0.2">
      <c r="B108" s="100">
        <v>101</v>
      </c>
      <c r="C108" s="126">
        <v>188</v>
      </c>
      <c r="D108" s="126">
        <v>19</v>
      </c>
      <c r="E108" s="126">
        <v>14</v>
      </c>
      <c r="F108" s="120">
        <f t="shared" si="14"/>
        <v>188.32055555555556</v>
      </c>
      <c r="G108" s="133"/>
      <c r="H108" s="121">
        <v>188.32055555555556</v>
      </c>
      <c r="I108" s="112">
        <f t="shared" si="16"/>
        <v>188</v>
      </c>
      <c r="J108" s="111">
        <f t="shared" si="17"/>
        <v>19</v>
      </c>
      <c r="K108" s="112">
        <f t="shared" si="18"/>
        <v>14.000000000007731</v>
      </c>
      <c r="L108" s="127">
        <v>31.584</v>
      </c>
      <c r="M108" s="131">
        <f t="shared" si="19"/>
        <v>-31.251544789941128</v>
      </c>
      <c r="N108" s="131">
        <f t="shared" si="20"/>
        <v>-4.5705584169008775</v>
      </c>
      <c r="O108" s="115">
        <f t="shared" si="21"/>
        <v>9968.7484552100595</v>
      </c>
      <c r="P108" s="115">
        <f t="shared" si="22"/>
        <v>9995.4294415830991</v>
      </c>
      <c r="Q108" s="132">
        <v>93</v>
      </c>
      <c r="R108" s="132">
        <v>6</v>
      </c>
      <c r="S108" s="132">
        <v>39</v>
      </c>
      <c r="T108" s="117">
        <f t="shared" si="23"/>
        <v>93.110833333333332</v>
      </c>
      <c r="U108" s="118">
        <v>0</v>
      </c>
      <c r="V108" s="115">
        <v>1.5</v>
      </c>
      <c r="W108" s="115">
        <f t="shared" si="24"/>
        <v>-0.21651769201309423</v>
      </c>
      <c r="X108" s="119">
        <f t="shared" si="25"/>
        <v>2599.783482307987</v>
      </c>
      <c r="Y108" s="100">
        <v>101</v>
      </c>
    </row>
    <row r="109" spans="2:25" x14ac:dyDescent="0.2">
      <c r="B109" s="100">
        <v>102</v>
      </c>
      <c r="C109" s="126">
        <v>185</v>
      </c>
      <c r="D109" s="126">
        <v>2</v>
      </c>
      <c r="E109" s="126">
        <v>50</v>
      </c>
      <c r="F109" s="120">
        <f t="shared" si="14"/>
        <v>185.04722222222222</v>
      </c>
      <c r="G109" s="133"/>
      <c r="H109" s="121">
        <v>185.04722222222222</v>
      </c>
      <c r="I109" s="112">
        <f t="shared" si="16"/>
        <v>185</v>
      </c>
      <c r="J109" s="111">
        <f t="shared" si="17"/>
        <v>2</v>
      </c>
      <c r="K109" s="112">
        <f t="shared" si="18"/>
        <v>49.99999999998181</v>
      </c>
      <c r="L109" s="127">
        <v>32.290999999999997</v>
      </c>
      <c r="M109" s="131">
        <f t="shared" si="19"/>
        <v>-32.165792533865456</v>
      </c>
      <c r="N109" s="131">
        <f t="shared" si="20"/>
        <v>-2.8408575586123725</v>
      </c>
      <c r="O109" s="115">
        <f t="shared" si="21"/>
        <v>9967.8342074661341</v>
      </c>
      <c r="P109" s="115">
        <f t="shared" si="22"/>
        <v>9997.1591424413873</v>
      </c>
      <c r="Q109" s="132">
        <v>93</v>
      </c>
      <c r="R109" s="132">
        <v>9</v>
      </c>
      <c r="S109" s="132">
        <v>41</v>
      </c>
      <c r="T109" s="117">
        <f t="shared" si="23"/>
        <v>93.161388888888894</v>
      </c>
      <c r="U109" s="118">
        <v>0</v>
      </c>
      <c r="V109" s="115">
        <v>1.5</v>
      </c>
      <c r="W109" s="115">
        <f t="shared" si="24"/>
        <v>-0.28351936508253117</v>
      </c>
      <c r="X109" s="119">
        <f t="shared" si="25"/>
        <v>2599.7164806349174</v>
      </c>
      <c r="Y109" s="100">
        <v>102</v>
      </c>
    </row>
    <row r="110" spans="2:25" x14ac:dyDescent="0.2">
      <c r="B110" s="100">
        <v>103</v>
      </c>
      <c r="C110" s="126">
        <v>183</v>
      </c>
      <c r="D110" s="126">
        <v>26</v>
      </c>
      <c r="E110" s="126">
        <v>22</v>
      </c>
      <c r="F110" s="120">
        <f t="shared" si="14"/>
        <v>183.43944444444446</v>
      </c>
      <c r="G110" s="133"/>
      <c r="H110" s="121">
        <v>183.43944444444446</v>
      </c>
      <c r="I110" s="112">
        <f t="shared" si="16"/>
        <v>183</v>
      </c>
      <c r="J110" s="111">
        <f t="shared" si="17"/>
        <v>26</v>
      </c>
      <c r="K110" s="112">
        <f t="shared" si="18"/>
        <v>22.000000000061846</v>
      </c>
      <c r="L110" s="127">
        <v>32.65</v>
      </c>
      <c r="M110" s="131">
        <f t="shared" si="19"/>
        <v>-32.591189604238558</v>
      </c>
      <c r="N110" s="131">
        <f t="shared" si="20"/>
        <v>-1.9587904891980299</v>
      </c>
      <c r="O110" s="115">
        <f t="shared" si="21"/>
        <v>9967.408810395762</v>
      </c>
      <c r="P110" s="115">
        <f t="shared" si="22"/>
        <v>9998.0412095108022</v>
      </c>
      <c r="Q110" s="132">
        <v>93</v>
      </c>
      <c r="R110" s="132">
        <v>14</v>
      </c>
      <c r="S110" s="132">
        <v>4</v>
      </c>
      <c r="T110" s="117">
        <f t="shared" si="23"/>
        <v>93.234444444444449</v>
      </c>
      <c r="U110" s="118">
        <v>0</v>
      </c>
      <c r="V110" s="115">
        <v>1.5</v>
      </c>
      <c r="W110" s="115">
        <f t="shared" si="24"/>
        <v>-0.34510857997624989</v>
      </c>
      <c r="X110" s="119">
        <f t="shared" si="25"/>
        <v>2599.6548914200239</v>
      </c>
      <c r="Y110" s="100">
        <v>103</v>
      </c>
    </row>
    <row r="111" spans="2:25" x14ac:dyDescent="0.2">
      <c r="B111" s="100">
        <v>104</v>
      </c>
      <c r="C111" s="126">
        <v>182</v>
      </c>
      <c r="D111" s="126">
        <v>20</v>
      </c>
      <c r="E111" s="126">
        <v>18</v>
      </c>
      <c r="F111" s="120">
        <f t="shared" si="14"/>
        <v>182.33833333333334</v>
      </c>
      <c r="G111" s="133"/>
      <c r="H111" s="121">
        <v>182.33833333333334</v>
      </c>
      <c r="I111" s="112">
        <f t="shared" si="16"/>
        <v>182</v>
      </c>
      <c r="J111" s="111">
        <f t="shared" si="17"/>
        <v>20</v>
      </c>
      <c r="K111" s="112">
        <f t="shared" si="18"/>
        <v>18.000000000017735</v>
      </c>
      <c r="L111" s="127">
        <v>32.859000000000002</v>
      </c>
      <c r="M111" s="131">
        <f t="shared" si="19"/>
        <v>-32.831639020372869</v>
      </c>
      <c r="N111" s="131">
        <f t="shared" si="20"/>
        <v>-1.340656643562975</v>
      </c>
      <c r="O111" s="115">
        <f t="shared" si="21"/>
        <v>9967.1683609796273</v>
      </c>
      <c r="P111" s="115">
        <f t="shared" si="22"/>
        <v>9998.6593433564376</v>
      </c>
      <c r="Q111" s="132">
        <v>93</v>
      </c>
      <c r="R111" s="132">
        <v>14</v>
      </c>
      <c r="S111" s="132">
        <v>28</v>
      </c>
      <c r="T111" s="117">
        <f t="shared" si="23"/>
        <v>93.24111111111111</v>
      </c>
      <c r="U111" s="118">
        <v>0</v>
      </c>
      <c r="V111" s="115">
        <v>1.5</v>
      </c>
      <c r="W111" s="115">
        <f t="shared" si="24"/>
        <v>-0.36075508891909069</v>
      </c>
      <c r="X111" s="119">
        <f t="shared" si="25"/>
        <v>2599.6392449110808</v>
      </c>
      <c r="Y111" s="100">
        <v>104</v>
      </c>
    </row>
    <row r="112" spans="2:25" x14ac:dyDescent="0.2">
      <c r="B112" s="100">
        <v>105</v>
      </c>
      <c r="C112" s="126">
        <v>181</v>
      </c>
      <c r="D112" s="126">
        <v>38</v>
      </c>
      <c r="E112" s="126">
        <v>44</v>
      </c>
      <c r="F112" s="120">
        <f t="shared" si="14"/>
        <v>181.64555555555555</v>
      </c>
      <c r="G112" s="133"/>
      <c r="H112" s="121">
        <v>181.64555555555555</v>
      </c>
      <c r="I112" s="112">
        <f t="shared" si="16"/>
        <v>181</v>
      </c>
      <c r="J112" s="111">
        <f t="shared" si="17"/>
        <v>38</v>
      </c>
      <c r="K112" s="112">
        <f t="shared" si="18"/>
        <v>43.999999999966803</v>
      </c>
      <c r="L112" s="127">
        <v>32.966000000000001</v>
      </c>
      <c r="M112" s="131">
        <f t="shared" si="19"/>
        <v>-32.952404780021453</v>
      </c>
      <c r="N112" s="131">
        <f t="shared" si="20"/>
        <v>-0.94666531235679008</v>
      </c>
      <c r="O112" s="115">
        <f t="shared" si="21"/>
        <v>9967.0475952199777</v>
      </c>
      <c r="P112" s="115">
        <f t="shared" si="22"/>
        <v>9999.0533346876437</v>
      </c>
      <c r="Q112" s="132">
        <v>93</v>
      </c>
      <c r="R112" s="132">
        <v>15</v>
      </c>
      <c r="S112" s="132">
        <v>0</v>
      </c>
      <c r="T112" s="117">
        <f t="shared" si="23"/>
        <v>93.25</v>
      </c>
      <c r="U112" s="118">
        <v>0</v>
      </c>
      <c r="V112" s="115">
        <v>1.5</v>
      </c>
      <c r="W112" s="115">
        <f t="shared" si="24"/>
        <v>-0.3719451392968609</v>
      </c>
      <c r="X112" s="119">
        <f t="shared" si="25"/>
        <v>2599.6280548607033</v>
      </c>
      <c r="Y112" s="100">
        <v>105</v>
      </c>
    </row>
    <row r="113" spans="2:25" x14ac:dyDescent="0.2">
      <c r="B113" s="100">
        <v>106</v>
      </c>
      <c r="C113" s="126">
        <v>178</v>
      </c>
      <c r="D113" s="126">
        <v>40</v>
      </c>
      <c r="E113" s="126">
        <v>54</v>
      </c>
      <c r="F113" s="120">
        <f t="shared" si="14"/>
        <v>178.68166666666664</v>
      </c>
      <c r="G113" s="133"/>
      <c r="H113" s="121">
        <v>178.68166666666664</v>
      </c>
      <c r="I113" s="112">
        <f t="shared" si="16"/>
        <v>178</v>
      </c>
      <c r="J113" s="111">
        <f t="shared" si="17"/>
        <v>40</v>
      </c>
      <c r="K113" s="112">
        <f t="shared" si="18"/>
        <v>53.999999999916781</v>
      </c>
      <c r="L113" s="127">
        <v>33.749000000000002</v>
      </c>
      <c r="M113" s="131">
        <f t="shared" si="19"/>
        <v>-33.740066596425173</v>
      </c>
      <c r="N113" s="131">
        <f t="shared" si="20"/>
        <v>0.77647090659893148</v>
      </c>
      <c r="O113" s="115">
        <f t="shared" si="21"/>
        <v>9966.2599334035749</v>
      </c>
      <c r="P113" s="115">
        <f t="shared" si="22"/>
        <v>10000.7764709066</v>
      </c>
      <c r="Q113" s="132">
        <v>93</v>
      </c>
      <c r="R113" s="132">
        <v>6</v>
      </c>
      <c r="S113" s="132">
        <v>58</v>
      </c>
      <c r="T113" s="117">
        <f t="shared" si="23"/>
        <v>93.11611111111111</v>
      </c>
      <c r="U113" s="118">
        <v>0</v>
      </c>
      <c r="V113" s="115">
        <v>1.5</v>
      </c>
      <c r="W113" s="115">
        <f t="shared" si="24"/>
        <v>-0.33729843161004447</v>
      </c>
      <c r="X113" s="119">
        <f t="shared" si="25"/>
        <v>2599.6627015683898</v>
      </c>
      <c r="Y113" s="100">
        <v>106</v>
      </c>
    </row>
    <row r="114" spans="2:25" x14ac:dyDescent="0.2">
      <c r="B114" s="100">
        <v>107</v>
      </c>
      <c r="C114" s="126">
        <v>188</v>
      </c>
      <c r="D114" s="126">
        <v>8</v>
      </c>
      <c r="E114" s="126">
        <v>21</v>
      </c>
      <c r="F114" s="120">
        <f t="shared" si="14"/>
        <v>188.13916666666665</v>
      </c>
      <c r="G114" s="133"/>
      <c r="H114" s="121">
        <v>188.13916666666665</v>
      </c>
      <c r="I114" s="112">
        <f t="shared" si="16"/>
        <v>188</v>
      </c>
      <c r="J114" s="111">
        <f t="shared" si="17"/>
        <v>8</v>
      </c>
      <c r="K114" s="112">
        <f t="shared" si="18"/>
        <v>20.999999999953616</v>
      </c>
      <c r="L114" s="127">
        <v>32.01</v>
      </c>
      <c r="M114" s="131">
        <f t="shared" si="19"/>
        <v>-31.687566730852616</v>
      </c>
      <c r="N114" s="131">
        <f t="shared" si="20"/>
        <v>-4.5319107093766089</v>
      </c>
      <c r="O114" s="115">
        <f t="shared" si="21"/>
        <v>9968.3124332691477</v>
      </c>
      <c r="P114" s="115">
        <f t="shared" si="22"/>
        <v>9995.4680892906235</v>
      </c>
      <c r="Q114" s="132">
        <v>93</v>
      </c>
      <c r="R114" s="132">
        <v>3</v>
      </c>
      <c r="S114" s="132">
        <v>20</v>
      </c>
      <c r="T114" s="117">
        <f t="shared" si="23"/>
        <v>93.055555555555557</v>
      </c>
      <c r="U114" s="118">
        <v>0</v>
      </c>
      <c r="V114" s="115">
        <v>1.5</v>
      </c>
      <c r="W114" s="115">
        <f t="shared" si="24"/>
        <v>-0.20869762567622718</v>
      </c>
      <c r="X114" s="119">
        <f t="shared" si="25"/>
        <v>2599.7913023743235</v>
      </c>
      <c r="Y114" s="100">
        <v>107</v>
      </c>
    </row>
    <row r="115" spans="2:25" x14ac:dyDescent="0.2">
      <c r="B115" s="100">
        <v>108</v>
      </c>
      <c r="C115" s="126">
        <v>185</v>
      </c>
      <c r="D115" s="126">
        <v>30</v>
      </c>
      <c r="E115" s="126">
        <v>50</v>
      </c>
      <c r="F115" s="120">
        <f t="shared" si="14"/>
        <v>185.51388888888889</v>
      </c>
      <c r="G115" s="133"/>
      <c r="H115" s="121">
        <v>185.51388888888889</v>
      </c>
      <c r="I115" s="112">
        <f t="shared" si="16"/>
        <v>185</v>
      </c>
      <c r="J115" s="111">
        <f t="shared" si="17"/>
        <v>30</v>
      </c>
      <c r="K115" s="112">
        <f t="shared" si="18"/>
        <v>49.999999999988631</v>
      </c>
      <c r="L115" s="127">
        <v>32.667999999999999</v>
      </c>
      <c r="M115" s="131">
        <f t="shared" si="19"/>
        <v>-32.516843055479264</v>
      </c>
      <c r="N115" s="131">
        <f t="shared" si="20"/>
        <v>-3.1389714406680458</v>
      </c>
      <c r="O115" s="115">
        <f t="shared" si="21"/>
        <v>9967.4831569445214</v>
      </c>
      <c r="P115" s="115">
        <f t="shared" si="22"/>
        <v>9996.8610285593313</v>
      </c>
      <c r="Q115" s="132">
        <v>93</v>
      </c>
      <c r="R115" s="132">
        <v>5</v>
      </c>
      <c r="S115" s="132">
        <v>11</v>
      </c>
      <c r="T115" s="117">
        <f t="shared" si="23"/>
        <v>93.086388888888891</v>
      </c>
      <c r="U115" s="118">
        <v>0</v>
      </c>
      <c r="V115" s="115">
        <v>1.5</v>
      </c>
      <c r="W115" s="115">
        <f t="shared" si="24"/>
        <v>-0.26145240736215647</v>
      </c>
      <c r="X115" s="119">
        <f t="shared" si="25"/>
        <v>2599.738547592638</v>
      </c>
      <c r="Y115" s="100">
        <v>108</v>
      </c>
    </row>
    <row r="116" spans="2:25" x14ac:dyDescent="0.2">
      <c r="B116" s="100">
        <v>109</v>
      </c>
      <c r="C116" s="126">
        <v>183</v>
      </c>
      <c r="D116" s="126">
        <v>53</v>
      </c>
      <c r="E116" s="126">
        <v>34</v>
      </c>
      <c r="F116" s="120">
        <f t="shared" si="14"/>
        <v>183.89277777777778</v>
      </c>
      <c r="G116" s="133"/>
      <c r="H116" s="121">
        <v>183.89277777777778</v>
      </c>
      <c r="I116" s="112">
        <f t="shared" si="16"/>
        <v>183</v>
      </c>
      <c r="J116" s="111">
        <f t="shared" si="17"/>
        <v>53</v>
      </c>
      <c r="K116" s="112">
        <f t="shared" si="18"/>
        <v>34.000000000010004</v>
      </c>
      <c r="L116" s="127">
        <v>33.082000000000001</v>
      </c>
      <c r="M116" s="131">
        <f t="shared" si="19"/>
        <v>-33.005674676547734</v>
      </c>
      <c r="N116" s="131">
        <f t="shared" si="20"/>
        <v>-2.2459214469557365</v>
      </c>
      <c r="O116" s="115">
        <f t="shared" si="21"/>
        <v>9966.9943253234524</v>
      </c>
      <c r="P116" s="115">
        <f t="shared" si="22"/>
        <v>9997.7540785530437</v>
      </c>
      <c r="Q116" s="132">
        <v>93</v>
      </c>
      <c r="R116" s="132">
        <v>10</v>
      </c>
      <c r="S116" s="132">
        <v>14</v>
      </c>
      <c r="T116" s="117">
        <f t="shared" si="23"/>
        <v>93.170555555555566</v>
      </c>
      <c r="U116" s="118">
        <v>0</v>
      </c>
      <c r="V116" s="115">
        <v>1.5</v>
      </c>
      <c r="W116" s="115">
        <f t="shared" si="24"/>
        <v>-0.3325173702031301</v>
      </c>
      <c r="X116" s="119">
        <f t="shared" si="25"/>
        <v>2599.6674826297967</v>
      </c>
      <c r="Y116" s="100">
        <v>109</v>
      </c>
    </row>
    <row r="117" spans="2:25" x14ac:dyDescent="0.2">
      <c r="B117" s="100">
        <v>110</v>
      </c>
      <c r="C117" s="126">
        <v>183</v>
      </c>
      <c r="D117" s="126">
        <v>1</v>
      </c>
      <c r="E117" s="126">
        <v>12</v>
      </c>
      <c r="F117" s="120">
        <f t="shared" si="14"/>
        <v>183.02</v>
      </c>
      <c r="G117" s="133"/>
      <c r="H117" s="121">
        <v>183.02</v>
      </c>
      <c r="I117" s="112">
        <f t="shared" si="16"/>
        <v>183</v>
      </c>
      <c r="J117" s="111">
        <f t="shared" si="17"/>
        <v>1</v>
      </c>
      <c r="K117" s="112">
        <f t="shared" si="18"/>
        <v>12.000000000036835</v>
      </c>
      <c r="L117" s="127">
        <v>33.295999999999999</v>
      </c>
      <c r="M117" s="131">
        <f t="shared" si="19"/>
        <v>-33.249758689001212</v>
      </c>
      <c r="N117" s="131">
        <f t="shared" si="20"/>
        <v>-1.7541844609927242</v>
      </c>
      <c r="O117" s="115">
        <f t="shared" si="21"/>
        <v>9966.7502413109996</v>
      </c>
      <c r="P117" s="115">
        <f t="shared" si="22"/>
        <v>9998.2458155390068</v>
      </c>
      <c r="Q117" s="132">
        <v>93</v>
      </c>
      <c r="R117" s="132">
        <v>6</v>
      </c>
      <c r="S117" s="132">
        <v>51</v>
      </c>
      <c r="T117" s="117">
        <f t="shared" si="23"/>
        <v>93.114166666666662</v>
      </c>
      <c r="U117" s="118">
        <v>0</v>
      </c>
      <c r="V117" s="115">
        <v>1.5</v>
      </c>
      <c r="W117" s="115">
        <f t="shared" si="24"/>
        <v>-0.31150376131312907</v>
      </c>
      <c r="X117" s="119">
        <f t="shared" si="25"/>
        <v>2599.6884962386871</v>
      </c>
      <c r="Y117" s="100">
        <v>110</v>
      </c>
    </row>
    <row r="118" spans="2:25" x14ac:dyDescent="0.2">
      <c r="B118" s="100">
        <v>111</v>
      </c>
      <c r="C118" s="126">
        <v>181</v>
      </c>
      <c r="D118" s="126">
        <v>54</v>
      </c>
      <c r="E118" s="126">
        <v>13</v>
      </c>
      <c r="F118" s="120">
        <f t="shared" si="14"/>
        <v>181.9036111111111</v>
      </c>
      <c r="G118" s="133"/>
      <c r="H118" s="121">
        <v>181.9036111111111</v>
      </c>
      <c r="I118" s="112">
        <f t="shared" si="16"/>
        <v>181</v>
      </c>
      <c r="J118" s="111">
        <f t="shared" si="17"/>
        <v>54</v>
      </c>
      <c r="K118" s="112">
        <f t="shared" si="18"/>
        <v>12.999999999974534</v>
      </c>
      <c r="L118" s="127">
        <v>33.58</v>
      </c>
      <c r="M118" s="131">
        <f t="shared" si="19"/>
        <v>-33.56146801486021</v>
      </c>
      <c r="N118" s="131">
        <f t="shared" si="20"/>
        <v>-1.1154661301514877</v>
      </c>
      <c r="O118" s="115">
        <f t="shared" si="21"/>
        <v>9966.438531985139</v>
      </c>
      <c r="P118" s="115">
        <f t="shared" si="22"/>
        <v>9998.8845338698484</v>
      </c>
      <c r="Q118" s="132">
        <v>93</v>
      </c>
      <c r="R118" s="132">
        <v>6</v>
      </c>
      <c r="S118" s="132">
        <v>6</v>
      </c>
      <c r="T118" s="117">
        <f t="shared" si="23"/>
        <v>93.101666666666659</v>
      </c>
      <c r="U118" s="118">
        <v>0</v>
      </c>
      <c r="V118" s="115">
        <v>1.5</v>
      </c>
      <c r="W118" s="115">
        <f t="shared" si="24"/>
        <v>-0.31960746124648165</v>
      </c>
      <c r="X118" s="119">
        <f t="shared" si="25"/>
        <v>2599.6803925387535</v>
      </c>
      <c r="Y118" s="100">
        <v>111</v>
      </c>
    </row>
    <row r="119" spans="2:25" x14ac:dyDescent="0.2">
      <c r="B119" s="100">
        <v>112</v>
      </c>
      <c r="C119" s="126">
        <v>179</v>
      </c>
      <c r="D119" s="126">
        <v>54</v>
      </c>
      <c r="E119" s="126">
        <v>13</v>
      </c>
      <c r="F119" s="120">
        <f t="shared" si="14"/>
        <v>179.9036111111111</v>
      </c>
      <c r="G119" s="133"/>
      <c r="H119" s="121">
        <v>179.9036111111111</v>
      </c>
      <c r="I119" s="112">
        <f t="shared" si="16"/>
        <v>179</v>
      </c>
      <c r="J119" s="111">
        <f t="shared" si="17"/>
        <v>54</v>
      </c>
      <c r="K119" s="112">
        <f t="shared" si="18"/>
        <v>12.999999999974534</v>
      </c>
      <c r="L119" s="127">
        <v>34.036000000000001</v>
      </c>
      <c r="M119" s="131">
        <f t="shared" si="19"/>
        <v>-34.035951836604141</v>
      </c>
      <c r="N119" s="131">
        <f t="shared" si="20"/>
        <v>5.7258854013866808E-2</v>
      </c>
      <c r="O119" s="115">
        <f t="shared" si="21"/>
        <v>9965.964048163396</v>
      </c>
      <c r="P119" s="115">
        <f t="shared" si="22"/>
        <v>10000.057258854014</v>
      </c>
      <c r="Q119" s="132">
        <v>93</v>
      </c>
      <c r="R119" s="132">
        <v>4</v>
      </c>
      <c r="S119" s="132">
        <v>42</v>
      </c>
      <c r="T119" s="117">
        <f t="shared" si="23"/>
        <v>93.078333333333333</v>
      </c>
      <c r="U119" s="118">
        <v>0</v>
      </c>
      <c r="V119" s="115">
        <v>1.5</v>
      </c>
      <c r="W119" s="115">
        <f t="shared" si="24"/>
        <v>-0.33041550912133366</v>
      </c>
      <c r="X119" s="119">
        <f t="shared" si="25"/>
        <v>2599.6695844908786</v>
      </c>
      <c r="Y119" s="100">
        <v>112</v>
      </c>
    </row>
    <row r="120" spans="2:25" x14ac:dyDescent="0.2">
      <c r="B120" s="100">
        <v>113</v>
      </c>
      <c r="C120" s="126">
        <v>188</v>
      </c>
      <c r="D120" s="126">
        <v>38</v>
      </c>
      <c r="E120" s="126">
        <v>30</v>
      </c>
      <c r="F120" s="120">
        <f t="shared" si="14"/>
        <v>188.64166666666665</v>
      </c>
      <c r="G120" s="133"/>
      <c r="H120" s="121">
        <v>188.64166666666665</v>
      </c>
      <c r="I120" s="112">
        <f t="shared" si="16"/>
        <v>188</v>
      </c>
      <c r="J120" s="111">
        <f t="shared" si="17"/>
        <v>38</v>
      </c>
      <c r="K120" s="112">
        <f t="shared" si="18"/>
        <v>29.99999999994543</v>
      </c>
      <c r="L120" s="127">
        <v>32.384</v>
      </c>
      <c r="M120" s="131">
        <f t="shared" si="19"/>
        <v>-32.016356573683112</v>
      </c>
      <c r="N120" s="131">
        <f t="shared" si="20"/>
        <v>-4.8658367982062591</v>
      </c>
      <c r="O120" s="115">
        <f t="shared" si="21"/>
        <v>9967.9836434263161</v>
      </c>
      <c r="P120" s="115">
        <f t="shared" si="22"/>
        <v>9995.1341632017939</v>
      </c>
      <c r="Q120" s="132">
        <v>93</v>
      </c>
      <c r="R120" s="132">
        <v>1</v>
      </c>
      <c r="S120" s="132">
        <v>22</v>
      </c>
      <c r="T120" s="117">
        <f t="shared" si="23"/>
        <v>93.022777777777776</v>
      </c>
      <c r="U120" s="118">
        <v>0</v>
      </c>
      <c r="V120" s="115">
        <v>1.5</v>
      </c>
      <c r="W120" s="115">
        <f t="shared" si="24"/>
        <v>-0.21008332295169962</v>
      </c>
      <c r="X120" s="119">
        <f t="shared" si="25"/>
        <v>2599.7899166770485</v>
      </c>
      <c r="Y120" s="100">
        <v>113</v>
      </c>
    </row>
    <row r="121" spans="2:25" x14ac:dyDescent="0.2">
      <c r="B121" s="100">
        <v>114</v>
      </c>
      <c r="C121" s="126">
        <v>185</v>
      </c>
      <c r="D121" s="126">
        <v>33</v>
      </c>
      <c r="E121" s="126">
        <v>42</v>
      </c>
      <c r="F121" s="120">
        <f t="shared" si="14"/>
        <v>185.56166666666667</v>
      </c>
      <c r="G121" s="133"/>
      <c r="H121" s="121">
        <v>185.56166666666667</v>
      </c>
      <c r="I121" s="112">
        <f t="shared" si="16"/>
        <v>185</v>
      </c>
      <c r="J121" s="111">
        <f t="shared" si="17"/>
        <v>33</v>
      </c>
      <c r="K121" s="112">
        <f t="shared" si="18"/>
        <v>42.000000000002728</v>
      </c>
      <c r="L121" s="127">
        <v>32.914999999999999</v>
      </c>
      <c r="M121" s="131">
        <f t="shared" si="19"/>
        <v>-32.760051465074937</v>
      </c>
      <c r="N121" s="131">
        <f t="shared" si="20"/>
        <v>-3.1900239819853002</v>
      </c>
      <c r="O121" s="115">
        <f t="shared" si="21"/>
        <v>9967.2399485349251</v>
      </c>
      <c r="P121" s="115">
        <f t="shared" si="22"/>
        <v>9996.8099760180139</v>
      </c>
      <c r="Q121" s="132">
        <v>93</v>
      </c>
      <c r="R121" s="132">
        <v>2</v>
      </c>
      <c r="S121" s="132">
        <v>20</v>
      </c>
      <c r="T121" s="117">
        <f t="shared" si="23"/>
        <v>93.038888888888891</v>
      </c>
      <c r="U121" s="118">
        <v>0</v>
      </c>
      <c r="V121" s="115">
        <v>1.5</v>
      </c>
      <c r="W121" s="115">
        <f t="shared" si="24"/>
        <v>-0.24740491509099516</v>
      </c>
      <c r="X121" s="119">
        <f t="shared" si="25"/>
        <v>2599.752595084909</v>
      </c>
      <c r="Y121" s="100">
        <v>114</v>
      </c>
    </row>
    <row r="122" spans="2:25" x14ac:dyDescent="0.2">
      <c r="B122" s="100">
        <v>115</v>
      </c>
      <c r="C122" s="126">
        <v>183</v>
      </c>
      <c r="D122" s="126">
        <v>59</v>
      </c>
      <c r="E122" s="126">
        <v>50</v>
      </c>
      <c r="F122" s="120">
        <f t="shared" si="14"/>
        <v>183.99722222222221</v>
      </c>
      <c r="G122" s="133"/>
      <c r="H122" s="121">
        <v>183.99722222222221</v>
      </c>
      <c r="I122" s="112">
        <f t="shared" si="16"/>
        <v>183</v>
      </c>
      <c r="J122" s="111">
        <f t="shared" si="17"/>
        <v>59</v>
      </c>
      <c r="K122" s="112">
        <f t="shared" si="18"/>
        <v>49.999999999940883</v>
      </c>
      <c r="L122" s="127">
        <v>33.244</v>
      </c>
      <c r="M122" s="131">
        <f t="shared" si="19"/>
        <v>-33.163131675390943</v>
      </c>
      <c r="N122" s="131">
        <f t="shared" si="20"/>
        <v>-2.3173764218792865</v>
      </c>
      <c r="O122" s="115">
        <f t="shared" si="21"/>
        <v>9966.8368683246099</v>
      </c>
      <c r="P122" s="115">
        <f t="shared" si="22"/>
        <v>9997.6826235781209</v>
      </c>
      <c r="Q122" s="132">
        <v>93</v>
      </c>
      <c r="R122" s="132">
        <v>8</v>
      </c>
      <c r="S122" s="132">
        <v>41</v>
      </c>
      <c r="T122" s="117">
        <f t="shared" si="23"/>
        <v>93.144722222222228</v>
      </c>
      <c r="U122" s="118">
        <v>0</v>
      </c>
      <c r="V122" s="115">
        <v>1.5</v>
      </c>
      <c r="W122" s="115">
        <f t="shared" si="24"/>
        <v>-0.32645650281737582</v>
      </c>
      <c r="X122" s="119">
        <f t="shared" si="25"/>
        <v>2599.6735434971824</v>
      </c>
      <c r="Y122" s="100">
        <v>115</v>
      </c>
    </row>
    <row r="123" spans="2:25" x14ac:dyDescent="0.2">
      <c r="B123" s="100">
        <v>116</v>
      </c>
      <c r="C123" s="126">
        <v>181</v>
      </c>
      <c r="D123" s="126">
        <v>51</v>
      </c>
      <c r="E123" s="126">
        <v>53</v>
      </c>
      <c r="F123" s="120">
        <f t="shared" si="14"/>
        <v>181.86472222222221</v>
      </c>
      <c r="G123" s="133"/>
      <c r="H123" s="121">
        <v>181.86472222222221</v>
      </c>
      <c r="I123" s="112">
        <f t="shared" si="16"/>
        <v>181</v>
      </c>
      <c r="J123" s="111">
        <f t="shared" si="17"/>
        <v>51</v>
      </c>
      <c r="K123" s="112">
        <f t="shared" si="18"/>
        <v>52.999999999965439</v>
      </c>
      <c r="L123" s="127">
        <v>33.737000000000002</v>
      </c>
      <c r="M123" s="131">
        <f t="shared" si="19"/>
        <v>-33.71913425384713</v>
      </c>
      <c r="N123" s="131">
        <f t="shared" si="20"/>
        <v>-1.097795140740343</v>
      </c>
      <c r="O123" s="115">
        <f t="shared" si="21"/>
        <v>9966.2808657461537</v>
      </c>
      <c r="P123" s="115">
        <f t="shared" si="22"/>
        <v>9998.9022048592597</v>
      </c>
      <c r="Q123" s="132">
        <v>93</v>
      </c>
      <c r="R123" s="132">
        <v>3</v>
      </c>
      <c r="S123" s="132">
        <v>30</v>
      </c>
      <c r="T123" s="117">
        <f t="shared" si="23"/>
        <v>93.058333333333337</v>
      </c>
      <c r="U123" s="118">
        <v>0</v>
      </c>
      <c r="V123" s="115">
        <v>1.5</v>
      </c>
      <c r="W123" s="115">
        <f t="shared" si="24"/>
        <v>-0.30252537282565517</v>
      </c>
      <c r="X123" s="119">
        <f t="shared" si="25"/>
        <v>2599.6974746271744</v>
      </c>
      <c r="Y123" s="100">
        <v>116</v>
      </c>
    </row>
    <row r="124" spans="2:25" x14ac:dyDescent="0.2">
      <c r="B124" s="100">
        <v>117</v>
      </c>
      <c r="C124" s="126">
        <v>179</v>
      </c>
      <c r="D124" s="126">
        <v>46</v>
      </c>
      <c r="E124" s="126">
        <v>18</v>
      </c>
      <c r="F124" s="120">
        <f t="shared" si="14"/>
        <v>179.77166666666668</v>
      </c>
      <c r="G124" s="133"/>
      <c r="H124" s="121">
        <v>179.77166666666668</v>
      </c>
      <c r="I124" s="112">
        <f t="shared" si="16"/>
        <v>179</v>
      </c>
      <c r="J124" s="111">
        <f t="shared" si="17"/>
        <v>46</v>
      </c>
      <c r="K124" s="112">
        <f t="shared" si="18"/>
        <v>18.000000000031378</v>
      </c>
      <c r="L124" s="127">
        <v>34.277000000000001</v>
      </c>
      <c r="M124" s="131">
        <f t="shared" si="19"/>
        <v>-34.276727814113151</v>
      </c>
      <c r="N124" s="131">
        <f t="shared" si="20"/>
        <v>0.1365992576904875</v>
      </c>
      <c r="O124" s="115">
        <f t="shared" si="21"/>
        <v>9965.7232721858873</v>
      </c>
      <c r="P124" s="115">
        <f t="shared" si="22"/>
        <v>10000.13659925769</v>
      </c>
      <c r="Q124" s="132">
        <v>93</v>
      </c>
      <c r="R124" s="132">
        <v>2</v>
      </c>
      <c r="S124" s="132">
        <v>56</v>
      </c>
      <c r="T124" s="117">
        <f t="shared" si="23"/>
        <v>93.048888888888882</v>
      </c>
      <c r="U124" s="118">
        <v>0</v>
      </c>
      <c r="V124" s="115">
        <v>1.5</v>
      </c>
      <c r="W124" s="115">
        <f t="shared" si="24"/>
        <v>-0.32571070695057602</v>
      </c>
      <c r="X124" s="119">
        <f t="shared" si="25"/>
        <v>2599.6742892930492</v>
      </c>
      <c r="Y124" s="100">
        <v>117</v>
      </c>
    </row>
    <row r="125" spans="2:25" x14ac:dyDescent="0.2">
      <c r="B125" s="100">
        <v>118</v>
      </c>
      <c r="C125" s="126">
        <v>188</v>
      </c>
      <c r="D125" s="126">
        <v>45</v>
      </c>
      <c r="E125" s="126">
        <v>59</v>
      </c>
      <c r="F125" s="120">
        <f t="shared" si="14"/>
        <v>188.76638888888888</v>
      </c>
      <c r="G125" s="133"/>
      <c r="H125" s="121">
        <v>188.76638888888888</v>
      </c>
      <c r="I125" s="112">
        <f t="shared" si="16"/>
        <v>188</v>
      </c>
      <c r="J125" s="111">
        <f t="shared" si="17"/>
        <v>45</v>
      </c>
      <c r="K125" s="112">
        <f t="shared" si="18"/>
        <v>58.999999999980446</v>
      </c>
      <c r="L125" s="127">
        <v>32.734000000000002</v>
      </c>
      <c r="M125" s="131">
        <f t="shared" si="19"/>
        <v>-32.351599993004044</v>
      </c>
      <c r="N125" s="131">
        <f t="shared" si="20"/>
        <v>-4.9888609814927625</v>
      </c>
      <c r="O125" s="115">
        <f t="shared" si="21"/>
        <v>9967.6484000069959</v>
      </c>
      <c r="P125" s="115">
        <f t="shared" si="22"/>
        <v>9995.0111390185066</v>
      </c>
      <c r="Q125" s="132">
        <v>92</v>
      </c>
      <c r="R125" s="132">
        <v>57</v>
      </c>
      <c r="S125" s="132">
        <v>24</v>
      </c>
      <c r="T125" s="117">
        <f t="shared" si="23"/>
        <v>92.956666666666663</v>
      </c>
      <c r="U125" s="118">
        <v>0</v>
      </c>
      <c r="V125" s="115">
        <v>1.5</v>
      </c>
      <c r="W125" s="115">
        <f t="shared" si="24"/>
        <v>-0.19069219918983871</v>
      </c>
      <c r="X125" s="119">
        <f t="shared" si="25"/>
        <v>2599.8093078008101</v>
      </c>
      <c r="Y125" s="100">
        <v>118</v>
      </c>
    </row>
    <row r="126" spans="2:25" x14ac:dyDescent="0.2">
      <c r="B126" s="100">
        <v>119</v>
      </c>
      <c r="C126" s="126">
        <v>185</v>
      </c>
      <c r="D126" s="126">
        <v>50</v>
      </c>
      <c r="E126" s="126">
        <v>27</v>
      </c>
      <c r="F126" s="120">
        <f t="shared" si="14"/>
        <v>185.84083333333334</v>
      </c>
      <c r="G126" s="133"/>
      <c r="H126" s="121">
        <v>185.84083333333334</v>
      </c>
      <c r="I126" s="112">
        <f t="shared" si="16"/>
        <v>185</v>
      </c>
      <c r="J126" s="111">
        <f t="shared" si="17"/>
        <v>50</v>
      </c>
      <c r="K126" s="112">
        <f t="shared" si="18"/>
        <v>27.00000000000955</v>
      </c>
      <c r="L126" s="127">
        <v>33.18</v>
      </c>
      <c r="M126" s="131">
        <f t="shared" si="19"/>
        <v>-33.007743898929775</v>
      </c>
      <c r="N126" s="131">
        <f t="shared" si="20"/>
        <v>-3.3765726265940366</v>
      </c>
      <c r="O126" s="115">
        <f t="shared" si="21"/>
        <v>9966.9922561010699</v>
      </c>
      <c r="P126" s="115">
        <f t="shared" si="22"/>
        <v>9996.6234273734062</v>
      </c>
      <c r="Q126" s="132">
        <v>93</v>
      </c>
      <c r="R126" s="132">
        <v>1</v>
      </c>
      <c r="S126" s="132">
        <v>14</v>
      </c>
      <c r="T126" s="117">
        <f t="shared" si="23"/>
        <v>93.020555555555561</v>
      </c>
      <c r="U126" s="118">
        <v>0</v>
      </c>
      <c r="V126" s="115">
        <v>1.5</v>
      </c>
      <c r="W126" s="115">
        <f t="shared" si="24"/>
        <v>-0.25082676331406173</v>
      </c>
      <c r="X126" s="119">
        <f t="shared" si="25"/>
        <v>2599.7491732366861</v>
      </c>
      <c r="Y126" s="100">
        <v>119</v>
      </c>
    </row>
    <row r="127" spans="2:25" x14ac:dyDescent="0.2">
      <c r="B127" s="100">
        <v>120</v>
      </c>
      <c r="C127" s="126">
        <v>184</v>
      </c>
      <c r="D127" s="126">
        <v>6</v>
      </c>
      <c r="E127" s="126">
        <v>31</v>
      </c>
      <c r="F127" s="120">
        <f t="shared" si="14"/>
        <v>184.10861111111112</v>
      </c>
      <c r="G127" s="133"/>
      <c r="H127" s="121">
        <v>184.10861111111112</v>
      </c>
      <c r="I127" s="112">
        <f t="shared" si="16"/>
        <v>184</v>
      </c>
      <c r="J127" s="111">
        <f t="shared" si="17"/>
        <v>6</v>
      </c>
      <c r="K127" s="112">
        <f t="shared" si="18"/>
        <v>31.000000000019554</v>
      </c>
      <c r="L127" s="127">
        <v>33.408000000000001</v>
      </c>
      <c r="M127" s="131">
        <f t="shared" si="19"/>
        <v>-33.322142313781704</v>
      </c>
      <c r="N127" s="131">
        <f t="shared" si="20"/>
        <v>-2.3935947067285488</v>
      </c>
      <c r="O127" s="115">
        <f t="shared" si="21"/>
        <v>9966.677857686218</v>
      </c>
      <c r="P127" s="115">
        <f t="shared" si="22"/>
        <v>9997.6064052932707</v>
      </c>
      <c r="Q127" s="132">
        <v>93</v>
      </c>
      <c r="R127" s="132">
        <v>7</v>
      </c>
      <c r="S127" s="132">
        <v>35</v>
      </c>
      <c r="T127" s="117">
        <f t="shared" si="23"/>
        <v>93.126388888888883</v>
      </c>
      <c r="U127" s="118">
        <v>0</v>
      </c>
      <c r="V127" s="115">
        <v>1.5</v>
      </c>
      <c r="W127" s="115">
        <f t="shared" si="24"/>
        <v>-0.32474494476315874</v>
      </c>
      <c r="X127" s="119">
        <f t="shared" si="25"/>
        <v>2599.6752550552369</v>
      </c>
      <c r="Y127" s="100">
        <v>120</v>
      </c>
    </row>
    <row r="128" spans="2:25" x14ac:dyDescent="0.2">
      <c r="B128" s="100">
        <v>121</v>
      </c>
      <c r="C128" s="126">
        <v>181</v>
      </c>
      <c r="D128" s="126">
        <v>52</v>
      </c>
      <c r="E128" s="126">
        <v>36</v>
      </c>
      <c r="F128" s="120">
        <f t="shared" si="14"/>
        <v>181.87666666666667</v>
      </c>
      <c r="G128" s="133"/>
      <c r="H128" s="121">
        <v>181.87666666666667</v>
      </c>
      <c r="I128" s="112">
        <f t="shared" si="16"/>
        <v>181</v>
      </c>
      <c r="J128" s="111">
        <f t="shared" si="17"/>
        <v>52</v>
      </c>
      <c r="K128" s="112">
        <f t="shared" si="18"/>
        <v>35.999999999994543</v>
      </c>
      <c r="L128" s="127">
        <v>33.892000000000003</v>
      </c>
      <c r="M128" s="131">
        <f t="shared" si="19"/>
        <v>-33.873821527383349</v>
      </c>
      <c r="N128" s="131">
        <f t="shared" si="20"/>
        <v>-1.1099005049915427</v>
      </c>
      <c r="O128" s="115">
        <f t="shared" si="21"/>
        <v>9966.1261784726175</v>
      </c>
      <c r="P128" s="115">
        <f t="shared" si="22"/>
        <v>9998.8900994950091</v>
      </c>
      <c r="Q128" s="132">
        <v>93</v>
      </c>
      <c r="R128" s="132">
        <v>4</v>
      </c>
      <c r="S128" s="132">
        <v>19</v>
      </c>
      <c r="T128" s="117">
        <f t="shared" si="23"/>
        <v>93.071944444444441</v>
      </c>
      <c r="U128" s="118">
        <v>0</v>
      </c>
      <c r="V128" s="115">
        <v>1.5</v>
      </c>
      <c r="W128" s="115">
        <f t="shared" si="24"/>
        <v>-0.3188812532148515</v>
      </c>
      <c r="X128" s="119">
        <f t="shared" si="25"/>
        <v>2599.6811187467852</v>
      </c>
      <c r="Y128" s="100">
        <v>121</v>
      </c>
    </row>
    <row r="129" spans="2:25" x14ac:dyDescent="0.2">
      <c r="B129" s="100">
        <v>122</v>
      </c>
      <c r="C129" s="126">
        <v>179</v>
      </c>
      <c r="D129" s="126">
        <v>17</v>
      </c>
      <c r="E129" s="126">
        <v>0</v>
      </c>
      <c r="F129" s="120">
        <f t="shared" si="14"/>
        <v>179.28333333333333</v>
      </c>
      <c r="G129" s="133"/>
      <c r="H129" s="121">
        <v>179.28333333333333</v>
      </c>
      <c r="I129" s="112">
        <f t="shared" si="16"/>
        <v>179</v>
      </c>
      <c r="J129" s="111">
        <f t="shared" si="17"/>
        <v>16</v>
      </c>
      <c r="K129" s="112">
        <f t="shared" si="18"/>
        <v>59.999999999993179</v>
      </c>
      <c r="L129" s="127">
        <v>34.639000000000003</v>
      </c>
      <c r="M129" s="131">
        <f t="shared" si="19"/>
        <v>-34.6362903148366</v>
      </c>
      <c r="N129" s="131">
        <f t="shared" si="20"/>
        <v>0.43325999856489794</v>
      </c>
      <c r="O129" s="115">
        <f t="shared" si="21"/>
        <v>9965.3637096851635</v>
      </c>
      <c r="P129" s="115">
        <f t="shared" si="22"/>
        <v>10000.433259998565</v>
      </c>
      <c r="Q129" s="132">
        <v>93</v>
      </c>
      <c r="R129" s="132">
        <v>2</v>
      </c>
      <c r="S129" s="132">
        <v>49</v>
      </c>
      <c r="T129" s="117">
        <f t="shared" si="23"/>
        <v>93.046944444444449</v>
      </c>
      <c r="U129" s="118">
        <v>0</v>
      </c>
      <c r="V129" s="115">
        <v>1.5</v>
      </c>
      <c r="W129" s="115">
        <f t="shared" si="24"/>
        <v>-0.34381319469241634</v>
      </c>
      <c r="X129" s="119">
        <f t="shared" si="25"/>
        <v>2599.6561868053077</v>
      </c>
      <c r="Y129" s="100">
        <v>122</v>
      </c>
    </row>
    <row r="130" spans="2:25" x14ac:dyDescent="0.2">
      <c r="B130" s="100">
        <v>123</v>
      </c>
      <c r="C130" s="126">
        <v>188</v>
      </c>
      <c r="D130" s="126">
        <v>30</v>
      </c>
      <c r="E130" s="126">
        <v>55</v>
      </c>
      <c r="F130" s="120">
        <f t="shared" si="14"/>
        <v>188.51527777777778</v>
      </c>
      <c r="G130" s="133"/>
      <c r="H130" s="121">
        <v>188.51527777777778</v>
      </c>
      <c r="I130" s="112">
        <f t="shared" si="16"/>
        <v>188</v>
      </c>
      <c r="J130" s="111">
        <f t="shared" si="17"/>
        <v>30</v>
      </c>
      <c r="K130" s="112">
        <f t="shared" si="18"/>
        <v>55.00000000001819</v>
      </c>
      <c r="L130" s="127">
        <v>33.122999999999998</v>
      </c>
      <c r="M130" s="131">
        <f t="shared" si="19"/>
        <v>-32.757865800299683</v>
      </c>
      <c r="N130" s="131">
        <f t="shared" si="20"/>
        <v>-4.9046261029314175</v>
      </c>
      <c r="O130" s="115">
        <f t="shared" si="21"/>
        <v>9967.2421341996996</v>
      </c>
      <c r="P130" s="115">
        <f t="shared" si="22"/>
        <v>9995.0953738970693</v>
      </c>
      <c r="Q130" s="132">
        <v>92</v>
      </c>
      <c r="R130" s="132">
        <v>58</v>
      </c>
      <c r="S130" s="132">
        <v>28</v>
      </c>
      <c r="T130" s="117">
        <f t="shared" si="23"/>
        <v>92.974444444444444</v>
      </c>
      <c r="U130" s="118">
        <v>0</v>
      </c>
      <c r="V130" s="115">
        <v>1.5</v>
      </c>
      <c r="W130" s="115">
        <f t="shared" si="24"/>
        <v>-0.22108883625072884</v>
      </c>
      <c r="X130" s="119">
        <f t="shared" si="25"/>
        <v>2599.7789111637494</v>
      </c>
      <c r="Y130" s="100">
        <v>123</v>
      </c>
    </row>
    <row r="131" spans="2:25" x14ac:dyDescent="0.2">
      <c r="B131" s="100">
        <v>124</v>
      </c>
      <c r="C131" s="126">
        <v>188</v>
      </c>
      <c r="D131" s="126">
        <v>57</v>
      </c>
      <c r="E131" s="126">
        <v>28</v>
      </c>
      <c r="F131" s="120">
        <f t="shared" si="14"/>
        <v>188.95777777777778</v>
      </c>
      <c r="G131" s="133"/>
      <c r="H131" s="121">
        <v>188.95777777777778</v>
      </c>
      <c r="I131" s="112">
        <f t="shared" si="16"/>
        <v>188</v>
      </c>
      <c r="J131" s="111">
        <f t="shared" si="17"/>
        <v>57</v>
      </c>
      <c r="K131" s="112">
        <f t="shared" si="18"/>
        <v>28.000000000001819</v>
      </c>
      <c r="L131" s="127">
        <v>33.002000000000002</v>
      </c>
      <c r="M131" s="131">
        <f t="shared" si="19"/>
        <v>-32.599486209142995</v>
      </c>
      <c r="N131" s="131">
        <f t="shared" si="20"/>
        <v>-5.1386285037834512</v>
      </c>
      <c r="O131" s="115">
        <f t="shared" si="21"/>
        <v>9967.4005137908571</v>
      </c>
      <c r="P131" s="115">
        <f t="shared" si="22"/>
        <v>9994.8613714962157</v>
      </c>
      <c r="Q131" s="132">
        <v>92</v>
      </c>
      <c r="R131" s="132">
        <v>56</v>
      </c>
      <c r="S131" s="132">
        <v>27</v>
      </c>
      <c r="T131" s="117">
        <f t="shared" si="23"/>
        <v>92.94083333333333</v>
      </c>
      <c r="U131" s="118">
        <v>0</v>
      </c>
      <c r="V131" s="115">
        <v>1.5</v>
      </c>
      <c r="W131" s="115">
        <f t="shared" si="24"/>
        <v>-0.19539014788343945</v>
      </c>
      <c r="X131" s="119">
        <f t="shared" si="25"/>
        <v>2599.8046098521168</v>
      </c>
      <c r="Y131" s="100">
        <v>124</v>
      </c>
    </row>
    <row r="132" spans="2:25" x14ac:dyDescent="0.2">
      <c r="B132" s="100">
        <v>125</v>
      </c>
      <c r="C132" s="126">
        <v>185</v>
      </c>
      <c r="D132" s="126">
        <v>57</v>
      </c>
      <c r="E132" s="126">
        <v>26</v>
      </c>
      <c r="F132" s="120">
        <f t="shared" si="14"/>
        <v>185.95722222222221</v>
      </c>
      <c r="G132" s="133"/>
      <c r="H132" s="121">
        <v>185.95722222222221</v>
      </c>
      <c r="I132" s="112">
        <f t="shared" si="16"/>
        <v>185</v>
      </c>
      <c r="J132" s="111">
        <f t="shared" si="17"/>
        <v>57</v>
      </c>
      <c r="K132" s="112">
        <f t="shared" si="18"/>
        <v>25.999999999969532</v>
      </c>
      <c r="L132" s="127">
        <v>33.542999999999999</v>
      </c>
      <c r="M132" s="131">
        <f t="shared" si="19"/>
        <v>-33.361856411785205</v>
      </c>
      <c r="N132" s="131">
        <f t="shared" si="20"/>
        <v>-3.4812908179907156</v>
      </c>
      <c r="O132" s="115">
        <f t="shared" si="21"/>
        <v>9966.638143588214</v>
      </c>
      <c r="P132" s="115">
        <f t="shared" si="22"/>
        <v>9996.5187091820098</v>
      </c>
      <c r="Q132" s="132">
        <v>93</v>
      </c>
      <c r="R132" s="132">
        <v>0</v>
      </c>
      <c r="S132" s="132">
        <v>31</v>
      </c>
      <c r="T132" s="117">
        <f t="shared" si="23"/>
        <v>93.008611111111108</v>
      </c>
      <c r="U132" s="118">
        <v>0</v>
      </c>
      <c r="V132" s="115">
        <v>1.5</v>
      </c>
      <c r="W132" s="115">
        <f t="shared" si="24"/>
        <v>-0.26296927917065482</v>
      </c>
      <c r="X132" s="119">
        <f t="shared" si="25"/>
        <v>2599.7370307208294</v>
      </c>
      <c r="Y132" s="100">
        <v>125</v>
      </c>
    </row>
    <row r="133" spans="2:25" x14ac:dyDescent="0.2">
      <c r="B133" s="100">
        <v>126</v>
      </c>
      <c r="C133" s="126">
        <v>184</v>
      </c>
      <c r="D133" s="126">
        <v>20</v>
      </c>
      <c r="E133" s="126">
        <v>31</v>
      </c>
      <c r="F133" s="120">
        <f t="shared" si="14"/>
        <v>184.34194444444447</v>
      </c>
      <c r="G133" s="133"/>
      <c r="H133" s="121">
        <v>184.34194444444447</v>
      </c>
      <c r="I133" s="112">
        <f t="shared" si="16"/>
        <v>184</v>
      </c>
      <c r="J133" s="111">
        <f t="shared" si="17"/>
        <v>20</v>
      </c>
      <c r="K133" s="112">
        <f t="shared" si="18"/>
        <v>31.000000000074124</v>
      </c>
      <c r="L133" s="127">
        <v>33.850999999999999</v>
      </c>
      <c r="M133" s="131">
        <f t="shared" si="19"/>
        <v>-33.753846842831763</v>
      </c>
      <c r="N133" s="131">
        <f t="shared" si="20"/>
        <v>-2.5628156997053715</v>
      </c>
      <c r="O133" s="115">
        <f t="shared" si="21"/>
        <v>9966.246153157168</v>
      </c>
      <c r="P133" s="115">
        <f t="shared" si="22"/>
        <v>9997.4371843002955</v>
      </c>
      <c r="Q133" s="132">
        <v>93</v>
      </c>
      <c r="R133" s="132">
        <v>4</v>
      </c>
      <c r="S133" s="132">
        <v>23</v>
      </c>
      <c r="T133" s="117">
        <f t="shared" si="23"/>
        <v>93.073055555555555</v>
      </c>
      <c r="U133" s="118">
        <v>0</v>
      </c>
      <c r="V133" s="115">
        <v>1.5</v>
      </c>
      <c r="W133" s="115">
        <f t="shared" si="24"/>
        <v>-0.31733925556817533</v>
      </c>
      <c r="X133" s="119">
        <f t="shared" si="25"/>
        <v>2599.6826607444318</v>
      </c>
      <c r="Y133" s="100">
        <v>126</v>
      </c>
    </row>
    <row r="134" spans="2:25" x14ac:dyDescent="0.2">
      <c r="B134" s="100">
        <v>127</v>
      </c>
      <c r="C134" s="126">
        <v>182</v>
      </c>
      <c r="D134" s="126">
        <v>11</v>
      </c>
      <c r="E134" s="126">
        <v>51</v>
      </c>
      <c r="F134" s="120">
        <f t="shared" si="14"/>
        <v>182.19749999999999</v>
      </c>
      <c r="G134" s="133"/>
      <c r="H134" s="121">
        <v>182.19749999999999</v>
      </c>
      <c r="I134" s="112">
        <f t="shared" si="16"/>
        <v>182</v>
      </c>
      <c r="J134" s="111">
        <f t="shared" si="17"/>
        <v>11</v>
      </c>
      <c r="K134" s="112">
        <f t="shared" si="18"/>
        <v>50.999999999967258</v>
      </c>
      <c r="L134" s="127">
        <v>34.162999999999997</v>
      </c>
      <c r="M134" s="131">
        <f t="shared" si="19"/>
        <v>-34.137876203322854</v>
      </c>
      <c r="N134" s="131">
        <f t="shared" si="20"/>
        <v>-1.3099531772559314</v>
      </c>
      <c r="O134" s="115">
        <f t="shared" si="21"/>
        <v>9965.8621237966763</v>
      </c>
      <c r="P134" s="115">
        <f t="shared" si="22"/>
        <v>9998.6900468227432</v>
      </c>
      <c r="Q134" s="132">
        <v>93</v>
      </c>
      <c r="R134" s="132">
        <v>2</v>
      </c>
      <c r="S134" s="132">
        <v>48</v>
      </c>
      <c r="T134" s="117">
        <f t="shared" si="23"/>
        <v>93.046666666666667</v>
      </c>
      <c r="U134" s="118">
        <v>0</v>
      </c>
      <c r="V134" s="115">
        <v>1.5</v>
      </c>
      <c r="W134" s="115">
        <f t="shared" si="24"/>
        <v>-0.31830990404406201</v>
      </c>
      <c r="X134" s="119">
        <f t="shared" si="25"/>
        <v>2599.6816900959561</v>
      </c>
      <c r="Y134" s="100">
        <v>127</v>
      </c>
    </row>
    <row r="135" spans="2:25" x14ac:dyDescent="0.2">
      <c r="B135" s="100">
        <v>128</v>
      </c>
      <c r="C135" s="126">
        <v>180</v>
      </c>
      <c r="D135" s="126">
        <v>55</v>
      </c>
      <c r="E135" s="126">
        <v>58</v>
      </c>
      <c r="F135" s="120">
        <f t="shared" si="14"/>
        <v>180.93277777777777</v>
      </c>
      <c r="G135" s="133"/>
      <c r="H135" s="121">
        <v>180.93277777777777</v>
      </c>
      <c r="I135" s="112">
        <f t="shared" si="16"/>
        <v>180</v>
      </c>
      <c r="J135" s="111">
        <f t="shared" si="17"/>
        <v>55</v>
      </c>
      <c r="K135" s="112">
        <f t="shared" si="18"/>
        <v>57.999999999981355</v>
      </c>
      <c r="L135" s="127">
        <v>34.497999999999998</v>
      </c>
      <c r="M135" s="131">
        <f t="shared" si="19"/>
        <v>-34.493428429229212</v>
      </c>
      <c r="N135" s="131">
        <f t="shared" si="20"/>
        <v>-0.56160412893933953</v>
      </c>
      <c r="O135" s="115">
        <f t="shared" si="21"/>
        <v>9965.5065715707715</v>
      </c>
      <c r="P135" s="115">
        <f t="shared" si="22"/>
        <v>9999.4383958710605</v>
      </c>
      <c r="Q135" s="132">
        <v>93</v>
      </c>
      <c r="R135" s="132">
        <v>2</v>
      </c>
      <c r="S135" s="132">
        <v>39</v>
      </c>
      <c r="T135" s="117">
        <f t="shared" si="23"/>
        <v>93.044166666666669</v>
      </c>
      <c r="U135" s="118">
        <v>0</v>
      </c>
      <c r="V135" s="115">
        <v>1.5</v>
      </c>
      <c r="W135" s="115">
        <f t="shared" si="24"/>
        <v>-0.33463060451068372</v>
      </c>
      <c r="X135" s="119">
        <f t="shared" si="25"/>
        <v>2599.6653693954895</v>
      </c>
      <c r="Y135" s="100">
        <v>128</v>
      </c>
    </row>
    <row r="136" spans="2:25" x14ac:dyDescent="0.2">
      <c r="B136" s="100">
        <v>129</v>
      </c>
      <c r="C136" s="126">
        <v>188</v>
      </c>
      <c r="D136" s="126">
        <v>51</v>
      </c>
      <c r="E136" s="126">
        <v>1</v>
      </c>
      <c r="F136" s="120">
        <f t="shared" si="14"/>
        <v>188.85027777777776</v>
      </c>
      <c r="G136" s="133"/>
      <c r="H136" s="121">
        <v>188.85027777777776</v>
      </c>
      <c r="I136" s="112">
        <f t="shared" si="16"/>
        <v>188</v>
      </c>
      <c r="J136" s="111">
        <f t="shared" si="17"/>
        <v>51</v>
      </c>
      <c r="K136" s="112">
        <f t="shared" si="18"/>
        <v>0.99999999994452082</v>
      </c>
      <c r="L136" s="127">
        <v>33.229999999999997</v>
      </c>
      <c r="M136" s="131">
        <f t="shared" si="19"/>
        <v>-32.834355444019536</v>
      </c>
      <c r="N136" s="131">
        <f t="shared" si="20"/>
        <v>-5.1125338703801804</v>
      </c>
      <c r="O136" s="115">
        <f t="shared" si="21"/>
        <v>9967.1656445559802</v>
      </c>
      <c r="P136" s="115">
        <f t="shared" si="22"/>
        <v>9994.8874661296195</v>
      </c>
      <c r="Q136" s="132">
        <v>92</v>
      </c>
      <c r="R136" s="132">
        <v>58</v>
      </c>
      <c r="S136" s="132">
        <v>24</v>
      </c>
      <c r="T136" s="117">
        <f t="shared" si="23"/>
        <v>92.973333333333329</v>
      </c>
      <c r="U136" s="118">
        <v>0</v>
      </c>
      <c r="V136" s="115">
        <v>1.5</v>
      </c>
      <c r="W136" s="115">
        <f t="shared" si="24"/>
        <v>-0.22600246006375646</v>
      </c>
      <c r="X136" s="119">
        <f t="shared" si="25"/>
        <v>2599.7739975399363</v>
      </c>
      <c r="Y136" s="100">
        <v>129</v>
      </c>
    </row>
    <row r="137" spans="2:25" x14ac:dyDescent="0.2">
      <c r="B137" s="100">
        <v>130</v>
      </c>
      <c r="C137" s="126">
        <v>186</v>
      </c>
      <c r="D137" s="126">
        <v>16</v>
      </c>
      <c r="E137" s="126">
        <v>16</v>
      </c>
      <c r="F137" s="120">
        <f t="shared" si="14"/>
        <v>186.27111111111111</v>
      </c>
      <c r="G137" s="133"/>
      <c r="H137" s="121">
        <v>186.27111111111111</v>
      </c>
      <c r="I137" s="112">
        <f t="shared" ref="I137:I200" si="26">INT(H137)</f>
        <v>186</v>
      </c>
      <c r="J137" s="111">
        <f t="shared" ref="J137:J200" si="27">INT((H137-I137)*60)</f>
        <v>16</v>
      </c>
      <c r="K137" s="112">
        <f t="shared" ref="K137:K200" si="28">((H137-I137)*60-J137)*60</f>
        <v>15.999999999999091</v>
      </c>
      <c r="L137" s="127">
        <v>33.68</v>
      </c>
      <c r="M137" s="131">
        <f t="shared" ref="M137:M200" si="29">L137*(COS(RADIANS(H137)))</f>
        <v>-33.478464195769256</v>
      </c>
      <c r="N137" s="131">
        <f t="shared" ref="N137:N200" si="30">L137*(SIN(RADIANS(H137)))</f>
        <v>-3.6789720157397223</v>
      </c>
      <c r="O137" s="115">
        <f t="shared" ref="O137:O200" si="31">$O$7+M137</f>
        <v>9966.5215358042315</v>
      </c>
      <c r="P137" s="115">
        <f t="shared" ref="P137:P200" si="32">$P$7+N137</f>
        <v>9996.3210279842606</v>
      </c>
      <c r="Q137" s="132">
        <v>92</v>
      </c>
      <c r="R137" s="132">
        <v>59</v>
      </c>
      <c r="S137" s="132">
        <v>40</v>
      </c>
      <c r="T137" s="117">
        <f t="shared" si="23"/>
        <v>92.99444444444444</v>
      </c>
      <c r="U137" s="118">
        <v>0</v>
      </c>
      <c r="V137" s="115">
        <v>1.5</v>
      </c>
      <c r="W137" s="115">
        <f t="shared" ref="W137:W200" si="33">((L137/(TAN(RADIANS(T137)))+V137-U137))</f>
        <v>-0.2618193484224518</v>
      </c>
      <c r="X137" s="119">
        <f t="shared" ref="X137:X200" si="34">$X$7+(W137)</f>
        <v>2599.7381806515777</v>
      </c>
      <c r="Y137" s="100">
        <v>130</v>
      </c>
    </row>
    <row r="138" spans="2:25" x14ac:dyDescent="0.2">
      <c r="B138" s="100">
        <v>131</v>
      </c>
      <c r="C138" s="126">
        <v>184</v>
      </c>
      <c r="D138" s="126">
        <v>25</v>
      </c>
      <c r="E138" s="126">
        <v>22</v>
      </c>
      <c r="F138" s="120">
        <f t="shared" si="14"/>
        <v>184.42277777777778</v>
      </c>
      <c r="G138" s="133"/>
      <c r="H138" s="121">
        <v>184.42277777777778</v>
      </c>
      <c r="I138" s="112">
        <f t="shared" si="26"/>
        <v>184</v>
      </c>
      <c r="J138" s="111">
        <f t="shared" si="27"/>
        <v>25</v>
      </c>
      <c r="K138" s="112">
        <f t="shared" si="28"/>
        <v>22.000000000014097</v>
      </c>
      <c r="L138" s="127">
        <v>34.002000000000002</v>
      </c>
      <c r="M138" s="131">
        <f t="shared" si="29"/>
        <v>-33.900747960432589</v>
      </c>
      <c r="N138" s="131">
        <f t="shared" si="30"/>
        <v>-2.6220777492717215</v>
      </c>
      <c r="O138" s="115">
        <f t="shared" si="31"/>
        <v>9966.0992520395666</v>
      </c>
      <c r="P138" s="115">
        <f t="shared" si="32"/>
        <v>9997.3779222507292</v>
      </c>
      <c r="Q138" s="132">
        <v>93</v>
      </c>
      <c r="R138" s="132">
        <v>6</v>
      </c>
      <c r="S138" s="132">
        <v>51</v>
      </c>
      <c r="T138" s="117">
        <f t="shared" si="23"/>
        <v>93.114166666666662</v>
      </c>
      <c r="U138" s="118">
        <v>0</v>
      </c>
      <c r="V138" s="115">
        <v>1.5</v>
      </c>
      <c r="W138" s="115">
        <f t="shared" si="33"/>
        <v>-0.3499144309277098</v>
      </c>
      <c r="X138" s="119">
        <f t="shared" si="34"/>
        <v>2599.6500855690724</v>
      </c>
      <c r="Y138" s="100">
        <v>131</v>
      </c>
    </row>
    <row r="139" spans="2:25" x14ac:dyDescent="0.2">
      <c r="B139" s="100">
        <v>132</v>
      </c>
      <c r="C139" s="126">
        <v>182</v>
      </c>
      <c r="D139" s="126">
        <v>56</v>
      </c>
      <c r="E139" s="126">
        <v>19</v>
      </c>
      <c r="F139" s="120">
        <f t="shared" si="14"/>
        <v>182.93861111111113</v>
      </c>
      <c r="G139" s="133"/>
      <c r="H139" s="121">
        <v>182.93861111111113</v>
      </c>
      <c r="I139" s="112">
        <f t="shared" si="26"/>
        <v>182</v>
      </c>
      <c r="J139" s="111">
        <f t="shared" si="27"/>
        <v>56</v>
      </c>
      <c r="K139" s="112">
        <f t="shared" si="28"/>
        <v>19.000000000064574</v>
      </c>
      <c r="L139" s="127">
        <v>34.235999999999997</v>
      </c>
      <c r="M139" s="131">
        <f t="shared" si="29"/>
        <v>-34.190980902259568</v>
      </c>
      <c r="N139" s="131">
        <f t="shared" si="30"/>
        <v>-1.7551412881364223</v>
      </c>
      <c r="O139" s="115">
        <f t="shared" si="31"/>
        <v>9965.80901909774</v>
      </c>
      <c r="P139" s="115">
        <f t="shared" si="32"/>
        <v>9998.2448587118633</v>
      </c>
      <c r="Q139" s="132">
        <v>93</v>
      </c>
      <c r="R139" s="132">
        <v>3</v>
      </c>
      <c r="S139" s="132">
        <v>15</v>
      </c>
      <c r="T139" s="117">
        <f t="shared" si="23"/>
        <v>93.05416666666666</v>
      </c>
      <c r="U139" s="118">
        <v>0</v>
      </c>
      <c r="V139" s="115">
        <v>1.5</v>
      </c>
      <c r="W139" s="115">
        <f t="shared" si="33"/>
        <v>-0.32668950397466623</v>
      </c>
      <c r="X139" s="119">
        <f t="shared" si="34"/>
        <v>2599.6733104960254</v>
      </c>
      <c r="Y139" s="100">
        <v>132</v>
      </c>
    </row>
    <row r="140" spans="2:25" x14ac:dyDescent="0.2">
      <c r="B140" s="100">
        <v>133</v>
      </c>
      <c r="C140" s="126">
        <v>181</v>
      </c>
      <c r="D140" s="126">
        <v>11</v>
      </c>
      <c r="E140" s="126">
        <v>14</v>
      </c>
      <c r="F140" s="120">
        <f t="shared" si="14"/>
        <v>181.18722222222223</v>
      </c>
      <c r="G140" s="133"/>
      <c r="H140" s="121">
        <v>181.18722222222223</v>
      </c>
      <c r="I140" s="112">
        <f t="shared" si="26"/>
        <v>181</v>
      </c>
      <c r="J140" s="111">
        <f t="shared" si="27"/>
        <v>11</v>
      </c>
      <c r="K140" s="112">
        <f t="shared" si="28"/>
        <v>14.000000000035016</v>
      </c>
      <c r="L140" s="127">
        <v>34.701000000000001</v>
      </c>
      <c r="M140" s="131">
        <f t="shared" si="29"/>
        <v>-34.693550704111637</v>
      </c>
      <c r="N140" s="131">
        <f t="shared" si="30"/>
        <v>-0.71898577262331698</v>
      </c>
      <c r="O140" s="115">
        <f t="shared" si="31"/>
        <v>9965.3064492958893</v>
      </c>
      <c r="P140" s="115">
        <f t="shared" si="32"/>
        <v>9999.2810142273775</v>
      </c>
      <c r="Q140" s="132">
        <v>93</v>
      </c>
      <c r="R140" s="132">
        <v>3</v>
      </c>
      <c r="S140" s="132">
        <v>25</v>
      </c>
      <c r="T140" s="117">
        <f t="shared" si="23"/>
        <v>93.05694444444444</v>
      </c>
      <c r="U140" s="118">
        <v>0</v>
      </c>
      <c r="V140" s="115">
        <v>1.5</v>
      </c>
      <c r="W140" s="115">
        <f t="shared" si="33"/>
        <v>-0.35318710123840136</v>
      </c>
      <c r="X140" s="119">
        <f t="shared" si="34"/>
        <v>2599.6468128987617</v>
      </c>
      <c r="Y140" s="100">
        <v>133</v>
      </c>
    </row>
    <row r="141" spans="2:25" x14ac:dyDescent="0.2">
      <c r="B141" s="100">
        <v>134</v>
      </c>
      <c r="C141" s="126">
        <v>180</v>
      </c>
      <c r="D141" s="126">
        <v>5</v>
      </c>
      <c r="E141" s="126">
        <v>56</v>
      </c>
      <c r="F141" s="120">
        <f t="shared" si="14"/>
        <v>180.09888888888889</v>
      </c>
      <c r="G141" s="133"/>
      <c r="H141" s="121">
        <v>180.09888888888889</v>
      </c>
      <c r="I141" s="112">
        <f t="shared" si="26"/>
        <v>180</v>
      </c>
      <c r="J141" s="111">
        <f t="shared" si="27"/>
        <v>5</v>
      </c>
      <c r="K141" s="112">
        <f t="shared" si="28"/>
        <v>56.00000000001728</v>
      </c>
      <c r="L141" s="127">
        <v>34.957999999999998</v>
      </c>
      <c r="M141" s="131">
        <f t="shared" si="29"/>
        <v>-34.957947932562526</v>
      </c>
      <c r="N141" s="131">
        <f t="shared" si="30"/>
        <v>-6.0335265369615927E-2</v>
      </c>
      <c r="O141" s="115">
        <f t="shared" si="31"/>
        <v>9965.0420520674379</v>
      </c>
      <c r="P141" s="115">
        <f t="shared" si="32"/>
        <v>9999.9396647346312</v>
      </c>
      <c r="Q141" s="132">
        <v>92</v>
      </c>
      <c r="R141" s="132">
        <v>58</v>
      </c>
      <c r="S141" s="132">
        <v>10</v>
      </c>
      <c r="T141" s="117">
        <f t="shared" si="23"/>
        <v>92.969444444444449</v>
      </c>
      <c r="U141" s="118">
        <v>0</v>
      </c>
      <c r="V141" s="115">
        <v>1.5</v>
      </c>
      <c r="W141" s="115">
        <f t="shared" si="33"/>
        <v>-0.31337753633089838</v>
      </c>
      <c r="X141" s="119">
        <f t="shared" si="34"/>
        <v>2599.6866224636692</v>
      </c>
      <c r="Y141" s="100">
        <v>134</v>
      </c>
    </row>
    <row r="142" spans="2:25" x14ac:dyDescent="0.2">
      <c r="B142" s="100">
        <v>135</v>
      </c>
      <c r="C142" s="126">
        <v>188</v>
      </c>
      <c r="D142" s="126">
        <v>58</v>
      </c>
      <c r="E142" s="126">
        <v>37</v>
      </c>
      <c r="F142" s="120">
        <f t="shared" si="14"/>
        <v>188.97694444444446</v>
      </c>
      <c r="G142" s="133"/>
      <c r="H142" s="121">
        <v>188.97694444444446</v>
      </c>
      <c r="I142" s="112">
        <f t="shared" si="26"/>
        <v>188</v>
      </c>
      <c r="J142" s="111">
        <f t="shared" si="27"/>
        <v>58</v>
      </c>
      <c r="K142" s="112">
        <f t="shared" si="28"/>
        <v>37.000000000041382</v>
      </c>
      <c r="L142" s="127">
        <v>33.499000000000002</v>
      </c>
      <c r="M142" s="131">
        <f t="shared" si="29"/>
        <v>-33.088677754690686</v>
      </c>
      <c r="N142" s="131">
        <f t="shared" si="30"/>
        <v>-5.2270838376898094</v>
      </c>
      <c r="O142" s="115">
        <f t="shared" si="31"/>
        <v>9966.9113222453088</v>
      </c>
      <c r="P142" s="115">
        <f t="shared" si="32"/>
        <v>9994.7729161623101</v>
      </c>
      <c r="Q142" s="132">
        <v>92</v>
      </c>
      <c r="R142" s="132">
        <v>56</v>
      </c>
      <c r="S142" s="132">
        <v>59</v>
      </c>
      <c r="T142" s="117">
        <f t="shared" si="23"/>
        <v>92.949722222222221</v>
      </c>
      <c r="U142" s="118">
        <v>0</v>
      </c>
      <c r="V142" s="115">
        <v>1.5</v>
      </c>
      <c r="W142" s="115">
        <f t="shared" si="33"/>
        <v>-0.2261330083361508</v>
      </c>
      <c r="X142" s="119">
        <f t="shared" si="34"/>
        <v>2599.7738669916639</v>
      </c>
      <c r="Y142" s="100">
        <v>135</v>
      </c>
    </row>
    <row r="143" spans="2:25" x14ac:dyDescent="0.2">
      <c r="B143" s="100">
        <v>136</v>
      </c>
      <c r="C143" s="126">
        <v>186</v>
      </c>
      <c r="D143" s="126">
        <v>36</v>
      </c>
      <c r="E143" s="126">
        <v>0</v>
      </c>
      <c r="F143" s="120">
        <f t="shared" si="14"/>
        <v>186.6</v>
      </c>
      <c r="G143" s="133"/>
      <c r="H143" s="121">
        <v>186.6</v>
      </c>
      <c r="I143" s="112">
        <f t="shared" si="26"/>
        <v>186</v>
      </c>
      <c r="J143" s="111">
        <f t="shared" si="27"/>
        <v>35</v>
      </c>
      <c r="K143" s="112">
        <f t="shared" si="28"/>
        <v>59.999999999979536</v>
      </c>
      <c r="L143" s="127">
        <v>33.765999999999998</v>
      </c>
      <c r="M143" s="131">
        <f t="shared" si="29"/>
        <v>-33.542224803262982</v>
      </c>
      <c r="N143" s="131">
        <f t="shared" si="30"/>
        <v>-3.8809678235421279</v>
      </c>
      <c r="O143" s="115">
        <f t="shared" si="31"/>
        <v>9966.4577751967372</v>
      </c>
      <c r="P143" s="115">
        <f t="shared" si="32"/>
        <v>9996.119032176457</v>
      </c>
      <c r="Q143" s="132">
        <v>92</v>
      </c>
      <c r="R143" s="132">
        <v>57</v>
      </c>
      <c r="S143" s="132">
        <v>22</v>
      </c>
      <c r="T143" s="117">
        <f t="shared" si="23"/>
        <v>92.956111111111113</v>
      </c>
      <c r="U143" s="118">
        <v>0</v>
      </c>
      <c r="V143" s="115">
        <v>1.5</v>
      </c>
      <c r="W143" s="115">
        <f t="shared" si="33"/>
        <v>-0.24366612569155333</v>
      </c>
      <c r="X143" s="119">
        <f t="shared" si="34"/>
        <v>2599.7563338743084</v>
      </c>
      <c r="Y143" s="100">
        <v>136</v>
      </c>
    </row>
    <row r="144" spans="2:25" x14ac:dyDescent="0.2">
      <c r="B144" s="100">
        <v>137</v>
      </c>
      <c r="C144" s="126">
        <v>184</v>
      </c>
      <c r="D144" s="126">
        <v>30</v>
      </c>
      <c r="E144" s="126">
        <v>41</v>
      </c>
      <c r="F144" s="120">
        <f t="shared" si="14"/>
        <v>184.51138888888889</v>
      </c>
      <c r="G144" s="133"/>
      <c r="H144" s="121">
        <v>184.51138888888889</v>
      </c>
      <c r="I144" s="112">
        <f t="shared" si="26"/>
        <v>184</v>
      </c>
      <c r="J144" s="111">
        <f t="shared" si="27"/>
        <v>30</v>
      </c>
      <c r="K144" s="112">
        <f t="shared" si="28"/>
        <v>40.999999999996817</v>
      </c>
      <c r="L144" s="127">
        <v>34.258000000000003</v>
      </c>
      <c r="M144" s="131">
        <f t="shared" si="29"/>
        <v>-34.151859070352458</v>
      </c>
      <c r="N144" s="131">
        <f t="shared" si="30"/>
        <v>-2.694640242923882</v>
      </c>
      <c r="O144" s="115">
        <f t="shared" si="31"/>
        <v>9965.8481409296473</v>
      </c>
      <c r="P144" s="115">
        <f t="shared" si="32"/>
        <v>9997.3053597570761</v>
      </c>
      <c r="Q144" s="132">
        <v>93</v>
      </c>
      <c r="R144" s="132">
        <v>3</v>
      </c>
      <c r="S144" s="132">
        <v>57</v>
      </c>
      <c r="T144" s="117">
        <f t="shared" si="23"/>
        <v>93.06583333333333</v>
      </c>
      <c r="U144" s="118">
        <v>0</v>
      </c>
      <c r="V144" s="115">
        <v>1.5</v>
      </c>
      <c r="W144" s="115">
        <f t="shared" si="33"/>
        <v>-0.33485894031072161</v>
      </c>
      <c r="X144" s="119">
        <f t="shared" si="34"/>
        <v>2599.6651410596892</v>
      </c>
      <c r="Y144" s="100">
        <v>137</v>
      </c>
    </row>
    <row r="145" spans="2:25" x14ac:dyDescent="0.2">
      <c r="B145" s="100">
        <v>138</v>
      </c>
      <c r="C145" s="126">
        <v>183</v>
      </c>
      <c r="D145" s="126">
        <v>19</v>
      </c>
      <c r="E145" s="126">
        <v>10</v>
      </c>
      <c r="F145" s="120">
        <f t="shared" si="14"/>
        <v>183.31944444444443</v>
      </c>
      <c r="G145" s="133"/>
      <c r="H145" s="121">
        <v>183.31944444444443</v>
      </c>
      <c r="I145" s="112">
        <f t="shared" si="26"/>
        <v>183</v>
      </c>
      <c r="J145" s="111">
        <f t="shared" si="27"/>
        <v>19</v>
      </c>
      <c r="K145" s="112">
        <f t="shared" si="28"/>
        <v>9.9999999999431566</v>
      </c>
      <c r="L145" s="127">
        <v>34.53</v>
      </c>
      <c r="M145" s="131">
        <f t="shared" si="29"/>
        <v>-34.472066382447011</v>
      </c>
      <c r="N145" s="131">
        <f t="shared" si="30"/>
        <v>-1.999384736404396</v>
      </c>
      <c r="O145" s="115">
        <f t="shared" si="31"/>
        <v>9965.5279336175536</v>
      </c>
      <c r="P145" s="115">
        <f t="shared" si="32"/>
        <v>9998.000615263596</v>
      </c>
      <c r="Q145" s="132">
        <v>93</v>
      </c>
      <c r="R145" s="132">
        <v>2</v>
      </c>
      <c r="S145" s="132">
        <v>6</v>
      </c>
      <c r="T145" s="117">
        <f t="shared" si="23"/>
        <v>93.034999999999997</v>
      </c>
      <c r="U145" s="118">
        <v>0</v>
      </c>
      <c r="V145" s="115">
        <v>1.5</v>
      </c>
      <c r="W145" s="115">
        <f t="shared" si="33"/>
        <v>-0.3307924091033736</v>
      </c>
      <c r="X145" s="119">
        <f t="shared" si="34"/>
        <v>2599.6692075908968</v>
      </c>
      <c r="Y145" s="100">
        <v>138</v>
      </c>
    </row>
    <row r="146" spans="2:25" x14ac:dyDescent="0.2">
      <c r="B146" s="100">
        <v>139</v>
      </c>
      <c r="C146" s="126">
        <v>181</v>
      </c>
      <c r="D146" s="126">
        <v>18</v>
      </c>
      <c r="E146" s="126">
        <v>36</v>
      </c>
      <c r="F146" s="120">
        <f t="shared" si="14"/>
        <v>181.31</v>
      </c>
      <c r="G146" s="133"/>
      <c r="H146" s="121">
        <v>181.31</v>
      </c>
      <c r="I146" s="112">
        <f t="shared" si="26"/>
        <v>181</v>
      </c>
      <c r="J146" s="111">
        <f t="shared" si="27"/>
        <v>18</v>
      </c>
      <c r="K146" s="112">
        <f t="shared" si="28"/>
        <v>36.000000000008185</v>
      </c>
      <c r="L146" s="127">
        <v>34.988999999999997</v>
      </c>
      <c r="M146" s="131">
        <f t="shared" si="29"/>
        <v>-34.979855079339096</v>
      </c>
      <c r="N146" s="131">
        <f t="shared" si="30"/>
        <v>-0.79991226296045359</v>
      </c>
      <c r="O146" s="115">
        <f t="shared" si="31"/>
        <v>9965.0201449206616</v>
      </c>
      <c r="P146" s="115">
        <f t="shared" si="32"/>
        <v>9999.2000877370392</v>
      </c>
      <c r="Q146" s="132">
        <v>93</v>
      </c>
      <c r="R146" s="132">
        <v>1</v>
      </c>
      <c r="S146" s="132">
        <v>30</v>
      </c>
      <c r="T146" s="117">
        <f t="shared" si="23"/>
        <v>93.025000000000006</v>
      </c>
      <c r="U146" s="118">
        <v>0</v>
      </c>
      <c r="V146" s="115">
        <v>1.5</v>
      </c>
      <c r="W146" s="115">
        <f t="shared" si="33"/>
        <v>-0.34900490318427058</v>
      </c>
      <c r="X146" s="119">
        <f t="shared" si="34"/>
        <v>2599.6509950968157</v>
      </c>
      <c r="Y146" s="100">
        <v>139</v>
      </c>
    </row>
    <row r="147" spans="2:25" x14ac:dyDescent="0.2">
      <c r="B147" s="100">
        <v>140</v>
      </c>
      <c r="C147" s="126">
        <v>180</v>
      </c>
      <c r="D147" s="126">
        <v>9</v>
      </c>
      <c r="E147" s="126">
        <v>1</v>
      </c>
      <c r="F147" s="120">
        <f t="shared" si="14"/>
        <v>180.15027777777777</v>
      </c>
      <c r="G147" s="133"/>
      <c r="H147" s="121">
        <v>180.15027777777777</v>
      </c>
      <c r="I147" s="112">
        <f t="shared" si="26"/>
        <v>180</v>
      </c>
      <c r="J147" s="111">
        <f t="shared" si="27"/>
        <v>9</v>
      </c>
      <c r="K147" s="112">
        <f t="shared" si="28"/>
        <v>0.99999999998544808</v>
      </c>
      <c r="L147" s="127">
        <v>35.308999999999997</v>
      </c>
      <c r="M147" s="131">
        <f t="shared" si="29"/>
        <v>-35.308878549463628</v>
      </c>
      <c r="N147" s="131">
        <f t="shared" si="30"/>
        <v>-9.2609822518774559E-2</v>
      </c>
      <c r="O147" s="115">
        <f t="shared" si="31"/>
        <v>9964.6911214505362</v>
      </c>
      <c r="P147" s="115">
        <f t="shared" si="32"/>
        <v>9999.9073901774809</v>
      </c>
      <c r="Q147" s="132">
        <v>93</v>
      </c>
      <c r="R147" s="132">
        <v>0</v>
      </c>
      <c r="S147" s="132">
        <v>38</v>
      </c>
      <c r="T147" s="117">
        <f t="shared" si="23"/>
        <v>93.010555555555555</v>
      </c>
      <c r="U147" s="118">
        <v>0</v>
      </c>
      <c r="V147" s="115">
        <v>1.5</v>
      </c>
      <c r="W147" s="115">
        <f t="shared" si="33"/>
        <v>-0.35698915687040422</v>
      </c>
      <c r="X147" s="119">
        <f t="shared" si="34"/>
        <v>2599.6430108431296</v>
      </c>
      <c r="Y147" s="100">
        <v>140</v>
      </c>
    </row>
    <row r="148" spans="2:25" x14ac:dyDescent="0.2">
      <c r="B148" s="100">
        <v>141</v>
      </c>
      <c r="C148" s="126">
        <v>188</v>
      </c>
      <c r="D148" s="126">
        <v>51</v>
      </c>
      <c r="E148" s="126">
        <v>17</v>
      </c>
      <c r="F148" s="120">
        <f t="shared" si="14"/>
        <v>188.85472222222222</v>
      </c>
      <c r="G148" s="133"/>
      <c r="H148" s="121">
        <v>188.85472222222222</v>
      </c>
      <c r="I148" s="112">
        <f t="shared" si="26"/>
        <v>188</v>
      </c>
      <c r="J148" s="111">
        <f t="shared" si="27"/>
        <v>51</v>
      </c>
      <c r="K148" s="112">
        <f t="shared" si="28"/>
        <v>16.999999999998181</v>
      </c>
      <c r="L148" s="127">
        <v>33.826999999999998</v>
      </c>
      <c r="M148" s="131">
        <f t="shared" si="29"/>
        <v>-33.423843609516496</v>
      </c>
      <c r="N148" s="131">
        <f t="shared" si="30"/>
        <v>-5.206976797200392</v>
      </c>
      <c r="O148" s="115">
        <f t="shared" si="31"/>
        <v>9966.5761563904834</v>
      </c>
      <c r="P148" s="115">
        <f t="shared" si="32"/>
        <v>9994.7930232027993</v>
      </c>
      <c r="Q148" s="132">
        <v>92</v>
      </c>
      <c r="R148" s="132">
        <v>54</v>
      </c>
      <c r="S148" s="132">
        <v>11</v>
      </c>
      <c r="T148" s="117">
        <f t="shared" si="23"/>
        <v>92.903055555555568</v>
      </c>
      <c r="U148" s="118">
        <v>0</v>
      </c>
      <c r="V148" s="115">
        <v>1.5</v>
      </c>
      <c r="W148" s="115">
        <f t="shared" si="33"/>
        <v>-0.21541050737473966</v>
      </c>
      <c r="X148" s="119">
        <f t="shared" si="34"/>
        <v>2599.7845894926254</v>
      </c>
      <c r="Y148" s="100">
        <v>141</v>
      </c>
    </row>
    <row r="149" spans="2:25" x14ac:dyDescent="0.2">
      <c r="B149" s="100">
        <v>142</v>
      </c>
      <c r="C149" s="126">
        <v>186</v>
      </c>
      <c r="D149" s="126">
        <v>58</v>
      </c>
      <c r="E149" s="126">
        <v>25</v>
      </c>
      <c r="F149" s="120">
        <f t="shared" si="14"/>
        <v>186.97361111111113</v>
      </c>
      <c r="G149" s="133"/>
      <c r="H149" s="121">
        <v>186.97361111111113</v>
      </c>
      <c r="I149" s="112">
        <f t="shared" si="26"/>
        <v>186</v>
      </c>
      <c r="J149" s="111">
        <f t="shared" si="27"/>
        <v>58</v>
      </c>
      <c r="K149" s="112">
        <f t="shared" si="28"/>
        <v>25.000000000052296</v>
      </c>
      <c r="L149" s="127">
        <v>34.121000000000002</v>
      </c>
      <c r="M149" s="131">
        <f t="shared" si="29"/>
        <v>-33.868578850534796</v>
      </c>
      <c r="N149" s="131">
        <f t="shared" si="30"/>
        <v>-4.1427053534022127</v>
      </c>
      <c r="O149" s="115">
        <f t="shared" si="31"/>
        <v>9966.1314211494646</v>
      </c>
      <c r="P149" s="115">
        <f t="shared" si="32"/>
        <v>9995.8572946465974</v>
      </c>
      <c r="Q149" s="132">
        <v>92</v>
      </c>
      <c r="R149" s="132">
        <v>57</v>
      </c>
      <c r="S149" s="132">
        <v>23</v>
      </c>
      <c r="T149" s="117">
        <f t="shared" si="23"/>
        <v>92.956388888888895</v>
      </c>
      <c r="U149" s="118">
        <v>0</v>
      </c>
      <c r="V149" s="115">
        <v>1.5</v>
      </c>
      <c r="W149" s="115">
        <f t="shared" si="33"/>
        <v>-0.2621640837995034</v>
      </c>
      <c r="X149" s="119">
        <f t="shared" si="34"/>
        <v>2599.7378359162003</v>
      </c>
      <c r="Y149" s="100">
        <v>142</v>
      </c>
    </row>
    <row r="150" spans="2:25" x14ac:dyDescent="0.2">
      <c r="B150" s="100">
        <v>143</v>
      </c>
      <c r="C150" s="126">
        <v>185</v>
      </c>
      <c r="D150" s="126">
        <v>40</v>
      </c>
      <c r="E150" s="126">
        <v>19</v>
      </c>
      <c r="F150" s="120">
        <f t="shared" si="14"/>
        <v>185.67194444444445</v>
      </c>
      <c r="G150" s="133"/>
      <c r="H150" s="121">
        <v>185.67194444444445</v>
      </c>
      <c r="I150" s="112">
        <f t="shared" si="26"/>
        <v>185</v>
      </c>
      <c r="J150" s="111">
        <f t="shared" si="27"/>
        <v>40</v>
      </c>
      <c r="K150" s="112">
        <f t="shared" si="28"/>
        <v>19.000000000016826</v>
      </c>
      <c r="L150" s="127">
        <v>34.420999999999999</v>
      </c>
      <c r="M150" s="131">
        <f t="shared" si="29"/>
        <v>-34.252477666996668</v>
      </c>
      <c r="N150" s="131">
        <f t="shared" si="30"/>
        <v>-3.4019133839494931</v>
      </c>
      <c r="O150" s="115">
        <f t="shared" si="31"/>
        <v>9965.7475223330039</v>
      </c>
      <c r="P150" s="115">
        <f t="shared" si="32"/>
        <v>9996.5980866160498</v>
      </c>
      <c r="Q150" s="132">
        <v>93</v>
      </c>
      <c r="R150" s="132">
        <v>3</v>
      </c>
      <c r="S150" s="132">
        <v>55</v>
      </c>
      <c r="T150" s="117">
        <f t="shared" si="23"/>
        <v>93.06527777777778</v>
      </c>
      <c r="U150" s="118">
        <v>0</v>
      </c>
      <c r="V150" s="115">
        <v>1.5</v>
      </c>
      <c r="W150" s="115">
        <f t="shared" si="33"/>
        <v>-0.34325450980446748</v>
      </c>
      <c r="X150" s="119">
        <f t="shared" si="34"/>
        <v>2599.6567454901956</v>
      </c>
      <c r="Y150" s="100">
        <v>143</v>
      </c>
    </row>
    <row r="151" spans="2:25" x14ac:dyDescent="0.2">
      <c r="B151" s="100">
        <v>144</v>
      </c>
      <c r="C151" s="126">
        <v>184</v>
      </c>
      <c r="D151" s="126">
        <v>50</v>
      </c>
      <c r="E151" s="126">
        <v>7</v>
      </c>
      <c r="F151" s="120">
        <f t="shared" si="14"/>
        <v>184.83527777777778</v>
      </c>
      <c r="G151" s="133"/>
      <c r="H151" s="121">
        <v>184.83527777777778</v>
      </c>
      <c r="I151" s="112">
        <f t="shared" si="26"/>
        <v>184</v>
      </c>
      <c r="J151" s="111">
        <f t="shared" si="27"/>
        <v>50</v>
      </c>
      <c r="K151" s="112">
        <f t="shared" si="28"/>
        <v>6.9999999999936335</v>
      </c>
      <c r="L151" s="127">
        <v>34.636000000000003</v>
      </c>
      <c r="M151" s="131">
        <f t="shared" si="29"/>
        <v>-34.512735629793085</v>
      </c>
      <c r="N151" s="131">
        <f t="shared" si="30"/>
        <v>-2.9195162866494582</v>
      </c>
      <c r="O151" s="115">
        <f t="shared" si="31"/>
        <v>9965.4872643702074</v>
      </c>
      <c r="P151" s="115">
        <f t="shared" si="32"/>
        <v>9997.080483713351</v>
      </c>
      <c r="Q151" s="132">
        <v>93</v>
      </c>
      <c r="R151" s="132">
        <v>4</v>
      </c>
      <c r="S151" s="132">
        <v>47</v>
      </c>
      <c r="T151" s="117">
        <f t="shared" si="23"/>
        <v>93.079722222222216</v>
      </c>
      <c r="U151" s="118">
        <v>0</v>
      </c>
      <c r="V151" s="115">
        <v>1.5</v>
      </c>
      <c r="W151" s="115">
        <f t="shared" si="33"/>
        <v>-0.36352482361138616</v>
      </c>
      <c r="X151" s="119">
        <f t="shared" si="34"/>
        <v>2599.6364751763886</v>
      </c>
      <c r="Y151" s="100">
        <v>144</v>
      </c>
    </row>
    <row r="152" spans="2:25" x14ac:dyDescent="0.2">
      <c r="B152" s="100">
        <v>145</v>
      </c>
      <c r="C152" s="126">
        <v>183</v>
      </c>
      <c r="D152" s="126">
        <v>40</v>
      </c>
      <c r="E152" s="126">
        <v>29</v>
      </c>
      <c r="F152" s="120">
        <f t="shared" si="14"/>
        <v>183.67472222222221</v>
      </c>
      <c r="G152" s="133"/>
      <c r="H152" s="121">
        <v>183.67472222222221</v>
      </c>
      <c r="I152" s="112">
        <f t="shared" si="26"/>
        <v>183</v>
      </c>
      <c r="J152" s="111">
        <f t="shared" si="27"/>
        <v>40</v>
      </c>
      <c r="K152" s="112">
        <f t="shared" si="28"/>
        <v>28.999999999973625</v>
      </c>
      <c r="L152" s="127">
        <v>34.904000000000003</v>
      </c>
      <c r="M152" s="131">
        <f t="shared" si="29"/>
        <v>-34.832237080949398</v>
      </c>
      <c r="N152" s="131">
        <f t="shared" si="30"/>
        <v>-2.2370686034482299</v>
      </c>
      <c r="O152" s="115">
        <f t="shared" si="31"/>
        <v>9965.1677629190508</v>
      </c>
      <c r="P152" s="115">
        <f t="shared" si="32"/>
        <v>9997.7629313965517</v>
      </c>
      <c r="Q152" s="132">
        <v>92</v>
      </c>
      <c r="R152" s="132">
        <v>56</v>
      </c>
      <c r="S152" s="132">
        <v>2</v>
      </c>
      <c r="T152" s="117">
        <f t="shared" si="23"/>
        <v>92.933888888888887</v>
      </c>
      <c r="U152" s="118">
        <v>0</v>
      </c>
      <c r="V152" s="115">
        <v>1.5</v>
      </c>
      <c r="W152" s="115">
        <f t="shared" si="33"/>
        <v>-0.28885872658385381</v>
      </c>
      <c r="X152" s="119">
        <f t="shared" si="34"/>
        <v>2599.7111412734162</v>
      </c>
      <c r="Y152" s="100">
        <v>145</v>
      </c>
    </row>
    <row r="153" spans="2:25" x14ac:dyDescent="0.2">
      <c r="B153" s="100">
        <v>146</v>
      </c>
      <c r="C153" s="126">
        <v>180</v>
      </c>
      <c r="D153" s="126">
        <v>37</v>
      </c>
      <c r="E153" s="126">
        <v>47</v>
      </c>
      <c r="F153" s="120">
        <f t="shared" si="14"/>
        <v>180.62972222222223</v>
      </c>
      <c r="G153" s="133"/>
      <c r="H153" s="121">
        <v>180.62972222222223</v>
      </c>
      <c r="I153" s="112">
        <f t="shared" si="26"/>
        <v>180</v>
      </c>
      <c r="J153" s="111">
        <f t="shared" si="27"/>
        <v>37</v>
      </c>
      <c r="K153" s="112">
        <f t="shared" si="28"/>
        <v>47.000000000018645</v>
      </c>
      <c r="L153" s="127">
        <v>35.725000000000001</v>
      </c>
      <c r="M153" s="131">
        <f t="shared" si="29"/>
        <v>-35.722842302074909</v>
      </c>
      <c r="N153" s="131">
        <f t="shared" si="30"/>
        <v>-0.39263578681482636</v>
      </c>
      <c r="O153" s="115">
        <f t="shared" si="31"/>
        <v>9964.2771576979248</v>
      </c>
      <c r="P153" s="115">
        <f t="shared" si="32"/>
        <v>9999.6073642131851</v>
      </c>
      <c r="Q153" s="132">
        <v>92</v>
      </c>
      <c r="R153" s="132">
        <v>54</v>
      </c>
      <c r="S153" s="132">
        <v>15</v>
      </c>
      <c r="T153" s="117">
        <f t="shared" si="23"/>
        <v>92.904166666666669</v>
      </c>
      <c r="U153" s="118">
        <v>0</v>
      </c>
      <c r="V153" s="115">
        <v>1.5</v>
      </c>
      <c r="W153" s="115">
        <f t="shared" si="33"/>
        <v>-0.31235510005089662</v>
      </c>
      <c r="X153" s="119">
        <f t="shared" si="34"/>
        <v>2599.6876448999492</v>
      </c>
      <c r="Y153" s="100">
        <v>146</v>
      </c>
    </row>
    <row r="154" spans="2:25" x14ac:dyDescent="0.2">
      <c r="B154" s="100">
        <v>147</v>
      </c>
      <c r="C154" s="126">
        <v>189</v>
      </c>
      <c r="D154" s="126">
        <v>15</v>
      </c>
      <c r="E154" s="126">
        <v>1</v>
      </c>
      <c r="F154" s="120">
        <f t="shared" si="14"/>
        <v>189.25027777777777</v>
      </c>
      <c r="G154" s="133"/>
      <c r="H154" s="121">
        <v>189.25027777777777</v>
      </c>
      <c r="I154" s="112">
        <f t="shared" si="26"/>
        <v>189</v>
      </c>
      <c r="J154" s="111">
        <f t="shared" si="27"/>
        <v>15</v>
      </c>
      <c r="K154" s="112">
        <f t="shared" si="28"/>
        <v>0.99999999996498445</v>
      </c>
      <c r="L154" s="127">
        <v>34.201999999999998</v>
      </c>
      <c r="M154" s="131">
        <f t="shared" si="29"/>
        <v>-33.757223075011055</v>
      </c>
      <c r="N154" s="131">
        <f t="shared" si="30"/>
        <v>-5.4978808884824888</v>
      </c>
      <c r="O154" s="115">
        <f t="shared" si="31"/>
        <v>9966.2427769249898</v>
      </c>
      <c r="P154" s="115">
        <f t="shared" si="32"/>
        <v>9994.5021191115175</v>
      </c>
      <c r="Q154" s="132">
        <v>92</v>
      </c>
      <c r="R154" s="132">
        <v>52</v>
      </c>
      <c r="S154" s="132">
        <v>38</v>
      </c>
      <c r="T154" s="117">
        <f t="shared" si="23"/>
        <v>92.877222222222215</v>
      </c>
      <c r="U154" s="118">
        <v>0</v>
      </c>
      <c r="V154" s="115">
        <v>1.5</v>
      </c>
      <c r="W154" s="115">
        <f t="shared" si="33"/>
        <v>-0.21896704767813957</v>
      </c>
      <c r="X154" s="119">
        <f t="shared" si="34"/>
        <v>2599.7810329523218</v>
      </c>
      <c r="Y154" s="100">
        <v>147</v>
      </c>
    </row>
    <row r="155" spans="2:25" x14ac:dyDescent="0.2">
      <c r="B155" s="100">
        <v>148</v>
      </c>
      <c r="C155" s="126">
        <v>187</v>
      </c>
      <c r="D155" s="126">
        <v>23</v>
      </c>
      <c r="E155" s="126">
        <v>2</v>
      </c>
      <c r="F155" s="120">
        <f t="shared" si="14"/>
        <v>187.38388888888889</v>
      </c>
      <c r="G155" s="133"/>
      <c r="H155" s="121">
        <v>187.38388888888889</v>
      </c>
      <c r="I155" s="112">
        <f t="shared" si="26"/>
        <v>187</v>
      </c>
      <c r="J155" s="111">
        <f t="shared" si="27"/>
        <v>23</v>
      </c>
      <c r="K155" s="112">
        <f t="shared" si="28"/>
        <v>2.0000000000050022</v>
      </c>
      <c r="L155" s="127">
        <v>34.491</v>
      </c>
      <c r="M155" s="131">
        <f t="shared" si="29"/>
        <v>-34.204977845330866</v>
      </c>
      <c r="N155" s="131">
        <f t="shared" si="30"/>
        <v>-4.4326709330182252</v>
      </c>
      <c r="O155" s="115">
        <f t="shared" si="31"/>
        <v>9965.7950221546689</v>
      </c>
      <c r="P155" s="115">
        <f t="shared" si="32"/>
        <v>9995.567329066982</v>
      </c>
      <c r="Q155" s="132">
        <v>92</v>
      </c>
      <c r="R155" s="132">
        <v>57</v>
      </c>
      <c r="S155" s="132">
        <v>20</v>
      </c>
      <c r="T155" s="117">
        <f t="shared" si="23"/>
        <v>92.955555555555563</v>
      </c>
      <c r="U155" s="118">
        <v>0</v>
      </c>
      <c r="V155" s="115">
        <v>1.5</v>
      </c>
      <c r="W155" s="115">
        <f t="shared" si="33"/>
        <v>-0.28076958269678554</v>
      </c>
      <c r="X155" s="119">
        <f t="shared" si="34"/>
        <v>2599.7192304173032</v>
      </c>
      <c r="Y155" s="100">
        <v>148</v>
      </c>
    </row>
    <row r="156" spans="2:25" x14ac:dyDescent="0.2">
      <c r="B156" s="100">
        <v>149</v>
      </c>
      <c r="C156" s="126">
        <v>186</v>
      </c>
      <c r="D156" s="126">
        <v>27</v>
      </c>
      <c r="E156" s="126">
        <v>1</v>
      </c>
      <c r="F156" s="120">
        <f t="shared" si="14"/>
        <v>186.45027777777776</v>
      </c>
      <c r="G156" s="133"/>
      <c r="H156" s="121">
        <v>186.45027777777776</v>
      </c>
      <c r="I156" s="112">
        <f t="shared" si="26"/>
        <v>186</v>
      </c>
      <c r="J156" s="111">
        <f t="shared" si="27"/>
        <v>27</v>
      </c>
      <c r="K156" s="112">
        <f t="shared" si="28"/>
        <v>0.99999999992405719</v>
      </c>
      <c r="L156" s="127">
        <v>34.610999999999997</v>
      </c>
      <c r="M156" s="131">
        <f t="shared" si="29"/>
        <v>-34.391902718640367</v>
      </c>
      <c r="N156" s="131">
        <f t="shared" si="30"/>
        <v>-3.8882320393177601</v>
      </c>
      <c r="O156" s="115">
        <f t="shared" si="31"/>
        <v>9965.6080972813597</v>
      </c>
      <c r="P156" s="115">
        <f t="shared" si="32"/>
        <v>9996.1117679606814</v>
      </c>
      <c r="Q156" s="132">
        <v>92</v>
      </c>
      <c r="R156" s="132">
        <v>59</v>
      </c>
      <c r="S156" s="132">
        <v>13</v>
      </c>
      <c r="T156" s="117">
        <f t="shared" si="23"/>
        <v>92.986944444444447</v>
      </c>
      <c r="U156" s="118">
        <v>0</v>
      </c>
      <c r="V156" s="115">
        <v>1.5</v>
      </c>
      <c r="W156" s="115">
        <f t="shared" si="33"/>
        <v>-0.30597753550211881</v>
      </c>
      <c r="X156" s="119">
        <f t="shared" si="34"/>
        <v>2599.6940224644977</v>
      </c>
      <c r="Y156" s="100">
        <v>149</v>
      </c>
    </row>
    <row r="157" spans="2:25" x14ac:dyDescent="0.2">
      <c r="B157" s="100">
        <v>150</v>
      </c>
      <c r="C157" s="126">
        <v>184</v>
      </c>
      <c r="D157" s="126">
        <v>58</v>
      </c>
      <c r="E157" s="126">
        <v>36</v>
      </c>
      <c r="F157" s="120">
        <f t="shared" si="14"/>
        <v>184.97666666666666</v>
      </c>
      <c r="G157" s="133"/>
      <c r="H157" s="121">
        <v>184.97666666666666</v>
      </c>
      <c r="I157" s="112">
        <f t="shared" si="26"/>
        <v>184</v>
      </c>
      <c r="J157" s="111">
        <f t="shared" si="27"/>
        <v>58</v>
      </c>
      <c r="K157" s="112">
        <f t="shared" si="28"/>
        <v>35.999999999974079</v>
      </c>
      <c r="L157" s="127">
        <v>34.902000000000001</v>
      </c>
      <c r="M157" s="131">
        <f t="shared" si="29"/>
        <v>-34.770423267519213</v>
      </c>
      <c r="N157" s="131">
        <f t="shared" si="30"/>
        <v>-3.0277499562478081</v>
      </c>
      <c r="O157" s="115">
        <f t="shared" si="31"/>
        <v>9965.2295767324813</v>
      </c>
      <c r="P157" s="115">
        <f t="shared" si="32"/>
        <v>9996.9722500437529</v>
      </c>
      <c r="Q157" s="132">
        <v>93</v>
      </c>
      <c r="R157" s="132">
        <v>3</v>
      </c>
      <c r="S157" s="132">
        <v>19</v>
      </c>
      <c r="T157" s="117">
        <f t="shared" si="23"/>
        <v>93.055277777777775</v>
      </c>
      <c r="U157" s="118">
        <v>0</v>
      </c>
      <c r="V157" s="115">
        <v>1.5</v>
      </c>
      <c r="W157" s="115">
        <f t="shared" si="33"/>
        <v>-0.3629032395343128</v>
      </c>
      <c r="X157" s="119">
        <f t="shared" si="34"/>
        <v>2599.6370967604657</v>
      </c>
      <c r="Y157" s="100">
        <v>150</v>
      </c>
    </row>
    <row r="158" spans="2:25" x14ac:dyDescent="0.2">
      <c r="B158" s="100">
        <v>151</v>
      </c>
      <c r="C158" s="126">
        <v>183</v>
      </c>
      <c r="D158" s="126">
        <v>34</v>
      </c>
      <c r="E158" s="126">
        <v>12</v>
      </c>
      <c r="F158" s="120">
        <f t="shared" si="14"/>
        <v>183.57</v>
      </c>
      <c r="G158" s="133"/>
      <c r="H158" s="121">
        <v>183.57</v>
      </c>
      <c r="I158" s="112">
        <f t="shared" si="26"/>
        <v>183</v>
      </c>
      <c r="J158" s="111">
        <f t="shared" si="27"/>
        <v>34</v>
      </c>
      <c r="K158" s="112">
        <f t="shared" si="28"/>
        <v>11.999999999975444</v>
      </c>
      <c r="L158" s="127">
        <v>35.228999999999999</v>
      </c>
      <c r="M158" s="131">
        <f t="shared" si="29"/>
        <v>-35.160637021372764</v>
      </c>
      <c r="N158" s="131">
        <f t="shared" si="30"/>
        <v>-2.1936374475448117</v>
      </c>
      <c r="O158" s="115">
        <f t="shared" si="31"/>
        <v>9964.8393629786278</v>
      </c>
      <c r="P158" s="115">
        <f t="shared" si="32"/>
        <v>9997.8063625524555</v>
      </c>
      <c r="Q158" s="132">
        <v>92</v>
      </c>
      <c r="R158" s="132">
        <v>56</v>
      </c>
      <c r="S158" s="132">
        <v>53</v>
      </c>
      <c r="T158" s="117">
        <f t="shared" si="23"/>
        <v>92.948055555555555</v>
      </c>
      <c r="U158" s="118">
        <v>0</v>
      </c>
      <c r="V158" s="115">
        <v>1.5</v>
      </c>
      <c r="W158" s="115">
        <f t="shared" si="33"/>
        <v>-0.31424878003875256</v>
      </c>
      <c r="X158" s="119">
        <f t="shared" si="34"/>
        <v>2599.6857512199613</v>
      </c>
      <c r="Y158" s="100">
        <v>151</v>
      </c>
    </row>
    <row r="159" spans="2:25" x14ac:dyDescent="0.2">
      <c r="B159" s="100">
        <v>152</v>
      </c>
      <c r="C159" s="126">
        <v>180</v>
      </c>
      <c r="D159" s="126">
        <v>33</v>
      </c>
      <c r="E159" s="126">
        <v>42</v>
      </c>
      <c r="F159" s="120">
        <f t="shared" si="14"/>
        <v>180.56166666666667</v>
      </c>
      <c r="G159" s="133"/>
      <c r="H159" s="121">
        <v>180.56166666666667</v>
      </c>
      <c r="I159" s="112">
        <f t="shared" si="26"/>
        <v>180</v>
      </c>
      <c r="J159" s="111">
        <f t="shared" si="27"/>
        <v>33</v>
      </c>
      <c r="K159" s="112">
        <f t="shared" si="28"/>
        <v>42.000000000002728</v>
      </c>
      <c r="L159" s="127">
        <v>35.968000000000004</v>
      </c>
      <c r="M159" s="131">
        <f t="shared" si="29"/>
        <v>-35.966271796612162</v>
      </c>
      <c r="N159" s="131">
        <f t="shared" si="30"/>
        <v>-0.35258623373713888</v>
      </c>
      <c r="O159" s="115">
        <f t="shared" si="31"/>
        <v>9964.033728203387</v>
      </c>
      <c r="P159" s="115">
        <f t="shared" si="32"/>
        <v>9999.6474137662626</v>
      </c>
      <c r="Q159" s="132">
        <v>92</v>
      </c>
      <c r="R159" s="132">
        <v>52</v>
      </c>
      <c r="S159" s="132">
        <v>37</v>
      </c>
      <c r="T159" s="117">
        <f t="shared" si="23"/>
        <v>92.876944444444433</v>
      </c>
      <c r="U159" s="118">
        <v>0</v>
      </c>
      <c r="V159" s="115">
        <v>1.5</v>
      </c>
      <c r="W159" s="115">
        <f t="shared" si="33"/>
        <v>-0.30755007421065206</v>
      </c>
      <c r="X159" s="119">
        <f t="shared" si="34"/>
        <v>2599.6924499257893</v>
      </c>
      <c r="Y159" s="100">
        <v>152</v>
      </c>
    </row>
    <row r="160" spans="2:25" x14ac:dyDescent="0.2">
      <c r="B160" s="100">
        <v>153</v>
      </c>
      <c r="C160" s="126">
        <v>189</v>
      </c>
      <c r="D160" s="126">
        <v>23</v>
      </c>
      <c r="E160" s="126">
        <v>4</v>
      </c>
      <c r="F160" s="120">
        <f t="shared" si="14"/>
        <v>189.38444444444443</v>
      </c>
      <c r="G160" s="133"/>
      <c r="H160" s="121">
        <v>189.38444444444443</v>
      </c>
      <c r="I160" s="112">
        <f t="shared" si="26"/>
        <v>189</v>
      </c>
      <c r="J160" s="111">
        <f t="shared" si="27"/>
        <v>23</v>
      </c>
      <c r="K160" s="112">
        <f t="shared" si="28"/>
        <v>3.9999999999349711</v>
      </c>
      <c r="L160" s="127">
        <v>34.869999999999997</v>
      </c>
      <c r="M160" s="131">
        <f t="shared" si="29"/>
        <v>-34.403316222997972</v>
      </c>
      <c r="N160" s="131">
        <f t="shared" si="30"/>
        <v>-5.6858361619382478</v>
      </c>
      <c r="O160" s="115">
        <f t="shared" si="31"/>
        <v>9965.5966837770029</v>
      </c>
      <c r="P160" s="115">
        <f t="shared" si="32"/>
        <v>9994.3141638380621</v>
      </c>
      <c r="Q160" s="132">
        <v>92</v>
      </c>
      <c r="R160" s="132">
        <v>49</v>
      </c>
      <c r="S160" s="132">
        <v>17</v>
      </c>
      <c r="T160" s="117">
        <f t="shared" si="23"/>
        <v>92.82138888888889</v>
      </c>
      <c r="U160" s="118">
        <v>0</v>
      </c>
      <c r="V160" s="115">
        <v>1.5</v>
      </c>
      <c r="W160" s="115">
        <f t="shared" si="33"/>
        <v>-0.21847609394941814</v>
      </c>
      <c r="X160" s="119">
        <f t="shared" si="34"/>
        <v>2599.7815239060506</v>
      </c>
      <c r="Y160" s="100">
        <v>153</v>
      </c>
    </row>
    <row r="161" spans="2:25" x14ac:dyDescent="0.2">
      <c r="B161" s="100">
        <v>154</v>
      </c>
      <c r="C161" s="126">
        <v>187</v>
      </c>
      <c r="D161" s="126">
        <v>50</v>
      </c>
      <c r="E161" s="126">
        <v>22</v>
      </c>
      <c r="F161" s="120">
        <f t="shared" si="14"/>
        <v>187.83944444444447</v>
      </c>
      <c r="G161" s="133"/>
      <c r="H161" s="121">
        <v>187.83944444444447</v>
      </c>
      <c r="I161" s="112">
        <f t="shared" si="26"/>
        <v>187</v>
      </c>
      <c r="J161" s="111">
        <f t="shared" si="27"/>
        <v>50</v>
      </c>
      <c r="K161" s="112">
        <f t="shared" si="28"/>
        <v>22.000000000082309</v>
      </c>
      <c r="L161" s="127">
        <v>35.021999999999998</v>
      </c>
      <c r="M161" s="131">
        <f t="shared" si="29"/>
        <v>-34.694690492039747</v>
      </c>
      <c r="N161" s="131">
        <f t="shared" si="30"/>
        <v>-4.7769169619710707</v>
      </c>
      <c r="O161" s="115">
        <f t="shared" si="31"/>
        <v>9965.3053095079595</v>
      </c>
      <c r="P161" s="115">
        <f t="shared" si="32"/>
        <v>9995.2230830380286</v>
      </c>
      <c r="Q161" s="132">
        <v>92</v>
      </c>
      <c r="R161" s="132">
        <v>56</v>
      </c>
      <c r="S161" s="132">
        <v>15</v>
      </c>
      <c r="T161" s="117">
        <f t="shared" si="23"/>
        <v>92.9375</v>
      </c>
      <c r="U161" s="118">
        <v>0</v>
      </c>
      <c r="V161" s="115">
        <v>1.5</v>
      </c>
      <c r="W161" s="115">
        <f t="shared" si="33"/>
        <v>-0.2971194174357672</v>
      </c>
      <c r="X161" s="119">
        <f t="shared" si="34"/>
        <v>2599.7028805825644</v>
      </c>
      <c r="Y161" s="100">
        <v>154</v>
      </c>
    </row>
    <row r="162" spans="2:25" x14ac:dyDescent="0.2">
      <c r="B162" s="100">
        <v>155</v>
      </c>
      <c r="C162" s="126">
        <v>185</v>
      </c>
      <c r="D162" s="126">
        <v>15</v>
      </c>
      <c r="E162" s="126">
        <v>59</v>
      </c>
      <c r="F162" s="120">
        <f t="shared" si="14"/>
        <v>185.26638888888888</v>
      </c>
      <c r="G162" s="133"/>
      <c r="H162" s="121">
        <v>185.26638888888888</v>
      </c>
      <c r="I162" s="112">
        <f t="shared" si="26"/>
        <v>185</v>
      </c>
      <c r="J162" s="111">
        <f t="shared" si="27"/>
        <v>15</v>
      </c>
      <c r="K162" s="112">
        <f t="shared" si="28"/>
        <v>58.999999999980446</v>
      </c>
      <c r="L162" s="127">
        <v>35.43</v>
      </c>
      <c r="M162" s="131">
        <f t="shared" si="29"/>
        <v>-35.280439826660213</v>
      </c>
      <c r="N162" s="131">
        <f t="shared" si="30"/>
        <v>-3.2519941016871412</v>
      </c>
      <c r="O162" s="115">
        <f t="shared" si="31"/>
        <v>9964.7195601733401</v>
      </c>
      <c r="P162" s="115">
        <f t="shared" si="32"/>
        <v>9996.7480058983128</v>
      </c>
      <c r="Q162" s="132">
        <v>93</v>
      </c>
      <c r="R162" s="132">
        <v>0</v>
      </c>
      <c r="S162" s="132">
        <v>10</v>
      </c>
      <c r="T162" s="117">
        <f t="shared" si="23"/>
        <v>93.00277777777778</v>
      </c>
      <c r="U162" s="118">
        <v>0</v>
      </c>
      <c r="V162" s="115">
        <v>1.5</v>
      </c>
      <c r="W162" s="115">
        <f t="shared" si="33"/>
        <v>-0.35853003702634956</v>
      </c>
      <c r="X162" s="119">
        <f t="shared" si="34"/>
        <v>2599.6414699629736</v>
      </c>
      <c r="Y162" s="100">
        <v>155</v>
      </c>
    </row>
    <row r="163" spans="2:25" x14ac:dyDescent="0.2">
      <c r="B163" s="100">
        <v>156</v>
      </c>
      <c r="C163" s="126">
        <v>184</v>
      </c>
      <c r="D163" s="126">
        <v>3</v>
      </c>
      <c r="E163" s="126">
        <v>49</v>
      </c>
      <c r="F163" s="120">
        <f t="shared" si="14"/>
        <v>184.06361111111113</v>
      </c>
      <c r="G163" s="133"/>
      <c r="H163" s="121">
        <v>184.06361111111113</v>
      </c>
      <c r="I163" s="112">
        <f t="shared" si="26"/>
        <v>184</v>
      </c>
      <c r="J163" s="111">
        <f t="shared" si="27"/>
        <v>3</v>
      </c>
      <c r="K163" s="112">
        <f t="shared" si="28"/>
        <v>49.000000000064574</v>
      </c>
      <c r="L163" s="127">
        <v>35.573</v>
      </c>
      <c r="M163" s="131">
        <f t="shared" si="29"/>
        <v>-35.48356912990382</v>
      </c>
      <c r="N163" s="131">
        <f t="shared" si="30"/>
        <v>-2.5208432722676224</v>
      </c>
      <c r="O163" s="115">
        <f t="shared" si="31"/>
        <v>9964.5164308700969</v>
      </c>
      <c r="P163" s="115">
        <f t="shared" si="32"/>
        <v>9997.4791567277316</v>
      </c>
      <c r="Q163" s="132">
        <v>92</v>
      </c>
      <c r="R163" s="132">
        <v>56</v>
      </c>
      <c r="S163" s="132">
        <v>25</v>
      </c>
      <c r="T163" s="117">
        <f t="shared" si="23"/>
        <v>92.94027777777778</v>
      </c>
      <c r="U163" s="118">
        <v>0</v>
      </c>
      <c r="V163" s="115">
        <v>1.5</v>
      </c>
      <c r="W163" s="115">
        <f t="shared" si="33"/>
        <v>-0.32712261262732234</v>
      </c>
      <c r="X163" s="119">
        <f t="shared" si="34"/>
        <v>2599.6728773873729</v>
      </c>
      <c r="Y163" s="100">
        <v>156</v>
      </c>
    </row>
    <row r="164" spans="2:25" x14ac:dyDescent="0.2">
      <c r="B164" s="100">
        <v>157</v>
      </c>
      <c r="C164" s="126">
        <v>181</v>
      </c>
      <c r="D164" s="126">
        <v>1</v>
      </c>
      <c r="E164" s="126">
        <v>49</v>
      </c>
      <c r="F164" s="120">
        <f t="shared" si="14"/>
        <v>181.0302777777778</v>
      </c>
      <c r="G164" s="133"/>
      <c r="H164" s="121">
        <v>181.0302777777778</v>
      </c>
      <c r="I164" s="112">
        <f t="shared" si="26"/>
        <v>181</v>
      </c>
      <c r="J164" s="111">
        <f t="shared" si="27"/>
        <v>1</v>
      </c>
      <c r="K164" s="112">
        <f t="shared" si="28"/>
        <v>49.000000000071395</v>
      </c>
      <c r="L164" s="127">
        <v>36.448999999999998</v>
      </c>
      <c r="M164" s="131">
        <f t="shared" si="29"/>
        <v>-36.443107395133069</v>
      </c>
      <c r="N164" s="131">
        <f t="shared" si="30"/>
        <v>-0.65538110042737807</v>
      </c>
      <c r="O164" s="115">
        <f t="shared" si="31"/>
        <v>9963.5568926048672</v>
      </c>
      <c r="P164" s="115">
        <f t="shared" si="32"/>
        <v>9999.3446188995731</v>
      </c>
      <c r="Q164" s="132">
        <v>92</v>
      </c>
      <c r="R164" s="132">
        <v>52</v>
      </c>
      <c r="S164" s="132">
        <v>35</v>
      </c>
      <c r="T164" s="117">
        <f t="shared" si="23"/>
        <v>92.876388888888883</v>
      </c>
      <c r="U164" s="118">
        <v>0</v>
      </c>
      <c r="V164" s="115">
        <v>1.5</v>
      </c>
      <c r="W164" s="115">
        <f t="shared" si="33"/>
        <v>-0.33136812626979562</v>
      </c>
      <c r="X164" s="119">
        <f t="shared" si="34"/>
        <v>2599.6686318737302</v>
      </c>
      <c r="Y164" s="100">
        <v>157</v>
      </c>
    </row>
    <row r="165" spans="2:25" x14ac:dyDescent="0.2">
      <c r="B165" s="100">
        <v>158</v>
      </c>
      <c r="C165" s="126">
        <v>189</v>
      </c>
      <c r="D165" s="126">
        <v>27</v>
      </c>
      <c r="E165" s="126">
        <v>13</v>
      </c>
      <c r="F165" s="120">
        <f t="shared" si="14"/>
        <v>189.45361111111109</v>
      </c>
      <c r="G165" s="133"/>
      <c r="H165" s="121">
        <v>189.45361111111109</v>
      </c>
      <c r="I165" s="112">
        <f t="shared" si="26"/>
        <v>189</v>
      </c>
      <c r="J165" s="111">
        <f t="shared" si="27"/>
        <v>27</v>
      </c>
      <c r="K165" s="112">
        <f t="shared" si="28"/>
        <v>12.999999999913143</v>
      </c>
      <c r="L165" s="127">
        <v>35.546999999999997</v>
      </c>
      <c r="M165" s="131">
        <f t="shared" si="29"/>
        <v>-35.064232894718259</v>
      </c>
      <c r="N165" s="131">
        <f t="shared" si="30"/>
        <v>-5.8385597971552485</v>
      </c>
      <c r="O165" s="115">
        <f t="shared" si="31"/>
        <v>9964.9357671052821</v>
      </c>
      <c r="P165" s="115">
        <f t="shared" si="32"/>
        <v>9994.1614402028445</v>
      </c>
      <c r="Q165" s="132">
        <v>92</v>
      </c>
      <c r="R165" s="132">
        <v>47</v>
      </c>
      <c r="S165" s="132">
        <v>57</v>
      </c>
      <c r="T165" s="117">
        <f t="shared" si="23"/>
        <v>92.799166666666665</v>
      </c>
      <c r="U165" s="118">
        <v>0</v>
      </c>
      <c r="V165" s="115">
        <v>1.5</v>
      </c>
      <c r="W165" s="115">
        <f t="shared" si="33"/>
        <v>-0.23802009645125266</v>
      </c>
      <c r="X165" s="119">
        <f t="shared" si="34"/>
        <v>2599.7619799035488</v>
      </c>
      <c r="Y165" s="100">
        <v>158</v>
      </c>
    </row>
    <row r="166" spans="2:25" x14ac:dyDescent="0.2">
      <c r="B166" s="100">
        <v>159</v>
      </c>
      <c r="C166" s="126">
        <v>186</v>
      </c>
      <c r="D166" s="126">
        <v>3</v>
      </c>
      <c r="E166" s="126">
        <v>49</v>
      </c>
      <c r="F166" s="120">
        <f t="shared" si="14"/>
        <v>186.06361111111113</v>
      </c>
      <c r="G166" s="133"/>
      <c r="H166" s="121">
        <v>186.06361111111113</v>
      </c>
      <c r="I166" s="112">
        <f t="shared" si="26"/>
        <v>186</v>
      </c>
      <c r="J166" s="111">
        <f t="shared" si="27"/>
        <v>3</v>
      </c>
      <c r="K166" s="112">
        <f t="shared" si="28"/>
        <v>49.000000000064574</v>
      </c>
      <c r="L166" s="127">
        <v>36.101999999999997</v>
      </c>
      <c r="M166" s="131">
        <f t="shared" si="29"/>
        <v>-35.900017704865157</v>
      </c>
      <c r="N166" s="131">
        <f t="shared" si="30"/>
        <v>-3.8135459601751545</v>
      </c>
      <c r="O166" s="115">
        <f t="shared" si="31"/>
        <v>9964.0999822951344</v>
      </c>
      <c r="P166" s="115">
        <f t="shared" si="32"/>
        <v>9996.1864540398255</v>
      </c>
      <c r="Q166" s="132">
        <v>92</v>
      </c>
      <c r="R166" s="132">
        <v>52</v>
      </c>
      <c r="S166" s="132">
        <v>59</v>
      </c>
      <c r="T166" s="117">
        <f t="shared" si="23"/>
        <v>92.883055555555543</v>
      </c>
      <c r="U166" s="118">
        <v>0</v>
      </c>
      <c r="V166" s="115">
        <v>1.5</v>
      </c>
      <c r="W166" s="115">
        <f t="shared" si="33"/>
        <v>-0.31814451211679451</v>
      </c>
      <c r="X166" s="119">
        <f t="shared" si="34"/>
        <v>2599.6818554878832</v>
      </c>
      <c r="Y166" s="100">
        <v>159</v>
      </c>
    </row>
    <row r="167" spans="2:25" x14ac:dyDescent="0.2">
      <c r="B167" s="100">
        <v>160</v>
      </c>
      <c r="C167" s="126">
        <v>181</v>
      </c>
      <c r="D167" s="126">
        <v>1</v>
      </c>
      <c r="E167" s="126">
        <v>35</v>
      </c>
      <c r="F167" s="120">
        <f t="shared" si="14"/>
        <v>181.0263888888889</v>
      </c>
      <c r="G167" s="133"/>
      <c r="H167" s="121">
        <v>181.0263888888889</v>
      </c>
      <c r="I167" s="112">
        <f t="shared" si="26"/>
        <v>181</v>
      </c>
      <c r="J167" s="111">
        <f t="shared" si="27"/>
        <v>1</v>
      </c>
      <c r="K167" s="112">
        <f t="shared" si="28"/>
        <v>35.000000000050022</v>
      </c>
      <c r="L167" s="127">
        <v>36.302</v>
      </c>
      <c r="M167" s="131">
        <f t="shared" si="29"/>
        <v>-36.296175380472782</v>
      </c>
      <c r="N167" s="131">
        <f t="shared" si="30"/>
        <v>-0.65027436514236603</v>
      </c>
      <c r="O167" s="115">
        <f t="shared" si="31"/>
        <v>9963.7038246195279</v>
      </c>
      <c r="P167" s="115">
        <f t="shared" si="32"/>
        <v>9999.3497256348583</v>
      </c>
      <c r="Q167" s="132">
        <v>92</v>
      </c>
      <c r="R167" s="132">
        <v>53</v>
      </c>
      <c r="S167" s="132">
        <v>7</v>
      </c>
      <c r="T167" s="117">
        <f t="shared" si="23"/>
        <v>92.885277777777787</v>
      </c>
      <c r="U167" s="118">
        <v>0</v>
      </c>
      <c r="V167" s="115">
        <v>1.5</v>
      </c>
      <c r="W167" s="115">
        <f t="shared" si="33"/>
        <v>-0.32962832713499934</v>
      </c>
      <c r="X167" s="119">
        <f t="shared" si="34"/>
        <v>2599.6703716728648</v>
      </c>
      <c r="Y167" s="100">
        <v>160</v>
      </c>
    </row>
    <row r="168" spans="2:25" x14ac:dyDescent="0.2">
      <c r="B168" s="100">
        <v>161</v>
      </c>
      <c r="C168" s="126">
        <v>189</v>
      </c>
      <c r="D168" s="126">
        <v>41</v>
      </c>
      <c r="E168" s="126">
        <v>19</v>
      </c>
      <c r="F168" s="120">
        <f t="shared" si="14"/>
        <v>189.68861111111113</v>
      </c>
      <c r="G168" s="133"/>
      <c r="H168" s="121">
        <v>189.68861111111113</v>
      </c>
      <c r="I168" s="112">
        <f t="shared" si="26"/>
        <v>189</v>
      </c>
      <c r="J168" s="111">
        <f t="shared" si="27"/>
        <v>41</v>
      </c>
      <c r="K168" s="112">
        <f t="shared" si="28"/>
        <v>19.000000000064574</v>
      </c>
      <c r="L168" s="127">
        <v>35.715000000000003</v>
      </c>
      <c r="M168" s="131">
        <f t="shared" si="29"/>
        <v>-35.205594842732445</v>
      </c>
      <c r="N168" s="131">
        <f t="shared" si="30"/>
        <v>-6.0106003667995642</v>
      </c>
      <c r="O168" s="115">
        <f t="shared" si="31"/>
        <v>9964.7944051572667</v>
      </c>
      <c r="P168" s="115">
        <f t="shared" si="32"/>
        <v>9993.9893996332012</v>
      </c>
      <c r="Q168" s="132">
        <v>92</v>
      </c>
      <c r="R168" s="132">
        <v>47</v>
      </c>
      <c r="S168" s="132">
        <v>15</v>
      </c>
      <c r="T168" s="117">
        <f t="shared" si="23"/>
        <v>92.787499999999994</v>
      </c>
      <c r="U168" s="118">
        <v>0</v>
      </c>
      <c r="V168" s="115">
        <v>1.5</v>
      </c>
      <c r="W168" s="115">
        <f t="shared" si="33"/>
        <v>-0.2389445545909159</v>
      </c>
      <c r="X168" s="119">
        <f t="shared" si="34"/>
        <v>2599.7610554454091</v>
      </c>
      <c r="Y168" s="100">
        <v>161</v>
      </c>
    </row>
    <row r="169" spans="2:25" x14ac:dyDescent="0.2">
      <c r="B169" s="100">
        <v>162</v>
      </c>
      <c r="C169" s="126">
        <v>186</v>
      </c>
      <c r="D169" s="126">
        <v>47</v>
      </c>
      <c r="E169" s="126">
        <v>39</v>
      </c>
      <c r="F169" s="120">
        <f t="shared" si="14"/>
        <v>186.79416666666665</v>
      </c>
      <c r="G169" s="133"/>
      <c r="H169" s="121">
        <v>186.79416666666665</v>
      </c>
      <c r="I169" s="112">
        <f t="shared" si="26"/>
        <v>186</v>
      </c>
      <c r="J169" s="111">
        <f t="shared" si="27"/>
        <v>47</v>
      </c>
      <c r="K169" s="112">
        <f t="shared" si="28"/>
        <v>38.999999999957708</v>
      </c>
      <c r="L169" s="127">
        <v>36.335000000000001</v>
      </c>
      <c r="M169" s="131">
        <f t="shared" si="29"/>
        <v>-36.079839561632213</v>
      </c>
      <c r="N169" s="131">
        <f t="shared" si="30"/>
        <v>-4.2985348907365131</v>
      </c>
      <c r="O169" s="115">
        <f t="shared" si="31"/>
        <v>9963.920160438367</v>
      </c>
      <c r="P169" s="115">
        <f t="shared" si="32"/>
        <v>9995.7014651092632</v>
      </c>
      <c r="Q169" s="132">
        <v>92</v>
      </c>
      <c r="R169" s="132">
        <v>48</v>
      </c>
      <c r="S169" s="132">
        <v>1</v>
      </c>
      <c r="T169" s="117">
        <f t="shared" si="23"/>
        <v>92.800277777777779</v>
      </c>
      <c r="U169" s="118">
        <v>0</v>
      </c>
      <c r="V169" s="115">
        <v>1.5</v>
      </c>
      <c r="W169" s="115">
        <f t="shared" si="33"/>
        <v>-0.27725455101839147</v>
      </c>
      <c r="X169" s="119">
        <f t="shared" si="34"/>
        <v>2599.7227454489816</v>
      </c>
      <c r="Y169" s="100">
        <v>162</v>
      </c>
    </row>
    <row r="170" spans="2:25" x14ac:dyDescent="0.2">
      <c r="B170" s="100">
        <v>163</v>
      </c>
      <c r="C170" s="126">
        <v>184</v>
      </c>
      <c r="D170" s="126">
        <v>10</v>
      </c>
      <c r="E170" s="126">
        <v>21</v>
      </c>
      <c r="F170" s="120">
        <f t="shared" si="14"/>
        <v>184.17249999999999</v>
      </c>
      <c r="G170" s="133"/>
      <c r="H170" s="121">
        <v>184.17249999999999</v>
      </c>
      <c r="I170" s="112">
        <f t="shared" si="26"/>
        <v>184</v>
      </c>
      <c r="J170" s="111">
        <f t="shared" si="27"/>
        <v>10</v>
      </c>
      <c r="K170" s="112">
        <f t="shared" si="28"/>
        <v>20.999999999946795</v>
      </c>
      <c r="L170" s="127">
        <v>36.872999999999998</v>
      </c>
      <c r="M170" s="131">
        <f t="shared" si="29"/>
        <v>-36.775268635626261</v>
      </c>
      <c r="N170" s="131">
        <f t="shared" si="30"/>
        <v>-2.6828614905586914</v>
      </c>
      <c r="O170" s="115">
        <f t="shared" si="31"/>
        <v>9963.2247313643729</v>
      </c>
      <c r="P170" s="115">
        <f t="shared" si="32"/>
        <v>9997.3171385094411</v>
      </c>
      <c r="Q170" s="132">
        <v>92</v>
      </c>
      <c r="R170" s="132">
        <v>48</v>
      </c>
      <c r="S170" s="132">
        <v>55</v>
      </c>
      <c r="T170" s="117">
        <f t="shared" si="23"/>
        <v>92.81527777777778</v>
      </c>
      <c r="U170" s="118">
        <v>0</v>
      </c>
      <c r="V170" s="115">
        <v>1.5</v>
      </c>
      <c r="W170" s="115">
        <f t="shared" si="33"/>
        <v>-0.31324630371293383</v>
      </c>
      <c r="X170" s="119">
        <f t="shared" si="34"/>
        <v>2599.6867536962873</v>
      </c>
      <c r="Y170" s="100">
        <v>163</v>
      </c>
    </row>
    <row r="171" spans="2:25" x14ac:dyDescent="0.2">
      <c r="B171" s="100">
        <v>164</v>
      </c>
      <c r="C171" s="126">
        <v>181</v>
      </c>
      <c r="D171" s="126">
        <v>49</v>
      </c>
      <c r="E171" s="126">
        <v>42</v>
      </c>
      <c r="F171" s="120">
        <f t="shared" si="14"/>
        <v>181.82833333333332</v>
      </c>
      <c r="G171" s="133"/>
      <c r="H171" s="121">
        <v>181.82833333333332</v>
      </c>
      <c r="I171" s="112">
        <f t="shared" si="26"/>
        <v>181</v>
      </c>
      <c r="J171" s="111">
        <f t="shared" si="27"/>
        <v>49</v>
      </c>
      <c r="K171" s="112">
        <f t="shared" si="28"/>
        <v>41.999999999948159</v>
      </c>
      <c r="L171" s="127">
        <v>37.423999999999999</v>
      </c>
      <c r="M171" s="131">
        <f t="shared" si="29"/>
        <v>-37.4049476370881</v>
      </c>
      <c r="N171" s="131">
        <f t="shared" si="30"/>
        <v>-1.1940135119408191</v>
      </c>
      <c r="O171" s="115">
        <f t="shared" si="31"/>
        <v>9962.5950523629126</v>
      </c>
      <c r="P171" s="115">
        <f t="shared" si="32"/>
        <v>9998.8059864880597</v>
      </c>
      <c r="Q171" s="132">
        <v>92</v>
      </c>
      <c r="R171" s="132">
        <v>47</v>
      </c>
      <c r="S171" s="132">
        <v>41</v>
      </c>
      <c r="T171" s="117">
        <f t="shared" si="23"/>
        <v>92.794722222222219</v>
      </c>
      <c r="U171" s="118">
        <v>0</v>
      </c>
      <c r="V171" s="115">
        <v>1.5</v>
      </c>
      <c r="W171" s="115">
        <f t="shared" si="33"/>
        <v>-0.32688343099361816</v>
      </c>
      <c r="X171" s="119">
        <f t="shared" si="34"/>
        <v>2599.6731165690062</v>
      </c>
      <c r="Y171" s="100">
        <v>164</v>
      </c>
    </row>
    <row r="172" spans="2:25" x14ac:dyDescent="0.2">
      <c r="B172" s="100">
        <v>165</v>
      </c>
      <c r="C172" s="126">
        <v>189</v>
      </c>
      <c r="D172" s="126">
        <v>49</v>
      </c>
      <c r="E172" s="126">
        <v>31</v>
      </c>
      <c r="F172" s="120">
        <f t="shared" si="14"/>
        <v>189.82527777777779</v>
      </c>
      <c r="G172" s="133"/>
      <c r="H172" s="121">
        <v>189.82527777777779</v>
      </c>
      <c r="I172" s="112">
        <f t="shared" si="26"/>
        <v>189</v>
      </c>
      <c r="J172" s="111">
        <f t="shared" si="27"/>
        <v>49</v>
      </c>
      <c r="K172" s="112">
        <f t="shared" si="28"/>
        <v>31.000000000026375</v>
      </c>
      <c r="L172" s="127">
        <v>36.067999999999998</v>
      </c>
      <c r="M172" s="131">
        <f t="shared" si="29"/>
        <v>-35.538980165616024</v>
      </c>
      <c r="N172" s="131">
        <f t="shared" si="30"/>
        <v>-6.1547959176523825</v>
      </c>
      <c r="O172" s="115">
        <f t="shared" si="31"/>
        <v>9964.4610198343835</v>
      </c>
      <c r="P172" s="115">
        <f t="shared" si="32"/>
        <v>9993.8452040823468</v>
      </c>
      <c r="Q172" s="132">
        <v>92</v>
      </c>
      <c r="R172" s="132">
        <v>46</v>
      </c>
      <c r="S172" s="132">
        <v>50</v>
      </c>
      <c r="T172" s="117">
        <f t="shared" si="23"/>
        <v>92.780555555555551</v>
      </c>
      <c r="U172" s="118">
        <v>0</v>
      </c>
      <c r="V172" s="115">
        <v>1.5</v>
      </c>
      <c r="W172" s="115">
        <f t="shared" si="33"/>
        <v>-0.25175003618043545</v>
      </c>
      <c r="X172" s="119">
        <f t="shared" si="34"/>
        <v>2599.7482499638195</v>
      </c>
      <c r="Y172" s="100">
        <v>165</v>
      </c>
    </row>
    <row r="173" spans="2:25" x14ac:dyDescent="0.2">
      <c r="B173" s="100">
        <v>166</v>
      </c>
      <c r="C173" s="126">
        <v>186</v>
      </c>
      <c r="D173" s="126">
        <v>38</v>
      </c>
      <c r="E173" s="126">
        <v>13</v>
      </c>
      <c r="F173" s="120">
        <f t="shared" si="14"/>
        <v>186.63694444444442</v>
      </c>
      <c r="G173" s="133"/>
      <c r="H173" s="121">
        <v>186.63694444444442</v>
      </c>
      <c r="I173" s="112">
        <f t="shared" si="26"/>
        <v>186</v>
      </c>
      <c r="J173" s="111">
        <f t="shared" si="27"/>
        <v>38</v>
      </c>
      <c r="K173" s="112">
        <f t="shared" si="28"/>
        <v>12.999999999926786</v>
      </c>
      <c r="L173" s="127">
        <v>36.661000000000001</v>
      </c>
      <c r="M173" s="131">
        <f t="shared" si="29"/>
        <v>-36.415314379078495</v>
      </c>
      <c r="N173" s="131">
        <f t="shared" si="30"/>
        <v>-4.2371924281154509</v>
      </c>
      <c r="O173" s="115">
        <f t="shared" si="31"/>
        <v>9963.5846856209209</v>
      </c>
      <c r="P173" s="115">
        <f t="shared" si="32"/>
        <v>9995.762807571884</v>
      </c>
      <c r="Q173" s="132">
        <v>92</v>
      </c>
      <c r="R173" s="132">
        <v>48</v>
      </c>
      <c r="S173" s="132">
        <v>56</v>
      </c>
      <c r="T173" s="117">
        <f t="shared" si="23"/>
        <v>92.815555555555548</v>
      </c>
      <c r="U173" s="118">
        <v>0</v>
      </c>
      <c r="V173" s="115">
        <v>1.5</v>
      </c>
      <c r="W173" s="115">
        <f t="shared" si="33"/>
        <v>-0.30299927607711052</v>
      </c>
      <c r="X173" s="119">
        <f t="shared" si="34"/>
        <v>2599.6970007239229</v>
      </c>
      <c r="Y173" s="100">
        <v>166</v>
      </c>
    </row>
    <row r="174" spans="2:25" x14ac:dyDescent="0.2">
      <c r="B174" s="100">
        <v>167</v>
      </c>
      <c r="C174" s="126">
        <v>184</v>
      </c>
      <c r="D174" s="126">
        <v>12</v>
      </c>
      <c r="E174" s="126">
        <v>54</v>
      </c>
      <c r="F174" s="120">
        <f t="shared" si="14"/>
        <v>184.21499999999997</v>
      </c>
      <c r="G174" s="133"/>
      <c r="H174" s="121">
        <v>184.21499999999997</v>
      </c>
      <c r="I174" s="112">
        <f t="shared" si="26"/>
        <v>184</v>
      </c>
      <c r="J174" s="111">
        <f t="shared" si="27"/>
        <v>12</v>
      </c>
      <c r="K174" s="112">
        <f t="shared" si="28"/>
        <v>53.99999999990996</v>
      </c>
      <c r="L174" s="127">
        <v>36.994</v>
      </c>
      <c r="M174" s="131">
        <f t="shared" si="29"/>
        <v>-36.893941193670877</v>
      </c>
      <c r="N174" s="131">
        <f t="shared" si="30"/>
        <v>-2.7190327688270308</v>
      </c>
      <c r="O174" s="115">
        <f t="shared" si="31"/>
        <v>9963.1060588063283</v>
      </c>
      <c r="P174" s="115">
        <f t="shared" si="32"/>
        <v>9997.2809672311723</v>
      </c>
      <c r="Q174" s="132">
        <v>92</v>
      </c>
      <c r="R174" s="132">
        <v>49</v>
      </c>
      <c r="S174" s="132">
        <v>5</v>
      </c>
      <c r="T174" s="117">
        <f t="shared" si="23"/>
        <v>92.818055555555546</v>
      </c>
      <c r="U174" s="118">
        <v>0</v>
      </c>
      <c r="V174" s="115">
        <v>1.5</v>
      </c>
      <c r="W174" s="115">
        <f t="shared" si="33"/>
        <v>-0.32099439410576847</v>
      </c>
      <c r="X174" s="119">
        <f t="shared" si="34"/>
        <v>2599.6790056058944</v>
      </c>
      <c r="Y174" s="100">
        <v>167</v>
      </c>
    </row>
    <row r="175" spans="2:25" x14ac:dyDescent="0.2">
      <c r="B175" s="100">
        <v>168</v>
      </c>
      <c r="C175" s="126">
        <v>182</v>
      </c>
      <c r="D175" s="126">
        <v>5</v>
      </c>
      <c r="E175" s="126">
        <v>51</v>
      </c>
      <c r="F175" s="120">
        <f t="shared" si="14"/>
        <v>182.0975</v>
      </c>
      <c r="G175" s="133"/>
      <c r="H175" s="121">
        <v>182.0975</v>
      </c>
      <c r="I175" s="112">
        <f t="shared" si="26"/>
        <v>182</v>
      </c>
      <c r="J175" s="111">
        <f t="shared" si="27"/>
        <v>5</v>
      </c>
      <c r="K175" s="112">
        <f t="shared" si="28"/>
        <v>50.999999999987722</v>
      </c>
      <c r="L175" s="127">
        <v>37.493000000000002</v>
      </c>
      <c r="M175" s="131">
        <f t="shared" si="29"/>
        <v>-37.467879379212398</v>
      </c>
      <c r="N175" s="131">
        <f t="shared" si="30"/>
        <v>-1.3722477271944495</v>
      </c>
      <c r="O175" s="115">
        <f t="shared" si="31"/>
        <v>9962.5321206207882</v>
      </c>
      <c r="P175" s="115">
        <f t="shared" si="32"/>
        <v>9998.6277522728051</v>
      </c>
      <c r="Q175" s="132">
        <v>92</v>
      </c>
      <c r="R175" s="132">
        <v>47</v>
      </c>
      <c r="S175" s="132">
        <v>42</v>
      </c>
      <c r="T175" s="117">
        <f t="shared" si="23"/>
        <v>92.795000000000002</v>
      </c>
      <c r="U175" s="118">
        <v>0</v>
      </c>
      <c r="V175" s="115">
        <v>1.5</v>
      </c>
      <c r="W175" s="115">
        <f t="shared" si="33"/>
        <v>-0.33043392730616672</v>
      </c>
      <c r="X175" s="119">
        <f t="shared" si="34"/>
        <v>2599.6695660726937</v>
      </c>
      <c r="Y175" s="100">
        <v>168</v>
      </c>
    </row>
    <row r="176" spans="2:25" x14ac:dyDescent="0.2">
      <c r="B176" s="100">
        <v>169</v>
      </c>
      <c r="C176" s="126">
        <v>189</v>
      </c>
      <c r="D176" s="126">
        <v>38</v>
      </c>
      <c r="E176" s="126">
        <v>46</v>
      </c>
      <c r="F176" s="120">
        <f t="shared" si="14"/>
        <v>189.64611111111111</v>
      </c>
      <c r="G176" s="133"/>
      <c r="H176" s="121">
        <v>189.64611111111111</v>
      </c>
      <c r="I176" s="112">
        <f t="shared" si="26"/>
        <v>189</v>
      </c>
      <c r="J176" s="111">
        <f t="shared" si="27"/>
        <v>38</v>
      </c>
      <c r="K176" s="112">
        <f t="shared" si="28"/>
        <v>45.999999999999091</v>
      </c>
      <c r="L176" s="127">
        <v>36.164000000000001</v>
      </c>
      <c r="M176" s="131">
        <f t="shared" si="29"/>
        <v>-35.65269542479323</v>
      </c>
      <c r="N176" s="131">
        <f t="shared" si="30"/>
        <v>-6.0597198736350792</v>
      </c>
      <c r="O176" s="115">
        <f t="shared" si="31"/>
        <v>9964.3473045752071</v>
      </c>
      <c r="P176" s="115">
        <f t="shared" si="32"/>
        <v>9993.9402801263641</v>
      </c>
      <c r="Q176" s="132">
        <v>92</v>
      </c>
      <c r="R176" s="132">
        <v>47</v>
      </c>
      <c r="S176" s="132">
        <v>41</v>
      </c>
      <c r="T176" s="117">
        <f t="shared" si="23"/>
        <v>92.794722222222219</v>
      </c>
      <c r="U176" s="118">
        <v>0</v>
      </c>
      <c r="V176" s="115">
        <v>1.5</v>
      </c>
      <c r="W176" s="115">
        <f t="shared" si="33"/>
        <v>-0.26537549162177254</v>
      </c>
      <c r="X176" s="119">
        <f t="shared" si="34"/>
        <v>2599.7346245083781</v>
      </c>
      <c r="Y176" s="100">
        <v>169</v>
      </c>
    </row>
    <row r="177" spans="2:25" x14ac:dyDescent="0.2">
      <c r="B177" s="100">
        <v>170</v>
      </c>
      <c r="C177" s="126">
        <v>186</v>
      </c>
      <c r="D177" s="126">
        <v>52</v>
      </c>
      <c r="E177" s="126">
        <v>46</v>
      </c>
      <c r="F177" s="120">
        <f t="shared" si="14"/>
        <v>186.87944444444446</v>
      </c>
      <c r="G177" s="133"/>
      <c r="H177" s="121">
        <v>186.87944444444446</v>
      </c>
      <c r="I177" s="112">
        <f t="shared" si="26"/>
        <v>186</v>
      </c>
      <c r="J177" s="111">
        <f t="shared" si="27"/>
        <v>52</v>
      </c>
      <c r="K177" s="112">
        <f t="shared" si="28"/>
        <v>46.00000000005366</v>
      </c>
      <c r="L177" s="127">
        <v>36.722000000000001</v>
      </c>
      <c r="M177" s="131">
        <f t="shared" si="29"/>
        <v>-36.457615502470581</v>
      </c>
      <c r="N177" s="131">
        <f t="shared" si="30"/>
        <v>-4.3985856674636477</v>
      </c>
      <c r="O177" s="115">
        <f t="shared" si="31"/>
        <v>9963.5423844975303</v>
      </c>
      <c r="P177" s="115">
        <f t="shared" si="32"/>
        <v>9995.6014143325356</v>
      </c>
      <c r="Q177" s="132">
        <v>92</v>
      </c>
      <c r="R177" s="132">
        <v>47</v>
      </c>
      <c r="S177" s="132">
        <v>39</v>
      </c>
      <c r="T177" s="117">
        <f t="shared" si="23"/>
        <v>92.794166666666669</v>
      </c>
      <c r="U177" s="118">
        <v>0</v>
      </c>
      <c r="V177" s="115">
        <v>1.5</v>
      </c>
      <c r="W177" s="115">
        <f t="shared" si="33"/>
        <v>-0.29225780702280457</v>
      </c>
      <c r="X177" s="119">
        <f t="shared" si="34"/>
        <v>2599.7077421929771</v>
      </c>
      <c r="Y177" s="100">
        <v>170</v>
      </c>
    </row>
    <row r="178" spans="2:25" x14ac:dyDescent="0.2">
      <c r="B178" s="100">
        <v>171</v>
      </c>
      <c r="C178" s="126">
        <v>184</v>
      </c>
      <c r="D178" s="126">
        <v>51</v>
      </c>
      <c r="E178" s="126">
        <v>13</v>
      </c>
      <c r="F178" s="120">
        <f t="shared" si="14"/>
        <v>184.85361111111109</v>
      </c>
      <c r="G178" s="133"/>
      <c r="H178" s="121">
        <v>184.85361111111109</v>
      </c>
      <c r="I178" s="112">
        <f t="shared" si="26"/>
        <v>184</v>
      </c>
      <c r="J178" s="111">
        <f t="shared" si="27"/>
        <v>51</v>
      </c>
      <c r="K178" s="112">
        <f t="shared" si="28"/>
        <v>12.999999999933607</v>
      </c>
      <c r="L178" s="127">
        <v>37.201999999999998</v>
      </c>
      <c r="M178" s="131">
        <f t="shared" si="29"/>
        <v>-37.068598333416688</v>
      </c>
      <c r="N178" s="131">
        <f t="shared" si="30"/>
        <v>-3.1476692322761219</v>
      </c>
      <c r="O178" s="115">
        <f t="shared" si="31"/>
        <v>9962.931401666583</v>
      </c>
      <c r="P178" s="115">
        <f t="shared" si="32"/>
        <v>9996.8523307677242</v>
      </c>
      <c r="Q178" s="132">
        <v>92</v>
      </c>
      <c r="R178" s="132">
        <v>47</v>
      </c>
      <c r="S178" s="132">
        <v>58</v>
      </c>
      <c r="T178" s="117">
        <f t="shared" si="23"/>
        <v>92.799444444444447</v>
      </c>
      <c r="U178" s="118">
        <v>0</v>
      </c>
      <c r="V178" s="115">
        <v>1.5</v>
      </c>
      <c r="W178" s="115">
        <f t="shared" si="33"/>
        <v>-0.31911976332745096</v>
      </c>
      <c r="X178" s="119">
        <f t="shared" si="34"/>
        <v>2599.6808802366727</v>
      </c>
      <c r="Y178" s="100">
        <v>171</v>
      </c>
    </row>
    <row r="179" spans="2:25" x14ac:dyDescent="0.2">
      <c r="B179" s="100">
        <v>172</v>
      </c>
      <c r="C179" s="126">
        <v>182</v>
      </c>
      <c r="D179" s="126">
        <v>9</v>
      </c>
      <c r="E179" s="126">
        <v>4</v>
      </c>
      <c r="F179" s="120">
        <f t="shared" si="14"/>
        <v>182.15111111111111</v>
      </c>
      <c r="G179" s="133"/>
      <c r="H179" s="121">
        <v>182.15111111111111</v>
      </c>
      <c r="I179" s="112">
        <f t="shared" si="26"/>
        <v>182</v>
      </c>
      <c r="J179" s="111">
        <f t="shared" si="27"/>
        <v>9</v>
      </c>
      <c r="K179" s="112">
        <f t="shared" si="28"/>
        <v>3.9999999999827196</v>
      </c>
      <c r="L179" s="127">
        <v>37.856999999999999</v>
      </c>
      <c r="M179" s="131">
        <f t="shared" si="29"/>
        <v>-37.830322470565825</v>
      </c>
      <c r="N179" s="131">
        <f t="shared" si="30"/>
        <v>-1.420968251933318</v>
      </c>
      <c r="O179" s="115">
        <f t="shared" si="31"/>
        <v>9962.1696775294349</v>
      </c>
      <c r="P179" s="115">
        <f t="shared" si="32"/>
        <v>9998.579031748066</v>
      </c>
      <c r="Q179" s="132">
        <v>92</v>
      </c>
      <c r="R179" s="132">
        <v>45</v>
      </c>
      <c r="S179" s="132">
        <v>58</v>
      </c>
      <c r="T179" s="117">
        <f t="shared" si="23"/>
        <v>92.766111111111115</v>
      </c>
      <c r="U179" s="118">
        <v>0</v>
      </c>
      <c r="V179" s="115">
        <v>1.5</v>
      </c>
      <c r="W179" s="115">
        <f t="shared" si="33"/>
        <v>-0.32907189581583718</v>
      </c>
      <c r="X179" s="119">
        <f t="shared" si="34"/>
        <v>2599.670928104184</v>
      </c>
      <c r="Y179" s="100">
        <v>172</v>
      </c>
    </row>
    <row r="180" spans="2:25" x14ac:dyDescent="0.2">
      <c r="B180" s="100">
        <v>173</v>
      </c>
      <c r="C180" s="126">
        <v>190</v>
      </c>
      <c r="D180" s="126">
        <v>7</v>
      </c>
      <c r="E180" s="126">
        <v>44</v>
      </c>
      <c r="F180" s="120">
        <f t="shared" si="14"/>
        <v>190.12888888888889</v>
      </c>
      <c r="G180" s="133"/>
      <c r="H180" s="121">
        <v>190.12888888888889</v>
      </c>
      <c r="I180" s="112">
        <f t="shared" si="26"/>
        <v>190</v>
      </c>
      <c r="J180" s="111">
        <f t="shared" si="27"/>
        <v>7</v>
      </c>
      <c r="K180" s="112">
        <f t="shared" si="28"/>
        <v>44.000000000021373</v>
      </c>
      <c r="L180" s="127">
        <v>36.161000000000001</v>
      </c>
      <c r="M180" s="131">
        <f t="shared" si="29"/>
        <v>-35.59741757430686</v>
      </c>
      <c r="N180" s="131">
        <f t="shared" si="30"/>
        <v>-6.3593854294600671</v>
      </c>
      <c r="O180" s="115">
        <f t="shared" si="31"/>
        <v>9964.4025824256933</v>
      </c>
      <c r="P180" s="115">
        <f t="shared" si="32"/>
        <v>9993.6406145705405</v>
      </c>
      <c r="Q180" s="132">
        <v>92</v>
      </c>
      <c r="R180" s="132">
        <v>46</v>
      </c>
      <c r="S180" s="132">
        <v>39</v>
      </c>
      <c r="T180" s="117">
        <f t="shared" si="23"/>
        <v>92.777500000000003</v>
      </c>
      <c r="U180" s="118">
        <v>0</v>
      </c>
      <c r="V180" s="115">
        <v>1.5</v>
      </c>
      <c r="W180" s="115">
        <f t="shared" si="33"/>
        <v>-0.25433386652385592</v>
      </c>
      <c r="X180" s="119">
        <f t="shared" si="34"/>
        <v>2599.7456661334763</v>
      </c>
      <c r="Y180" s="100">
        <v>173</v>
      </c>
    </row>
    <row r="181" spans="2:25" x14ac:dyDescent="0.2">
      <c r="B181" s="100">
        <v>174</v>
      </c>
      <c r="C181" s="126">
        <v>186</v>
      </c>
      <c r="D181" s="126">
        <v>28</v>
      </c>
      <c r="E181" s="126">
        <v>16</v>
      </c>
      <c r="F181" s="120">
        <f t="shared" si="14"/>
        <v>186.4711111111111</v>
      </c>
      <c r="G181" s="133"/>
      <c r="H181" s="121">
        <v>186.4711111111111</v>
      </c>
      <c r="I181" s="112">
        <f t="shared" si="26"/>
        <v>186</v>
      </c>
      <c r="J181" s="111">
        <f t="shared" si="27"/>
        <v>28</v>
      </c>
      <c r="K181" s="112">
        <f t="shared" si="28"/>
        <v>15.999999999958163</v>
      </c>
      <c r="L181" s="127">
        <v>36.889000000000003</v>
      </c>
      <c r="M181" s="131">
        <f t="shared" si="29"/>
        <v>-36.653973066762937</v>
      </c>
      <c r="N181" s="131">
        <f t="shared" si="30"/>
        <v>-4.1574727204176742</v>
      </c>
      <c r="O181" s="115">
        <f t="shared" si="31"/>
        <v>9963.3460269332372</v>
      </c>
      <c r="P181" s="115">
        <f t="shared" si="32"/>
        <v>9995.842527279583</v>
      </c>
      <c r="Q181" s="132">
        <v>92</v>
      </c>
      <c r="R181" s="132">
        <v>46</v>
      </c>
      <c r="S181" s="132">
        <v>53</v>
      </c>
      <c r="T181" s="117">
        <f t="shared" si="23"/>
        <v>92.781388888888884</v>
      </c>
      <c r="U181" s="118">
        <v>0</v>
      </c>
      <c r="V181" s="115">
        <v>1.5</v>
      </c>
      <c r="W181" s="115">
        <f t="shared" si="33"/>
        <v>-0.29216214552690856</v>
      </c>
      <c r="X181" s="119">
        <f t="shared" si="34"/>
        <v>2599.7078378544729</v>
      </c>
      <c r="Y181" s="100">
        <v>174</v>
      </c>
    </row>
    <row r="182" spans="2:25" x14ac:dyDescent="0.2">
      <c r="B182" s="100">
        <v>175</v>
      </c>
      <c r="C182" s="126">
        <v>184</v>
      </c>
      <c r="D182" s="126">
        <v>38</v>
      </c>
      <c r="E182" s="126">
        <v>57</v>
      </c>
      <c r="F182" s="120">
        <f t="shared" si="14"/>
        <v>184.64916666666667</v>
      </c>
      <c r="G182" s="133"/>
      <c r="H182" s="121">
        <v>184.64916666666667</v>
      </c>
      <c r="I182" s="112">
        <f t="shared" si="26"/>
        <v>184</v>
      </c>
      <c r="J182" s="111">
        <f t="shared" si="27"/>
        <v>38</v>
      </c>
      <c r="K182" s="112">
        <f t="shared" si="28"/>
        <v>57.000000000023192</v>
      </c>
      <c r="L182" s="127">
        <v>37.177</v>
      </c>
      <c r="M182" s="131">
        <f t="shared" si="29"/>
        <v>-37.054676187783166</v>
      </c>
      <c r="N182" s="131">
        <f t="shared" si="30"/>
        <v>-3.0133538820615517</v>
      </c>
      <c r="O182" s="115">
        <f t="shared" si="31"/>
        <v>9962.9453238122169</v>
      </c>
      <c r="P182" s="115">
        <f t="shared" si="32"/>
        <v>9996.986646117939</v>
      </c>
      <c r="Q182" s="132">
        <v>92</v>
      </c>
      <c r="R182" s="132">
        <v>48</v>
      </c>
      <c r="S182" s="132">
        <v>8</v>
      </c>
      <c r="T182" s="117">
        <f t="shared" si="23"/>
        <v>92.802222222222213</v>
      </c>
      <c r="U182" s="118">
        <v>0</v>
      </c>
      <c r="V182" s="115">
        <v>1.5</v>
      </c>
      <c r="W182" s="115">
        <f t="shared" si="33"/>
        <v>-0.31970400805761323</v>
      </c>
      <c r="X182" s="119">
        <f t="shared" si="34"/>
        <v>2599.6802959919423</v>
      </c>
      <c r="Y182" s="100">
        <v>175</v>
      </c>
    </row>
    <row r="183" spans="2:25" x14ac:dyDescent="0.2">
      <c r="B183" s="100">
        <v>176</v>
      </c>
      <c r="C183" s="126">
        <v>182</v>
      </c>
      <c r="D183" s="126">
        <v>19</v>
      </c>
      <c r="E183" s="126">
        <v>59</v>
      </c>
      <c r="F183" s="120">
        <f t="shared" si="14"/>
        <v>182.33305555555555</v>
      </c>
      <c r="G183" s="133"/>
      <c r="H183" s="121">
        <v>182.33305555555555</v>
      </c>
      <c r="I183" s="112">
        <f t="shared" si="26"/>
        <v>182</v>
      </c>
      <c r="J183" s="111">
        <f t="shared" si="27"/>
        <v>19</v>
      </c>
      <c r="K183" s="112">
        <f t="shared" si="28"/>
        <v>58.999999999966803</v>
      </c>
      <c r="L183" s="127">
        <v>38.128999999999998</v>
      </c>
      <c r="M183" s="131">
        <f t="shared" si="29"/>
        <v>-38.097393943863999</v>
      </c>
      <c r="N183" s="131">
        <f t="shared" si="30"/>
        <v>-1.5521648385511151</v>
      </c>
      <c r="O183" s="115">
        <f t="shared" si="31"/>
        <v>9961.9026060561355</v>
      </c>
      <c r="P183" s="115">
        <f t="shared" si="32"/>
        <v>9998.4478351614489</v>
      </c>
      <c r="Q183" s="132">
        <v>92</v>
      </c>
      <c r="R183" s="132">
        <v>43</v>
      </c>
      <c r="S183" s="132">
        <v>50</v>
      </c>
      <c r="T183" s="117">
        <f t="shared" si="23"/>
        <v>92.730555555555554</v>
      </c>
      <c r="U183" s="118">
        <v>0</v>
      </c>
      <c r="V183" s="115">
        <v>1.5</v>
      </c>
      <c r="W183" s="115">
        <f t="shared" si="33"/>
        <v>-0.31849773819008931</v>
      </c>
      <c r="X183" s="119">
        <f t="shared" si="34"/>
        <v>2599.6815022618098</v>
      </c>
      <c r="Y183" s="100">
        <v>176</v>
      </c>
    </row>
    <row r="184" spans="2:25" x14ac:dyDescent="0.2">
      <c r="B184" s="100">
        <v>177</v>
      </c>
      <c r="C184" s="126">
        <v>189</v>
      </c>
      <c r="D184" s="126">
        <v>57</v>
      </c>
      <c r="E184" s="126">
        <v>30</v>
      </c>
      <c r="F184" s="120">
        <f t="shared" si="14"/>
        <v>189.95833333333331</v>
      </c>
      <c r="G184" s="133"/>
      <c r="H184" s="121">
        <v>189.95833333333331</v>
      </c>
      <c r="I184" s="112">
        <f t="shared" si="26"/>
        <v>189</v>
      </c>
      <c r="J184" s="111">
        <f t="shared" si="27"/>
        <v>57</v>
      </c>
      <c r="K184" s="112">
        <f t="shared" si="28"/>
        <v>29.999999999931788</v>
      </c>
      <c r="L184" s="127">
        <v>36.78</v>
      </c>
      <c r="M184" s="131">
        <f t="shared" si="29"/>
        <v>-36.225864175052081</v>
      </c>
      <c r="N184" s="131">
        <f t="shared" si="30"/>
        <v>-6.3604374669261885</v>
      </c>
      <c r="O184" s="115">
        <f t="shared" si="31"/>
        <v>9963.7741358249477</v>
      </c>
      <c r="P184" s="115">
        <f t="shared" si="32"/>
        <v>9993.6395625330733</v>
      </c>
      <c r="Q184" s="132">
        <v>92</v>
      </c>
      <c r="R184" s="132">
        <v>44</v>
      </c>
      <c r="S184" s="132">
        <v>16</v>
      </c>
      <c r="T184" s="117">
        <f t="shared" si="23"/>
        <v>92.737777777777779</v>
      </c>
      <c r="U184" s="118">
        <v>0</v>
      </c>
      <c r="V184" s="115">
        <v>1.5</v>
      </c>
      <c r="W184" s="115">
        <f t="shared" si="33"/>
        <v>-0.25880622985094059</v>
      </c>
      <c r="X184" s="119">
        <f t="shared" si="34"/>
        <v>2599.741193770149</v>
      </c>
      <c r="Y184" s="100">
        <v>177</v>
      </c>
    </row>
    <row r="185" spans="2:25" x14ac:dyDescent="0.2">
      <c r="B185" s="100">
        <v>178</v>
      </c>
      <c r="C185" s="126">
        <v>187</v>
      </c>
      <c r="D185" s="126">
        <v>0</v>
      </c>
      <c r="E185" s="126">
        <v>0</v>
      </c>
      <c r="F185" s="120">
        <f t="shared" si="14"/>
        <v>187</v>
      </c>
      <c r="G185" s="133"/>
      <c r="H185" s="121">
        <v>187</v>
      </c>
      <c r="I185" s="112">
        <f t="shared" si="26"/>
        <v>187</v>
      </c>
      <c r="J185" s="111">
        <f t="shared" si="27"/>
        <v>0</v>
      </c>
      <c r="K185" s="112">
        <f t="shared" si="28"/>
        <v>0</v>
      </c>
      <c r="L185" s="127">
        <v>37.179000000000002</v>
      </c>
      <c r="M185" s="131">
        <f t="shared" si="29"/>
        <v>-36.901873371872718</v>
      </c>
      <c r="N185" s="131">
        <f t="shared" si="30"/>
        <v>-4.5309803184599717</v>
      </c>
      <c r="O185" s="115">
        <f t="shared" si="31"/>
        <v>9963.0981266281269</v>
      </c>
      <c r="P185" s="115">
        <f t="shared" si="32"/>
        <v>9995.4690196815409</v>
      </c>
      <c r="Q185" s="132">
        <v>92</v>
      </c>
      <c r="R185" s="132">
        <v>45</v>
      </c>
      <c r="S185" s="132">
        <v>41</v>
      </c>
      <c r="T185" s="117">
        <f t="shared" si="23"/>
        <v>92.761388888888888</v>
      </c>
      <c r="U185" s="118">
        <v>0</v>
      </c>
      <c r="V185" s="115">
        <v>1.5</v>
      </c>
      <c r="W185" s="115">
        <f t="shared" si="33"/>
        <v>-0.29324275812018685</v>
      </c>
      <c r="X185" s="119">
        <f t="shared" si="34"/>
        <v>2599.7067572418796</v>
      </c>
      <c r="Y185" s="100">
        <v>178</v>
      </c>
    </row>
    <row r="186" spans="2:25" x14ac:dyDescent="0.2">
      <c r="B186" s="100">
        <v>179</v>
      </c>
      <c r="C186" s="126">
        <v>184</v>
      </c>
      <c r="D186" s="126">
        <v>32</v>
      </c>
      <c r="E186" s="126">
        <v>46</v>
      </c>
      <c r="F186" s="120">
        <f t="shared" si="14"/>
        <v>184.54611111111112</v>
      </c>
      <c r="G186" s="133"/>
      <c r="H186" s="121">
        <v>184.54611111111112</v>
      </c>
      <c r="I186" s="112">
        <f t="shared" si="26"/>
        <v>184</v>
      </c>
      <c r="J186" s="111">
        <f t="shared" si="27"/>
        <v>32</v>
      </c>
      <c r="K186" s="112">
        <f t="shared" si="28"/>
        <v>46.000000000019554</v>
      </c>
      <c r="L186" s="127">
        <v>37.826000000000001</v>
      </c>
      <c r="M186" s="131">
        <f t="shared" si="29"/>
        <v>-37.706994401239669</v>
      </c>
      <c r="N186" s="131">
        <f t="shared" si="30"/>
        <v>-2.9981409614760262</v>
      </c>
      <c r="O186" s="115">
        <f t="shared" si="31"/>
        <v>9962.2930055987599</v>
      </c>
      <c r="P186" s="115">
        <f t="shared" si="32"/>
        <v>9997.0018590385243</v>
      </c>
      <c r="Q186" s="132">
        <v>92</v>
      </c>
      <c r="R186" s="132">
        <v>44</v>
      </c>
      <c r="S186" s="132">
        <v>25</v>
      </c>
      <c r="T186" s="117">
        <f t="shared" si="23"/>
        <v>92.740277777777777</v>
      </c>
      <c r="U186" s="118">
        <v>0</v>
      </c>
      <c r="V186" s="115">
        <v>1.5</v>
      </c>
      <c r="W186" s="115">
        <f t="shared" si="33"/>
        <v>-0.31047981783239598</v>
      </c>
      <c r="X186" s="119">
        <f t="shared" si="34"/>
        <v>2599.6895201821676</v>
      </c>
      <c r="Y186" s="100">
        <v>179</v>
      </c>
    </row>
    <row r="187" spans="2:25" x14ac:dyDescent="0.2">
      <c r="B187" s="100">
        <v>180</v>
      </c>
      <c r="C187" s="126">
        <v>182</v>
      </c>
      <c r="D187" s="126">
        <v>2</v>
      </c>
      <c r="E187" s="126">
        <v>44</v>
      </c>
      <c r="F187" s="120">
        <f t="shared" si="14"/>
        <v>182.04555555555555</v>
      </c>
      <c r="G187" s="133"/>
      <c r="H187" s="121">
        <v>182.04555555555555</v>
      </c>
      <c r="I187" s="112">
        <f t="shared" si="26"/>
        <v>182</v>
      </c>
      <c r="J187" s="111">
        <f t="shared" si="27"/>
        <v>2</v>
      </c>
      <c r="K187" s="112">
        <f t="shared" si="28"/>
        <v>43.999999999987267</v>
      </c>
      <c r="L187" s="127">
        <v>38.65</v>
      </c>
      <c r="M187" s="131">
        <f t="shared" si="29"/>
        <v>-38.625370779565642</v>
      </c>
      <c r="N187" s="131">
        <f t="shared" si="30"/>
        <v>-1.379576797817615</v>
      </c>
      <c r="O187" s="115">
        <f t="shared" si="31"/>
        <v>9961.3746292204341</v>
      </c>
      <c r="P187" s="115">
        <f t="shared" si="32"/>
        <v>9998.6204232021828</v>
      </c>
      <c r="Q187" s="132">
        <v>92</v>
      </c>
      <c r="R187" s="132">
        <v>41</v>
      </c>
      <c r="S187" s="132">
        <v>54</v>
      </c>
      <c r="T187" s="117">
        <f t="shared" si="23"/>
        <v>92.698333333333338</v>
      </c>
      <c r="U187" s="118">
        <v>0</v>
      </c>
      <c r="V187" s="115">
        <v>1.5</v>
      </c>
      <c r="W187" s="115">
        <f t="shared" si="33"/>
        <v>-0.32156094948148328</v>
      </c>
      <c r="X187" s="119">
        <f t="shared" si="34"/>
        <v>2599.6784390505186</v>
      </c>
      <c r="Y187" s="100">
        <v>180</v>
      </c>
    </row>
    <row r="188" spans="2:25" x14ac:dyDescent="0.2">
      <c r="B188" s="100">
        <v>181</v>
      </c>
      <c r="C188" s="126">
        <v>190</v>
      </c>
      <c r="D188" s="126">
        <v>15</v>
      </c>
      <c r="E188" s="126">
        <v>33</v>
      </c>
      <c r="F188" s="120">
        <f t="shared" si="14"/>
        <v>190.25916666666666</v>
      </c>
      <c r="G188" s="133"/>
      <c r="H188" s="121">
        <v>190.25916666666666</v>
      </c>
      <c r="I188" s="112">
        <f t="shared" si="26"/>
        <v>190</v>
      </c>
      <c r="J188" s="111">
        <f t="shared" si="27"/>
        <v>15</v>
      </c>
      <c r="K188" s="112">
        <f t="shared" si="28"/>
        <v>32.999999999969987</v>
      </c>
      <c r="L188" s="127">
        <v>37.017000000000003</v>
      </c>
      <c r="M188" s="131">
        <f t="shared" si="29"/>
        <v>-36.425180204445233</v>
      </c>
      <c r="N188" s="131">
        <f t="shared" si="30"/>
        <v>-6.5927639176365931</v>
      </c>
      <c r="O188" s="115">
        <f t="shared" si="31"/>
        <v>9963.5748197955545</v>
      </c>
      <c r="P188" s="115">
        <f t="shared" si="32"/>
        <v>9993.4072360823629</v>
      </c>
      <c r="Q188" s="132">
        <v>92</v>
      </c>
      <c r="R188" s="132">
        <v>44</v>
      </c>
      <c r="S188" s="132">
        <v>21</v>
      </c>
      <c r="T188" s="117">
        <f t="shared" si="23"/>
        <v>92.739166666666662</v>
      </c>
      <c r="U188" s="118">
        <v>0</v>
      </c>
      <c r="V188" s="115">
        <v>1.5</v>
      </c>
      <c r="W188" s="115">
        <f t="shared" si="33"/>
        <v>-0.27103885405336325</v>
      </c>
      <c r="X188" s="119">
        <f t="shared" si="34"/>
        <v>2599.7289611459464</v>
      </c>
      <c r="Y188" s="100">
        <v>181</v>
      </c>
    </row>
    <row r="189" spans="2:25" x14ac:dyDescent="0.2">
      <c r="B189" s="100">
        <v>182</v>
      </c>
      <c r="C189" s="126">
        <v>187</v>
      </c>
      <c r="D189" s="126">
        <v>1</v>
      </c>
      <c r="E189" s="126">
        <v>16</v>
      </c>
      <c r="F189" s="120">
        <f t="shared" si="14"/>
        <v>187.02111111111111</v>
      </c>
      <c r="G189" s="133"/>
      <c r="H189" s="121">
        <v>187.02111111111111</v>
      </c>
      <c r="I189" s="112">
        <f t="shared" si="26"/>
        <v>187</v>
      </c>
      <c r="J189" s="111">
        <f t="shared" si="27"/>
        <v>1</v>
      </c>
      <c r="K189" s="112">
        <f t="shared" si="28"/>
        <v>15.999999999999091</v>
      </c>
      <c r="L189" s="127">
        <v>37.476999999999997</v>
      </c>
      <c r="M189" s="131">
        <f t="shared" si="29"/>
        <v>-37.195966741018495</v>
      </c>
      <c r="N189" s="131">
        <f t="shared" si="30"/>
        <v>-4.5810028597509032</v>
      </c>
      <c r="O189" s="115">
        <f t="shared" si="31"/>
        <v>9962.8040332589808</v>
      </c>
      <c r="P189" s="115">
        <f t="shared" si="32"/>
        <v>9995.4189971402484</v>
      </c>
      <c r="Q189" s="132">
        <v>92</v>
      </c>
      <c r="R189" s="132">
        <v>45</v>
      </c>
      <c r="S189" s="132">
        <v>30</v>
      </c>
      <c r="T189" s="117">
        <f t="shared" si="23"/>
        <v>92.75833333333334</v>
      </c>
      <c r="U189" s="118">
        <v>0</v>
      </c>
      <c r="V189" s="115">
        <v>1.5</v>
      </c>
      <c r="W189" s="115">
        <f t="shared" si="33"/>
        <v>-0.30561282204653462</v>
      </c>
      <c r="X189" s="119">
        <f t="shared" si="34"/>
        <v>2599.6943871779536</v>
      </c>
      <c r="Y189" s="100">
        <v>182</v>
      </c>
    </row>
    <row r="190" spans="2:25" x14ac:dyDescent="0.2">
      <c r="B190" s="100">
        <v>183</v>
      </c>
      <c r="C190" s="126">
        <v>185</v>
      </c>
      <c r="D190" s="126">
        <v>33</v>
      </c>
      <c r="E190" s="126">
        <v>35</v>
      </c>
      <c r="F190" s="120">
        <f t="shared" si="14"/>
        <v>185.55972222222223</v>
      </c>
      <c r="G190" s="133"/>
      <c r="H190" s="121">
        <v>185.55972222222223</v>
      </c>
      <c r="I190" s="112">
        <f t="shared" si="26"/>
        <v>185</v>
      </c>
      <c r="J190" s="111">
        <f t="shared" si="27"/>
        <v>33</v>
      </c>
      <c r="K190" s="112">
        <f t="shared" si="28"/>
        <v>35.000000000043201</v>
      </c>
      <c r="L190" s="127">
        <v>37.793999999999997</v>
      </c>
      <c r="M190" s="131">
        <f t="shared" si="29"/>
        <v>-37.616207684201385</v>
      </c>
      <c r="N190" s="131">
        <f t="shared" si="30"/>
        <v>-3.6616055848532492</v>
      </c>
      <c r="O190" s="115">
        <f t="shared" si="31"/>
        <v>9962.3837923157989</v>
      </c>
      <c r="P190" s="115">
        <f t="shared" si="32"/>
        <v>9996.3383944151465</v>
      </c>
      <c r="Q190" s="132">
        <v>92</v>
      </c>
      <c r="R190" s="132">
        <v>46</v>
      </c>
      <c r="S190" s="132">
        <v>23</v>
      </c>
      <c r="T190" s="117">
        <f t="shared" si="23"/>
        <v>92.773055555555558</v>
      </c>
      <c r="U190" s="118">
        <v>0</v>
      </c>
      <c r="V190" s="115">
        <v>1.5</v>
      </c>
      <c r="W190" s="115">
        <f t="shared" si="33"/>
        <v>-0.33061951476515938</v>
      </c>
      <c r="X190" s="119">
        <f t="shared" si="34"/>
        <v>2599.6693804852348</v>
      </c>
      <c r="Y190" s="100">
        <v>183</v>
      </c>
    </row>
    <row r="191" spans="2:25" x14ac:dyDescent="0.2">
      <c r="B191" s="100">
        <v>184</v>
      </c>
      <c r="C191" s="126">
        <v>182</v>
      </c>
      <c r="D191" s="126">
        <v>4</v>
      </c>
      <c r="E191" s="126">
        <v>49</v>
      </c>
      <c r="F191" s="120">
        <f t="shared" si="14"/>
        <v>182.08027777777778</v>
      </c>
      <c r="G191" s="133"/>
      <c r="H191" s="121">
        <v>182.08027777777778</v>
      </c>
      <c r="I191" s="112">
        <f t="shared" si="26"/>
        <v>182</v>
      </c>
      <c r="J191" s="111">
        <f t="shared" si="27"/>
        <v>4</v>
      </c>
      <c r="K191" s="112">
        <f t="shared" si="28"/>
        <v>49.000000000010004</v>
      </c>
      <c r="L191" s="127">
        <v>38.905000000000001</v>
      </c>
      <c r="M191" s="131">
        <f t="shared" si="29"/>
        <v>-38.879359581508425</v>
      </c>
      <c r="N191" s="131">
        <f t="shared" si="30"/>
        <v>-1.4122406068971975</v>
      </c>
      <c r="O191" s="115">
        <f t="shared" si="31"/>
        <v>9961.1206404184923</v>
      </c>
      <c r="P191" s="115">
        <f t="shared" si="32"/>
        <v>9998.5877593931036</v>
      </c>
      <c r="Q191" s="132">
        <v>92</v>
      </c>
      <c r="R191" s="132">
        <v>41</v>
      </c>
      <c r="S191" s="132">
        <v>44</v>
      </c>
      <c r="T191" s="117">
        <f t="shared" si="23"/>
        <v>92.695555555555558</v>
      </c>
      <c r="U191" s="118">
        <v>0</v>
      </c>
      <c r="V191" s="115">
        <v>1.5</v>
      </c>
      <c r="W191" s="115">
        <f t="shared" si="33"/>
        <v>-0.33168865720826313</v>
      </c>
      <c r="X191" s="119">
        <f t="shared" si="34"/>
        <v>2599.6683113427916</v>
      </c>
      <c r="Y191" s="100">
        <v>184</v>
      </c>
    </row>
    <row r="192" spans="2:25" x14ac:dyDescent="0.2">
      <c r="B192" s="100">
        <v>185</v>
      </c>
      <c r="C192" s="126">
        <v>190</v>
      </c>
      <c r="D192" s="126">
        <v>34</v>
      </c>
      <c r="E192" s="126">
        <v>45</v>
      </c>
      <c r="F192" s="120">
        <f t="shared" si="14"/>
        <v>190.57916666666665</v>
      </c>
      <c r="G192" s="133"/>
      <c r="H192" s="121">
        <v>190.57916666666665</v>
      </c>
      <c r="I192" s="112">
        <f t="shared" si="26"/>
        <v>190</v>
      </c>
      <c r="J192" s="111">
        <f t="shared" si="27"/>
        <v>34</v>
      </c>
      <c r="K192" s="112">
        <f t="shared" si="28"/>
        <v>44.99999999994543</v>
      </c>
      <c r="L192" s="127">
        <v>37.438000000000002</v>
      </c>
      <c r="M192" s="131">
        <f t="shared" si="29"/>
        <v>-36.801635269232094</v>
      </c>
      <c r="N192" s="131">
        <f t="shared" si="30"/>
        <v>-6.8733896667083245</v>
      </c>
      <c r="O192" s="115">
        <f t="shared" si="31"/>
        <v>9963.1983647307679</v>
      </c>
      <c r="P192" s="115">
        <f t="shared" si="32"/>
        <v>9993.126610333291</v>
      </c>
      <c r="Q192" s="132">
        <v>92</v>
      </c>
      <c r="R192" s="132">
        <v>42</v>
      </c>
      <c r="S192" s="132">
        <v>17</v>
      </c>
      <c r="T192" s="117">
        <f t="shared" si="23"/>
        <v>92.70472222222223</v>
      </c>
      <c r="U192" s="118">
        <v>0</v>
      </c>
      <c r="V192" s="115">
        <v>1.5</v>
      </c>
      <c r="W192" s="115">
        <f t="shared" si="33"/>
        <v>-0.26862371361246873</v>
      </c>
      <c r="X192" s="119">
        <f t="shared" si="34"/>
        <v>2599.7313762863873</v>
      </c>
      <c r="Y192" s="100">
        <v>185</v>
      </c>
    </row>
    <row r="193" spans="2:25" x14ac:dyDescent="0.2">
      <c r="B193" s="100">
        <v>186</v>
      </c>
      <c r="C193" s="126">
        <v>187</v>
      </c>
      <c r="D193" s="126">
        <v>14</v>
      </c>
      <c r="E193" s="126">
        <v>29</v>
      </c>
      <c r="F193" s="120">
        <f t="shared" si="14"/>
        <v>187.24138888888888</v>
      </c>
      <c r="G193" s="133"/>
      <c r="H193" s="121">
        <v>187.24138888888888</v>
      </c>
      <c r="I193" s="112">
        <f t="shared" si="26"/>
        <v>187</v>
      </c>
      <c r="J193" s="111">
        <f t="shared" si="27"/>
        <v>14</v>
      </c>
      <c r="K193" s="112">
        <f t="shared" si="28"/>
        <v>28.999999999959982</v>
      </c>
      <c r="L193" s="127">
        <v>37.847000000000001</v>
      </c>
      <c r="M193" s="131">
        <f t="shared" si="29"/>
        <v>-37.545128740178633</v>
      </c>
      <c r="N193" s="131">
        <f t="shared" si="30"/>
        <v>-4.7706096972412686</v>
      </c>
      <c r="O193" s="115">
        <f t="shared" si="31"/>
        <v>9962.4548712598207</v>
      </c>
      <c r="P193" s="115">
        <f t="shared" si="32"/>
        <v>9995.2293903027585</v>
      </c>
      <c r="Q193" s="132">
        <v>92</v>
      </c>
      <c r="R193" s="132">
        <v>43</v>
      </c>
      <c r="S193" s="132">
        <v>30</v>
      </c>
      <c r="T193" s="117">
        <f t="shared" si="23"/>
        <v>92.725000000000009</v>
      </c>
      <c r="U193" s="118">
        <v>0</v>
      </c>
      <c r="V193" s="115">
        <v>1.5</v>
      </c>
      <c r="W193" s="115">
        <f t="shared" si="33"/>
        <v>-0.30137014923502403</v>
      </c>
      <c r="X193" s="119">
        <f t="shared" si="34"/>
        <v>2599.698629850765</v>
      </c>
      <c r="Y193" s="100">
        <v>186</v>
      </c>
    </row>
    <row r="194" spans="2:25" x14ac:dyDescent="0.2">
      <c r="B194" s="100">
        <v>187</v>
      </c>
      <c r="C194" s="126">
        <v>186</v>
      </c>
      <c r="D194" s="126">
        <v>23</v>
      </c>
      <c r="E194" s="126">
        <v>38</v>
      </c>
      <c r="F194" s="120">
        <f t="shared" si="14"/>
        <v>186.39388888888888</v>
      </c>
      <c r="G194" s="133"/>
      <c r="H194" s="121">
        <v>186.39388888888888</v>
      </c>
      <c r="I194" s="112">
        <f t="shared" si="26"/>
        <v>186</v>
      </c>
      <c r="J194" s="111">
        <f t="shared" si="27"/>
        <v>23</v>
      </c>
      <c r="K194" s="112">
        <f t="shared" si="28"/>
        <v>37.99999999997226</v>
      </c>
      <c r="L194" s="127">
        <v>38.061</v>
      </c>
      <c r="M194" s="131">
        <f t="shared" si="29"/>
        <v>-37.824253069570837</v>
      </c>
      <c r="N194" s="131">
        <f t="shared" si="30"/>
        <v>-4.2385847554414831</v>
      </c>
      <c r="O194" s="115">
        <f t="shared" si="31"/>
        <v>9962.1757469304284</v>
      </c>
      <c r="P194" s="115">
        <f t="shared" si="32"/>
        <v>9995.7614152445585</v>
      </c>
      <c r="Q194" s="132">
        <v>92</v>
      </c>
      <c r="R194" s="132">
        <v>49</v>
      </c>
      <c r="S194" s="132">
        <v>1</v>
      </c>
      <c r="T194" s="117">
        <f t="shared" si="23"/>
        <v>92.816944444444445</v>
      </c>
      <c r="U194" s="118">
        <v>0</v>
      </c>
      <c r="V194" s="115">
        <v>1.5</v>
      </c>
      <c r="W194" s="115">
        <f t="shared" si="33"/>
        <v>-0.37277656478194365</v>
      </c>
      <c r="X194" s="119">
        <f t="shared" si="34"/>
        <v>2599.6272234352182</v>
      </c>
      <c r="Y194" s="100">
        <v>187</v>
      </c>
    </row>
    <row r="195" spans="2:25" x14ac:dyDescent="0.2">
      <c r="B195" s="100">
        <v>188</v>
      </c>
      <c r="C195" s="126">
        <v>185</v>
      </c>
      <c r="D195" s="126">
        <v>35</v>
      </c>
      <c r="E195" s="126">
        <v>50</v>
      </c>
      <c r="F195" s="120">
        <f t="shared" si="14"/>
        <v>185.59722222222223</v>
      </c>
      <c r="G195" s="133"/>
      <c r="H195" s="121">
        <v>185.59722222222223</v>
      </c>
      <c r="I195" s="112">
        <f t="shared" si="26"/>
        <v>185</v>
      </c>
      <c r="J195" s="111">
        <f t="shared" si="27"/>
        <v>35</v>
      </c>
      <c r="K195" s="112">
        <f t="shared" si="28"/>
        <v>50.000000000022737</v>
      </c>
      <c r="L195" s="127">
        <v>38.222999999999999</v>
      </c>
      <c r="M195" s="131">
        <f t="shared" si="29"/>
        <v>-38.04075769599617</v>
      </c>
      <c r="N195" s="131">
        <f t="shared" si="30"/>
        <v>-3.728066913898926</v>
      </c>
      <c r="O195" s="115">
        <f t="shared" si="31"/>
        <v>9961.9592423040031</v>
      </c>
      <c r="P195" s="115">
        <f t="shared" si="32"/>
        <v>9996.2719330861019</v>
      </c>
      <c r="Q195" s="132">
        <v>92</v>
      </c>
      <c r="R195" s="132">
        <v>41</v>
      </c>
      <c r="S195" s="132">
        <v>41</v>
      </c>
      <c r="T195" s="117">
        <f t="shared" si="23"/>
        <v>92.694722222222225</v>
      </c>
      <c r="U195" s="118">
        <v>0</v>
      </c>
      <c r="V195" s="115">
        <v>1.5</v>
      </c>
      <c r="W195" s="115">
        <f t="shared" si="33"/>
        <v>-0.2990222110645846</v>
      </c>
      <c r="X195" s="119">
        <f t="shared" si="34"/>
        <v>2599.7009777889352</v>
      </c>
      <c r="Y195" s="100">
        <v>188</v>
      </c>
    </row>
    <row r="196" spans="2:25" x14ac:dyDescent="0.2">
      <c r="B196" s="100">
        <v>189</v>
      </c>
      <c r="C196" s="126">
        <v>182</v>
      </c>
      <c r="D196" s="126">
        <v>27</v>
      </c>
      <c r="E196" s="126">
        <v>24</v>
      </c>
      <c r="F196" s="120">
        <f t="shared" si="14"/>
        <v>182.45666666666665</v>
      </c>
      <c r="G196" s="133"/>
      <c r="H196" s="121">
        <v>182.45666666666665</v>
      </c>
      <c r="I196" s="112">
        <f t="shared" si="26"/>
        <v>182</v>
      </c>
      <c r="J196" s="111">
        <f t="shared" si="27"/>
        <v>27</v>
      </c>
      <c r="K196" s="112">
        <f t="shared" si="28"/>
        <v>23.999999999937245</v>
      </c>
      <c r="L196" s="127">
        <v>39.079000000000001</v>
      </c>
      <c r="M196" s="131">
        <f t="shared" si="29"/>
        <v>-39.043083491491366</v>
      </c>
      <c r="N196" s="131">
        <f t="shared" si="30"/>
        <v>-1.6750738719335097</v>
      </c>
      <c r="O196" s="115">
        <f t="shared" si="31"/>
        <v>9960.9569165085086</v>
      </c>
      <c r="P196" s="115">
        <f t="shared" si="32"/>
        <v>9998.3249261280671</v>
      </c>
      <c r="Q196" s="132">
        <v>92</v>
      </c>
      <c r="R196" s="132">
        <v>40</v>
      </c>
      <c r="S196" s="132">
        <v>37</v>
      </c>
      <c r="T196" s="117">
        <f t="shared" si="23"/>
        <v>92.676944444444445</v>
      </c>
      <c r="U196" s="118">
        <v>0</v>
      </c>
      <c r="V196" s="115">
        <v>1.5</v>
      </c>
      <c r="W196" s="115">
        <f t="shared" si="33"/>
        <v>-0.32715897565616525</v>
      </c>
      <c r="X196" s="119">
        <f t="shared" si="34"/>
        <v>2599.6728410243441</v>
      </c>
      <c r="Y196" s="100">
        <v>189</v>
      </c>
    </row>
    <row r="197" spans="2:25" x14ac:dyDescent="0.2">
      <c r="B197" s="100">
        <v>190</v>
      </c>
      <c r="C197" s="126">
        <v>182</v>
      </c>
      <c r="D197" s="126">
        <v>40</v>
      </c>
      <c r="E197" s="126">
        <v>56</v>
      </c>
      <c r="F197" s="120">
        <f t="shared" si="14"/>
        <v>182.68222222222221</v>
      </c>
      <c r="G197" s="133"/>
      <c r="H197" s="121">
        <v>182.68222222222221</v>
      </c>
      <c r="I197" s="112">
        <f t="shared" si="26"/>
        <v>182</v>
      </c>
      <c r="J197" s="111">
        <f t="shared" si="27"/>
        <v>40</v>
      </c>
      <c r="K197" s="112">
        <f t="shared" si="28"/>
        <v>55.999999999949068</v>
      </c>
      <c r="L197" s="127">
        <v>39.021000000000001</v>
      </c>
      <c r="M197" s="131">
        <f t="shared" si="29"/>
        <v>-38.978250274331323</v>
      </c>
      <c r="N197" s="131">
        <f t="shared" si="30"/>
        <v>-1.8260467002763905</v>
      </c>
      <c r="O197" s="115">
        <f t="shared" si="31"/>
        <v>9961.021749725669</v>
      </c>
      <c r="P197" s="115">
        <f t="shared" si="32"/>
        <v>9998.1739532997235</v>
      </c>
      <c r="Q197" s="132">
        <v>92</v>
      </c>
      <c r="R197" s="132">
        <v>40</v>
      </c>
      <c r="S197" s="132">
        <v>40</v>
      </c>
      <c r="T197" s="117">
        <f t="shared" si="23"/>
        <v>92.677777777777777</v>
      </c>
      <c r="U197" s="118">
        <v>0</v>
      </c>
      <c r="V197" s="115">
        <v>1.5</v>
      </c>
      <c r="W197" s="115">
        <f t="shared" si="33"/>
        <v>-0.32501593398979289</v>
      </c>
      <c r="X197" s="119">
        <f t="shared" si="34"/>
        <v>2599.67498406601</v>
      </c>
      <c r="Y197" s="100">
        <v>190</v>
      </c>
    </row>
    <row r="198" spans="2:25" x14ac:dyDescent="0.2">
      <c r="B198" s="100">
        <v>191</v>
      </c>
      <c r="C198" s="126">
        <v>190</v>
      </c>
      <c r="D198" s="126">
        <v>38</v>
      </c>
      <c r="E198" s="126">
        <v>46</v>
      </c>
      <c r="F198" s="120">
        <f t="shared" si="14"/>
        <v>190.64611111111111</v>
      </c>
      <c r="G198" s="133"/>
      <c r="H198" s="121">
        <v>190.64611111111111</v>
      </c>
      <c r="I198" s="112">
        <f t="shared" si="26"/>
        <v>190</v>
      </c>
      <c r="J198" s="111">
        <f t="shared" si="27"/>
        <v>38</v>
      </c>
      <c r="K198" s="112">
        <f t="shared" si="28"/>
        <v>45.999999999999091</v>
      </c>
      <c r="L198" s="127">
        <v>37.895000000000003</v>
      </c>
      <c r="M198" s="131">
        <f t="shared" si="29"/>
        <v>-37.242712929571702</v>
      </c>
      <c r="N198" s="131">
        <f t="shared" si="30"/>
        <v>-7.0008112848092834</v>
      </c>
      <c r="O198" s="115">
        <f t="shared" si="31"/>
        <v>9962.757287070428</v>
      </c>
      <c r="P198" s="115">
        <f t="shared" si="32"/>
        <v>9992.99918871519</v>
      </c>
      <c r="Q198" s="132">
        <v>92</v>
      </c>
      <c r="R198" s="132">
        <v>41</v>
      </c>
      <c r="S198" s="132">
        <v>13</v>
      </c>
      <c r="T198" s="117">
        <f t="shared" si="23"/>
        <v>92.68694444444445</v>
      </c>
      <c r="U198" s="118">
        <v>0</v>
      </c>
      <c r="V198" s="115">
        <v>1.5</v>
      </c>
      <c r="W198" s="115">
        <f t="shared" si="33"/>
        <v>-0.27842887760516066</v>
      </c>
      <c r="X198" s="119">
        <f t="shared" si="34"/>
        <v>2599.7215711223948</v>
      </c>
      <c r="Y198" s="100">
        <v>191</v>
      </c>
    </row>
    <row r="199" spans="2:25" x14ac:dyDescent="0.2">
      <c r="B199" s="100">
        <v>192</v>
      </c>
      <c r="C199" s="126">
        <v>187</v>
      </c>
      <c r="D199" s="126">
        <v>20</v>
      </c>
      <c r="E199" s="126">
        <v>34</v>
      </c>
      <c r="F199" s="120">
        <f t="shared" si="14"/>
        <v>187.3427777777778</v>
      </c>
      <c r="G199" s="133"/>
      <c r="H199" s="121">
        <v>187.3427777777778</v>
      </c>
      <c r="I199" s="112">
        <f t="shared" si="26"/>
        <v>187</v>
      </c>
      <c r="J199" s="111">
        <f t="shared" si="27"/>
        <v>20</v>
      </c>
      <c r="K199" s="112">
        <f t="shared" si="28"/>
        <v>34.000000000071395</v>
      </c>
      <c r="L199" s="127">
        <v>38.518000000000001</v>
      </c>
      <c r="M199" s="131">
        <f t="shared" si="29"/>
        <v>-38.202125362100631</v>
      </c>
      <c r="N199" s="131">
        <f t="shared" si="30"/>
        <v>-4.9227981695726681</v>
      </c>
      <c r="O199" s="115">
        <f t="shared" si="31"/>
        <v>9961.7978746378994</v>
      </c>
      <c r="P199" s="115">
        <f t="shared" si="32"/>
        <v>9995.0772018304269</v>
      </c>
      <c r="Q199" s="132">
        <v>92</v>
      </c>
      <c r="R199" s="132">
        <v>43</v>
      </c>
      <c r="S199" s="132">
        <v>7</v>
      </c>
      <c r="T199" s="117">
        <f t="shared" si="23"/>
        <v>92.718611111111116</v>
      </c>
      <c r="U199" s="118">
        <v>0</v>
      </c>
      <c r="V199" s="115">
        <v>1.5</v>
      </c>
      <c r="W199" s="115">
        <f t="shared" si="33"/>
        <v>-0.32900240276123194</v>
      </c>
      <c r="X199" s="119">
        <f t="shared" si="34"/>
        <v>2599.670997597239</v>
      </c>
      <c r="Y199" s="100">
        <v>192</v>
      </c>
    </row>
    <row r="200" spans="2:25" x14ac:dyDescent="0.2">
      <c r="B200" s="100">
        <v>193</v>
      </c>
      <c r="C200" s="126">
        <v>186</v>
      </c>
      <c r="D200" s="126">
        <v>35</v>
      </c>
      <c r="E200" s="126">
        <v>14</v>
      </c>
      <c r="F200" s="120">
        <f t="shared" si="14"/>
        <v>186.58722222222224</v>
      </c>
      <c r="G200" s="133"/>
      <c r="H200" s="121">
        <v>186.58722222222224</v>
      </c>
      <c r="I200" s="112">
        <f t="shared" si="26"/>
        <v>186</v>
      </c>
      <c r="J200" s="111">
        <f t="shared" si="27"/>
        <v>35</v>
      </c>
      <c r="K200" s="112">
        <f t="shared" si="28"/>
        <v>14.000000000055479</v>
      </c>
      <c r="L200" s="127">
        <v>38.654000000000003</v>
      </c>
      <c r="M200" s="131">
        <f t="shared" si="29"/>
        <v>-38.398820730223484</v>
      </c>
      <c r="N200" s="131">
        <f t="shared" si="30"/>
        <v>-4.4342172396218773</v>
      </c>
      <c r="O200" s="115">
        <f t="shared" si="31"/>
        <v>9961.6011792697773</v>
      </c>
      <c r="P200" s="115">
        <f t="shared" si="32"/>
        <v>9995.5657827603773</v>
      </c>
      <c r="Q200" s="132">
        <v>92</v>
      </c>
      <c r="R200" s="132">
        <v>45</v>
      </c>
      <c r="S200" s="132">
        <v>0</v>
      </c>
      <c r="T200" s="117">
        <f t="shared" si="23"/>
        <v>92.75</v>
      </c>
      <c r="U200" s="118">
        <v>0</v>
      </c>
      <c r="V200" s="115">
        <v>1.5</v>
      </c>
      <c r="W200" s="115">
        <f t="shared" si="33"/>
        <v>-0.3566847631304384</v>
      </c>
      <c r="X200" s="119">
        <f t="shared" si="34"/>
        <v>2599.6433152368695</v>
      </c>
      <c r="Y200" s="100">
        <v>193</v>
      </c>
    </row>
    <row r="201" spans="2:25" x14ac:dyDescent="0.2">
      <c r="B201" s="100">
        <v>194</v>
      </c>
      <c r="C201" s="126">
        <v>184</v>
      </c>
      <c r="D201" s="126">
        <v>13</v>
      </c>
      <c r="E201" s="126">
        <v>2</v>
      </c>
      <c r="F201" s="120">
        <f t="shared" si="14"/>
        <v>184.21722222222223</v>
      </c>
      <c r="G201" s="133"/>
      <c r="H201" s="121">
        <v>184.21722222222223</v>
      </c>
      <c r="I201" s="112">
        <f t="shared" ref="I201:I220" si="35">INT(H201)</f>
        <v>184</v>
      </c>
      <c r="J201" s="111">
        <f t="shared" ref="J201:J220" si="36">INT((H201-I201)*60)</f>
        <v>13</v>
      </c>
      <c r="K201" s="112">
        <f t="shared" ref="K201:K220" si="37">((H201-I201)*60-J201)*60</f>
        <v>2.0000000000391083</v>
      </c>
      <c r="L201" s="127">
        <v>39.207999999999998</v>
      </c>
      <c r="M201" s="131">
        <f t="shared" ref="M201:M220" si="38">L201*(COS(RADIANS(H201)))</f>
        <v>-39.101841121220296</v>
      </c>
      <c r="N201" s="131">
        <f t="shared" ref="N201:N220" si="39">L201*(SIN(RADIANS(H201)))</f>
        <v>-2.8832767697266313</v>
      </c>
      <c r="O201" s="115">
        <f t="shared" ref="O201:O220" si="40">$O$7+M201</f>
        <v>9960.8981588787792</v>
      </c>
      <c r="P201" s="115">
        <f t="shared" ref="P201:P220" si="41">$P$7+N201</f>
        <v>9997.1167232302741</v>
      </c>
      <c r="Q201" s="132">
        <v>92</v>
      </c>
      <c r="R201" s="132">
        <v>41</v>
      </c>
      <c r="S201" s="132">
        <v>22</v>
      </c>
      <c r="T201" s="117">
        <f t="shared" si="23"/>
        <v>92.689444444444447</v>
      </c>
      <c r="U201" s="118">
        <v>0</v>
      </c>
      <c r="V201" s="115">
        <v>1.5</v>
      </c>
      <c r="W201" s="115">
        <f t="shared" ref="W201:W220" si="42">((L201/(TAN(RADIANS(T201)))+V201-U201))</f>
        <v>-0.3417630834208516</v>
      </c>
      <c r="X201" s="119">
        <f t="shared" ref="X201:X220" si="43">$X$7+(W201)</f>
        <v>2599.658236916579</v>
      </c>
      <c r="Y201" s="100">
        <v>194</v>
      </c>
    </row>
    <row r="202" spans="2:25" x14ac:dyDescent="0.2">
      <c r="B202" s="100">
        <v>195</v>
      </c>
      <c r="C202" s="126">
        <v>182</v>
      </c>
      <c r="D202" s="126">
        <v>50</v>
      </c>
      <c r="E202" s="126">
        <v>46</v>
      </c>
      <c r="F202" s="120">
        <f t="shared" si="14"/>
        <v>182.84611111111113</v>
      </c>
      <c r="G202" s="133"/>
      <c r="H202" s="121">
        <v>182.84611111111113</v>
      </c>
      <c r="I202" s="112">
        <f t="shared" si="35"/>
        <v>182</v>
      </c>
      <c r="J202" s="111">
        <f t="shared" si="36"/>
        <v>50</v>
      </c>
      <c r="K202" s="112">
        <f t="shared" si="37"/>
        <v>46.000000000060481</v>
      </c>
      <c r="L202" s="127">
        <v>39.710999999999999</v>
      </c>
      <c r="M202" s="131">
        <f t="shared" si="38"/>
        <v>-39.662016483379446</v>
      </c>
      <c r="N202" s="131">
        <f t="shared" si="39"/>
        <v>-1.9717934658926382</v>
      </c>
      <c r="O202" s="115">
        <f t="shared" si="40"/>
        <v>9960.3379835166197</v>
      </c>
      <c r="P202" s="115">
        <f t="shared" si="41"/>
        <v>9998.0282065341071</v>
      </c>
      <c r="Q202" s="132">
        <v>92</v>
      </c>
      <c r="R202" s="132">
        <v>38</v>
      </c>
      <c r="S202" s="132">
        <v>33</v>
      </c>
      <c r="T202" s="117">
        <f t="shared" si="23"/>
        <v>92.642500000000013</v>
      </c>
      <c r="U202" s="118">
        <v>0</v>
      </c>
      <c r="V202" s="115">
        <v>1.5</v>
      </c>
      <c r="W202" s="115">
        <f t="shared" si="42"/>
        <v>-0.33278392498528042</v>
      </c>
      <c r="X202" s="119">
        <f t="shared" si="43"/>
        <v>2599.6672160750145</v>
      </c>
      <c r="Y202" s="100">
        <v>195</v>
      </c>
    </row>
    <row r="203" spans="2:25" x14ac:dyDescent="0.2">
      <c r="B203" s="100">
        <v>196</v>
      </c>
      <c r="C203" s="126">
        <v>190</v>
      </c>
      <c r="D203" s="126">
        <v>46</v>
      </c>
      <c r="E203" s="126">
        <v>54</v>
      </c>
      <c r="F203" s="120">
        <f t="shared" si="14"/>
        <v>190.78166666666667</v>
      </c>
      <c r="G203" s="133"/>
      <c r="H203" s="121">
        <v>190.78166666666667</v>
      </c>
      <c r="I203" s="112">
        <f t="shared" si="35"/>
        <v>190</v>
      </c>
      <c r="J203" s="111">
        <f t="shared" si="36"/>
        <v>46</v>
      </c>
      <c r="K203" s="112">
        <f t="shared" si="37"/>
        <v>53.999999999998636</v>
      </c>
      <c r="L203" s="127">
        <v>38.348999999999997</v>
      </c>
      <c r="M203" s="131">
        <f t="shared" si="38"/>
        <v>-37.672031168209188</v>
      </c>
      <c r="N203" s="131">
        <f t="shared" si="39"/>
        <v>-7.1738322158714682</v>
      </c>
      <c r="O203" s="115">
        <f t="shared" si="40"/>
        <v>9962.3279688317907</v>
      </c>
      <c r="P203" s="115">
        <f t="shared" si="41"/>
        <v>9992.8261677841292</v>
      </c>
      <c r="Q203" s="132">
        <v>92</v>
      </c>
      <c r="R203" s="132">
        <v>40</v>
      </c>
      <c r="S203" s="132">
        <v>26</v>
      </c>
      <c r="T203" s="117">
        <f t="shared" si="23"/>
        <v>92.673888888888897</v>
      </c>
      <c r="U203" s="118">
        <v>0</v>
      </c>
      <c r="V203" s="115">
        <v>1.5</v>
      </c>
      <c r="W203" s="115">
        <f t="shared" si="42"/>
        <v>-0.29097784697962092</v>
      </c>
      <c r="X203" s="119">
        <f t="shared" si="43"/>
        <v>2599.7090221530202</v>
      </c>
      <c r="Y203" s="100">
        <v>196</v>
      </c>
    </row>
    <row r="204" spans="2:25" x14ac:dyDescent="0.2">
      <c r="B204" s="100">
        <v>197</v>
      </c>
      <c r="C204" s="126">
        <v>187</v>
      </c>
      <c r="D204" s="126">
        <v>36</v>
      </c>
      <c r="E204" s="126">
        <v>8</v>
      </c>
      <c r="F204" s="120">
        <f t="shared" si="14"/>
        <v>187.60222222222222</v>
      </c>
      <c r="G204" s="133"/>
      <c r="H204" s="121">
        <v>187.60222222222222</v>
      </c>
      <c r="I204" s="112">
        <f t="shared" si="35"/>
        <v>187</v>
      </c>
      <c r="J204" s="111">
        <f t="shared" si="36"/>
        <v>36</v>
      </c>
      <c r="K204" s="112">
        <f t="shared" si="37"/>
        <v>8.0000000000063665</v>
      </c>
      <c r="L204" s="127">
        <v>38.929000000000002</v>
      </c>
      <c r="M204" s="131">
        <f t="shared" si="38"/>
        <v>-38.586830048142218</v>
      </c>
      <c r="N204" s="131">
        <f t="shared" si="39"/>
        <v>-5.1501056140421859</v>
      </c>
      <c r="O204" s="115">
        <f t="shared" si="40"/>
        <v>9961.4131699518584</v>
      </c>
      <c r="P204" s="115">
        <f t="shared" si="41"/>
        <v>9994.8498943859577</v>
      </c>
      <c r="Q204" s="132">
        <v>92</v>
      </c>
      <c r="R204" s="132">
        <v>42</v>
      </c>
      <c r="S204" s="132">
        <v>3</v>
      </c>
      <c r="T204" s="117">
        <f t="shared" si="23"/>
        <v>92.700833333333335</v>
      </c>
      <c r="U204" s="118">
        <v>0</v>
      </c>
      <c r="V204" s="115">
        <v>1.5</v>
      </c>
      <c r="W204" s="115">
        <f t="shared" si="42"/>
        <v>-0.33641249616102731</v>
      </c>
      <c r="X204" s="119">
        <f t="shared" si="43"/>
        <v>2599.6635875038392</v>
      </c>
      <c r="Y204" s="100">
        <v>197</v>
      </c>
    </row>
    <row r="205" spans="2:25" x14ac:dyDescent="0.2">
      <c r="B205" s="100">
        <v>198</v>
      </c>
      <c r="C205" s="126">
        <v>186</v>
      </c>
      <c r="D205" s="126">
        <v>44</v>
      </c>
      <c r="E205" s="126">
        <v>48</v>
      </c>
      <c r="F205" s="120">
        <f t="shared" si="14"/>
        <v>186.74666666666664</v>
      </c>
      <c r="G205" s="133"/>
      <c r="H205" s="121">
        <v>186.74666666666664</v>
      </c>
      <c r="I205" s="112">
        <f t="shared" si="35"/>
        <v>186</v>
      </c>
      <c r="J205" s="111">
        <f t="shared" si="36"/>
        <v>44</v>
      </c>
      <c r="K205" s="112">
        <f t="shared" si="37"/>
        <v>47.999999999908596</v>
      </c>
      <c r="L205" s="127">
        <v>39.286999999999999</v>
      </c>
      <c r="M205" s="131">
        <f t="shared" si="38"/>
        <v>-39.014949048778085</v>
      </c>
      <c r="N205" s="131">
        <f t="shared" si="39"/>
        <v>-4.6154219440100928</v>
      </c>
      <c r="O205" s="115">
        <f t="shared" si="40"/>
        <v>9960.9850509512216</v>
      </c>
      <c r="P205" s="115">
        <f t="shared" si="41"/>
        <v>9995.3845780559896</v>
      </c>
      <c r="Q205" s="132">
        <v>92</v>
      </c>
      <c r="R205" s="132">
        <v>43</v>
      </c>
      <c r="S205" s="132">
        <v>49</v>
      </c>
      <c r="T205" s="117">
        <f t="shared" si="23"/>
        <v>92.730277777777786</v>
      </c>
      <c r="U205" s="118">
        <v>0</v>
      </c>
      <c r="V205" s="115">
        <v>1.5</v>
      </c>
      <c r="W205" s="115">
        <f t="shared" si="42"/>
        <v>-0.37353567467204374</v>
      </c>
      <c r="X205" s="119">
        <f t="shared" si="43"/>
        <v>2599.626464325328</v>
      </c>
      <c r="Y205" s="100">
        <v>198</v>
      </c>
    </row>
    <row r="206" spans="2:25" x14ac:dyDescent="0.2">
      <c r="B206" s="100">
        <v>199</v>
      </c>
      <c r="C206" s="126">
        <v>182</v>
      </c>
      <c r="D206" s="126">
        <v>40</v>
      </c>
      <c r="E206" s="126">
        <v>55</v>
      </c>
      <c r="F206" s="120">
        <f t="shared" si="14"/>
        <v>182.68194444444444</v>
      </c>
      <c r="G206" s="133"/>
      <c r="H206" s="121">
        <v>182.68194444444444</v>
      </c>
      <c r="I206" s="112">
        <f t="shared" si="35"/>
        <v>182</v>
      </c>
      <c r="J206" s="111">
        <f t="shared" si="36"/>
        <v>40</v>
      </c>
      <c r="K206" s="112">
        <f t="shared" si="37"/>
        <v>54.999999999984084</v>
      </c>
      <c r="L206" s="127">
        <v>39.917000000000002</v>
      </c>
      <c r="M206" s="131">
        <f t="shared" si="38"/>
        <v>-39.873277711088249</v>
      </c>
      <c r="N206" s="131">
        <f t="shared" si="39"/>
        <v>-1.8677830640717419</v>
      </c>
      <c r="O206" s="115">
        <f t="shared" si="40"/>
        <v>9960.126722288911</v>
      </c>
      <c r="P206" s="115">
        <f t="shared" si="41"/>
        <v>9998.1322169359282</v>
      </c>
      <c r="Q206" s="132">
        <v>92</v>
      </c>
      <c r="R206" s="132">
        <v>37</v>
      </c>
      <c r="S206" s="132">
        <v>29</v>
      </c>
      <c r="T206" s="117">
        <f t="shared" si="23"/>
        <v>92.624722222222218</v>
      </c>
      <c r="U206" s="118">
        <v>0</v>
      </c>
      <c r="V206" s="115">
        <v>1.5</v>
      </c>
      <c r="W206" s="115">
        <f t="shared" si="42"/>
        <v>-0.32987977214634734</v>
      </c>
      <c r="X206" s="119">
        <f t="shared" si="43"/>
        <v>2599.6701202278537</v>
      </c>
      <c r="Y206" s="100">
        <v>199</v>
      </c>
    </row>
    <row r="207" spans="2:25" x14ac:dyDescent="0.2">
      <c r="B207" s="100">
        <v>200</v>
      </c>
      <c r="C207" s="126">
        <v>190</v>
      </c>
      <c r="D207" s="126">
        <v>57</v>
      </c>
      <c r="E207" s="126">
        <v>18</v>
      </c>
      <c r="F207" s="120">
        <f t="shared" ref="F207:F220" si="44">C207+D207/60+E207/3600</f>
        <v>190.95499999999998</v>
      </c>
      <c r="G207" s="133"/>
      <c r="H207" s="121">
        <v>190.95499999999998</v>
      </c>
      <c r="I207" s="112">
        <f t="shared" si="35"/>
        <v>190</v>
      </c>
      <c r="J207" s="111">
        <f t="shared" si="36"/>
        <v>57</v>
      </c>
      <c r="K207" s="112">
        <f t="shared" si="37"/>
        <v>17.999999999942702</v>
      </c>
      <c r="L207" s="127">
        <v>38.674999999999997</v>
      </c>
      <c r="M207" s="131">
        <f t="shared" si="38"/>
        <v>-37.970215485568573</v>
      </c>
      <c r="N207" s="131">
        <f t="shared" si="39"/>
        <v>-7.3497184285854056</v>
      </c>
      <c r="O207" s="115">
        <f t="shared" si="40"/>
        <v>9962.0297845144323</v>
      </c>
      <c r="P207" s="115">
        <f t="shared" si="41"/>
        <v>9992.6502815714139</v>
      </c>
      <c r="Q207" s="132">
        <v>92</v>
      </c>
      <c r="R207" s="132">
        <v>38</v>
      </c>
      <c r="S207" s="132">
        <v>41</v>
      </c>
      <c r="T207" s="117">
        <f t="shared" si="23"/>
        <v>92.644722222222228</v>
      </c>
      <c r="U207" s="118">
        <v>0</v>
      </c>
      <c r="V207" s="115">
        <v>1.5</v>
      </c>
      <c r="W207" s="115">
        <f t="shared" si="42"/>
        <v>-0.28647257251045088</v>
      </c>
      <c r="X207" s="119">
        <f t="shared" si="43"/>
        <v>2599.7135274274897</v>
      </c>
      <c r="Y207" s="100">
        <v>200</v>
      </c>
    </row>
    <row r="208" spans="2:25" x14ac:dyDescent="0.2">
      <c r="B208" s="100">
        <v>201</v>
      </c>
      <c r="C208" s="126">
        <v>187</v>
      </c>
      <c r="D208" s="126">
        <v>54</v>
      </c>
      <c r="E208" s="126">
        <v>28</v>
      </c>
      <c r="F208" s="120">
        <f t="shared" si="44"/>
        <v>187.9077777777778</v>
      </c>
      <c r="G208" s="133"/>
      <c r="H208" s="121">
        <v>187.9077777777778</v>
      </c>
      <c r="I208" s="112">
        <f t="shared" si="35"/>
        <v>187</v>
      </c>
      <c r="J208" s="111">
        <f t="shared" si="36"/>
        <v>54</v>
      </c>
      <c r="K208" s="112">
        <f t="shared" si="37"/>
        <v>28.00000000006321</v>
      </c>
      <c r="L208" s="127">
        <v>39.302999999999997</v>
      </c>
      <c r="M208" s="131">
        <f t="shared" si="38"/>
        <v>-38.929259767493967</v>
      </c>
      <c r="N208" s="131">
        <f t="shared" si="39"/>
        <v>-5.4072676052675108</v>
      </c>
      <c r="O208" s="115">
        <f t="shared" si="40"/>
        <v>9961.0707402325061</v>
      </c>
      <c r="P208" s="115">
        <f t="shared" si="41"/>
        <v>9994.5927323947326</v>
      </c>
      <c r="Q208" s="132">
        <v>92</v>
      </c>
      <c r="R208" s="132">
        <v>40</v>
      </c>
      <c r="S208" s="132">
        <v>35</v>
      </c>
      <c r="T208" s="117">
        <f t="shared" si="23"/>
        <v>92.676388888888894</v>
      </c>
      <c r="U208" s="118">
        <v>0</v>
      </c>
      <c r="V208" s="115">
        <v>1.5</v>
      </c>
      <c r="W208" s="115">
        <f t="shared" si="42"/>
        <v>-0.33725028662352718</v>
      </c>
      <c r="X208" s="119">
        <f t="shared" si="43"/>
        <v>2599.6627497133763</v>
      </c>
      <c r="Y208" s="100">
        <v>201</v>
      </c>
    </row>
    <row r="209" spans="1:25" x14ac:dyDescent="0.2">
      <c r="B209" s="100">
        <v>202</v>
      </c>
      <c r="C209" s="126">
        <v>186</v>
      </c>
      <c r="D209" s="126">
        <v>15</v>
      </c>
      <c r="E209" s="126">
        <v>30</v>
      </c>
      <c r="F209" s="120">
        <f t="shared" si="44"/>
        <v>186.25833333333333</v>
      </c>
      <c r="G209" s="133"/>
      <c r="H209" s="121">
        <v>186.25833333333333</v>
      </c>
      <c r="I209" s="112">
        <f t="shared" si="35"/>
        <v>186</v>
      </c>
      <c r="J209" s="111">
        <f t="shared" si="36"/>
        <v>15</v>
      </c>
      <c r="K209" s="112">
        <f t="shared" si="37"/>
        <v>29.999999999972715</v>
      </c>
      <c r="L209" s="127">
        <v>39.604999999999997</v>
      </c>
      <c r="M209" s="131">
        <f t="shared" si="38"/>
        <v>-39.368973751528799</v>
      </c>
      <c r="N209" s="131">
        <f t="shared" si="39"/>
        <v>-4.3173986092827459</v>
      </c>
      <c r="O209" s="115">
        <f t="shared" si="40"/>
        <v>9960.6310262484712</v>
      </c>
      <c r="P209" s="115">
        <f t="shared" si="41"/>
        <v>9995.6826013907175</v>
      </c>
      <c r="Q209" s="132">
        <v>92</v>
      </c>
      <c r="R209" s="132">
        <v>36</v>
      </c>
      <c r="S209" s="132">
        <v>8</v>
      </c>
      <c r="T209" s="117">
        <f t="shared" si="23"/>
        <v>92.60222222222221</v>
      </c>
      <c r="U209" s="118">
        <v>0</v>
      </c>
      <c r="V209" s="115">
        <v>1.5</v>
      </c>
      <c r="W209" s="115">
        <f t="shared" si="42"/>
        <v>-0.2999917800705667</v>
      </c>
      <c r="X209" s="119">
        <f t="shared" si="43"/>
        <v>2599.7000082199293</v>
      </c>
      <c r="Y209" s="100">
        <v>202</v>
      </c>
    </row>
    <row r="210" spans="1:25" x14ac:dyDescent="0.2">
      <c r="B210" s="100">
        <v>203</v>
      </c>
      <c r="C210" s="126">
        <v>183</v>
      </c>
      <c r="D210" s="126">
        <v>23</v>
      </c>
      <c r="E210" s="126">
        <v>53</v>
      </c>
      <c r="F210" s="120">
        <f t="shared" si="44"/>
        <v>183.39805555555554</v>
      </c>
      <c r="G210" s="133"/>
      <c r="H210" s="121">
        <v>183.39805555555554</v>
      </c>
      <c r="I210" s="112">
        <f t="shared" si="35"/>
        <v>183</v>
      </c>
      <c r="J210" s="111">
        <f t="shared" si="36"/>
        <v>23</v>
      </c>
      <c r="K210" s="112">
        <f t="shared" si="37"/>
        <v>52.999999999958618</v>
      </c>
      <c r="L210" s="127">
        <v>40.436999999999998</v>
      </c>
      <c r="M210" s="131">
        <f t="shared" si="38"/>
        <v>-40.365905285164118</v>
      </c>
      <c r="N210" s="131">
        <f t="shared" si="39"/>
        <v>-2.3968019336523412</v>
      </c>
      <c r="O210" s="115">
        <f t="shared" si="40"/>
        <v>9959.6340947148365</v>
      </c>
      <c r="P210" s="115">
        <f t="shared" si="41"/>
        <v>9997.6031980663483</v>
      </c>
      <c r="Q210" s="132">
        <v>92</v>
      </c>
      <c r="R210" s="132">
        <v>36</v>
      </c>
      <c r="S210" s="132">
        <v>7</v>
      </c>
      <c r="T210" s="117">
        <f t="shared" si="23"/>
        <v>92.601944444444442</v>
      </c>
      <c r="U210" s="118">
        <v>0</v>
      </c>
      <c r="V210" s="115">
        <v>1.5</v>
      </c>
      <c r="W210" s="115">
        <f t="shared" si="42"/>
        <v>-0.33760856578009379</v>
      </c>
      <c r="X210" s="119">
        <f t="shared" si="43"/>
        <v>2599.6623914342199</v>
      </c>
      <c r="Y210" s="100">
        <v>203</v>
      </c>
    </row>
    <row r="211" spans="1:25" x14ac:dyDescent="0.2">
      <c r="B211" s="100">
        <v>204</v>
      </c>
      <c r="C211" s="126">
        <v>190</v>
      </c>
      <c r="D211" s="126">
        <v>58</v>
      </c>
      <c r="E211" s="126">
        <v>1</v>
      </c>
      <c r="F211" s="120">
        <f t="shared" si="44"/>
        <v>190.96694444444444</v>
      </c>
      <c r="G211" s="133"/>
      <c r="H211" s="121">
        <v>190.96694444444444</v>
      </c>
      <c r="I211" s="112">
        <f t="shared" si="35"/>
        <v>190</v>
      </c>
      <c r="J211" s="111">
        <f t="shared" si="36"/>
        <v>58</v>
      </c>
      <c r="K211" s="112">
        <f t="shared" si="37"/>
        <v>0.99999999997180566</v>
      </c>
      <c r="L211" s="127">
        <v>39.006</v>
      </c>
      <c r="M211" s="131">
        <f t="shared" si="38"/>
        <v>-38.293637446705901</v>
      </c>
      <c r="N211" s="131">
        <f t="shared" si="39"/>
        <v>-7.4206042274361517</v>
      </c>
      <c r="O211" s="115">
        <f t="shared" si="40"/>
        <v>9961.7063625532937</v>
      </c>
      <c r="P211" s="115">
        <f t="shared" si="41"/>
        <v>9992.5793957725637</v>
      </c>
      <c r="Q211" s="132">
        <v>92</v>
      </c>
      <c r="R211" s="132">
        <v>38</v>
      </c>
      <c r="S211" s="132">
        <v>18</v>
      </c>
      <c r="T211" s="117">
        <f t="shared" si="23"/>
        <v>92.638333333333335</v>
      </c>
      <c r="U211" s="118">
        <v>0</v>
      </c>
      <c r="V211" s="115">
        <v>1.5</v>
      </c>
      <c r="W211" s="115">
        <f t="shared" si="42"/>
        <v>-0.29740339288069806</v>
      </c>
      <c r="X211" s="119">
        <f t="shared" si="43"/>
        <v>2599.7025966071192</v>
      </c>
      <c r="Y211" s="100">
        <v>204</v>
      </c>
    </row>
    <row r="212" spans="1:25" x14ac:dyDescent="0.2">
      <c r="B212" s="100">
        <v>205</v>
      </c>
      <c r="C212" s="126">
        <v>188</v>
      </c>
      <c r="D212" s="126">
        <v>4</v>
      </c>
      <c r="E212" s="126">
        <v>15</v>
      </c>
      <c r="F212" s="120">
        <f t="shared" si="44"/>
        <v>188.07083333333333</v>
      </c>
      <c r="G212" s="133"/>
      <c r="H212" s="121">
        <v>188.07083333333333</v>
      </c>
      <c r="I212" s="112">
        <f t="shared" si="35"/>
        <v>188</v>
      </c>
      <c r="J212" s="111">
        <f t="shared" si="36"/>
        <v>4</v>
      </c>
      <c r="K212" s="112">
        <f t="shared" si="37"/>
        <v>14.999999999972715</v>
      </c>
      <c r="L212" s="127">
        <v>39.543999999999997</v>
      </c>
      <c r="M212" s="131">
        <f t="shared" si="38"/>
        <v>-39.152326796346983</v>
      </c>
      <c r="N212" s="131">
        <f t="shared" si="39"/>
        <v>-5.5518683730839271</v>
      </c>
      <c r="O212" s="115">
        <f t="shared" si="40"/>
        <v>9960.8476732036524</v>
      </c>
      <c r="P212" s="115">
        <f t="shared" si="41"/>
        <v>9994.4481316269157</v>
      </c>
      <c r="Q212" s="132">
        <v>92</v>
      </c>
      <c r="R212" s="132">
        <v>38</v>
      </c>
      <c r="S212" s="132">
        <v>20</v>
      </c>
      <c r="T212" s="117">
        <f t="shared" si="23"/>
        <v>92.6388888888889</v>
      </c>
      <c r="U212" s="118">
        <v>0</v>
      </c>
      <c r="V212" s="115">
        <v>1.5</v>
      </c>
      <c r="W212" s="115">
        <f t="shared" si="42"/>
        <v>-0.32257877201160556</v>
      </c>
      <c r="X212" s="119">
        <f t="shared" si="43"/>
        <v>2599.6774212279884</v>
      </c>
      <c r="Y212" s="100">
        <v>205</v>
      </c>
    </row>
    <row r="213" spans="1:25" x14ac:dyDescent="0.2">
      <c r="B213" s="100">
        <v>206</v>
      </c>
      <c r="C213" s="126">
        <v>186</v>
      </c>
      <c r="D213" s="126">
        <v>53</v>
      </c>
      <c r="E213" s="126">
        <v>54</v>
      </c>
      <c r="F213" s="120">
        <f t="shared" si="44"/>
        <v>186.89833333333331</v>
      </c>
      <c r="G213" s="133"/>
      <c r="H213" s="121">
        <v>186.89833333333331</v>
      </c>
      <c r="I213" s="112">
        <f t="shared" si="35"/>
        <v>186</v>
      </c>
      <c r="J213" s="111">
        <f t="shared" si="36"/>
        <v>53</v>
      </c>
      <c r="K213" s="112">
        <f t="shared" si="37"/>
        <v>53.999999999923602</v>
      </c>
      <c r="L213" s="127">
        <v>39.323</v>
      </c>
      <c r="M213" s="131">
        <f t="shared" si="38"/>
        <v>-39.038334359864081</v>
      </c>
      <c r="N213" s="131">
        <f t="shared" si="39"/>
        <v>-4.7230053363780637</v>
      </c>
      <c r="O213" s="115">
        <f t="shared" si="40"/>
        <v>9960.9616656401358</v>
      </c>
      <c r="P213" s="115">
        <f t="shared" si="41"/>
        <v>9995.2769946636217</v>
      </c>
      <c r="Q213" s="132">
        <v>92</v>
      </c>
      <c r="R213" s="132">
        <v>42</v>
      </c>
      <c r="S213" s="132">
        <v>14</v>
      </c>
      <c r="T213" s="117">
        <f t="shared" si="23"/>
        <v>92.703888888888898</v>
      </c>
      <c r="U213" s="118">
        <v>0</v>
      </c>
      <c r="V213" s="115">
        <v>1.5</v>
      </c>
      <c r="W213" s="115">
        <f t="shared" si="42"/>
        <v>-0.35710055583393241</v>
      </c>
      <c r="X213" s="119">
        <f t="shared" si="43"/>
        <v>2599.6428994441662</v>
      </c>
      <c r="Y213" s="100">
        <v>206</v>
      </c>
    </row>
    <row r="214" spans="1:25" x14ac:dyDescent="0.2">
      <c r="B214" s="100">
        <v>207</v>
      </c>
      <c r="C214" s="126">
        <v>183</v>
      </c>
      <c r="D214" s="126">
        <v>20</v>
      </c>
      <c r="E214" s="126">
        <v>54</v>
      </c>
      <c r="F214" s="120">
        <f t="shared" si="44"/>
        <v>183.34833333333333</v>
      </c>
      <c r="G214" s="133"/>
      <c r="H214" s="121">
        <v>183.34833333333333</v>
      </c>
      <c r="I214" s="112">
        <f t="shared" si="35"/>
        <v>183</v>
      </c>
      <c r="J214" s="111">
        <f t="shared" si="36"/>
        <v>20</v>
      </c>
      <c r="K214" s="112">
        <f t="shared" si="37"/>
        <v>53.999999999984993</v>
      </c>
      <c r="L214" s="127">
        <v>40.731000000000002</v>
      </c>
      <c r="M214" s="131">
        <f t="shared" si="38"/>
        <v>-40.661468182374648</v>
      </c>
      <c r="N214" s="131">
        <f t="shared" si="39"/>
        <v>-2.3789422552332193</v>
      </c>
      <c r="O214" s="115">
        <f t="shared" si="40"/>
        <v>9959.3385318176261</v>
      </c>
      <c r="P214" s="115">
        <f t="shared" si="41"/>
        <v>9997.6210577447673</v>
      </c>
      <c r="Q214" s="132">
        <v>92</v>
      </c>
      <c r="R214" s="132">
        <v>35</v>
      </c>
      <c r="S214" s="132">
        <v>16</v>
      </c>
      <c r="T214" s="117">
        <f t="shared" si="23"/>
        <v>92.587777777777774</v>
      </c>
      <c r="U214" s="118">
        <v>0</v>
      </c>
      <c r="V214" s="115">
        <v>1.5</v>
      </c>
      <c r="W214" s="115">
        <f t="shared" si="42"/>
        <v>-0.34087739857459498</v>
      </c>
      <c r="X214" s="119">
        <f t="shared" si="43"/>
        <v>2599.6591226014252</v>
      </c>
      <c r="Y214" s="100">
        <v>207</v>
      </c>
    </row>
    <row r="215" spans="1:25" x14ac:dyDescent="0.2">
      <c r="B215" s="100">
        <v>208</v>
      </c>
      <c r="C215" s="126">
        <v>190</v>
      </c>
      <c r="D215" s="126">
        <v>50</v>
      </c>
      <c r="E215" s="126">
        <v>40</v>
      </c>
      <c r="F215" s="120">
        <f t="shared" si="44"/>
        <v>190.84444444444446</v>
      </c>
      <c r="G215" s="133"/>
      <c r="H215" s="121">
        <v>190.84444444444446</v>
      </c>
      <c r="I215" s="112">
        <f t="shared" si="35"/>
        <v>190</v>
      </c>
      <c r="J215" s="111">
        <f t="shared" si="36"/>
        <v>50</v>
      </c>
      <c r="K215" s="112">
        <f t="shared" si="37"/>
        <v>40.000000000065938</v>
      </c>
      <c r="L215" s="127">
        <v>39.462000000000003</v>
      </c>
      <c r="M215" s="131">
        <f t="shared" si="38"/>
        <v>-38.757271944520895</v>
      </c>
      <c r="N215" s="131">
        <f t="shared" si="39"/>
        <v>-7.4245077559696613</v>
      </c>
      <c r="O215" s="115">
        <f t="shared" si="40"/>
        <v>9961.2427280554784</v>
      </c>
      <c r="P215" s="115">
        <f t="shared" si="41"/>
        <v>9992.5754922440301</v>
      </c>
      <c r="Q215" s="132">
        <v>92</v>
      </c>
      <c r="R215" s="132">
        <v>36</v>
      </c>
      <c r="S215" s="132">
        <v>21</v>
      </c>
      <c r="T215" s="117">
        <f t="shared" si="23"/>
        <v>92.605833333333322</v>
      </c>
      <c r="U215" s="118">
        <v>0</v>
      </c>
      <c r="V215" s="115">
        <v>1.5</v>
      </c>
      <c r="W215" s="115">
        <f t="shared" si="42"/>
        <v>-0.29598489810863393</v>
      </c>
      <c r="X215" s="119">
        <f t="shared" si="43"/>
        <v>2599.7040151018914</v>
      </c>
      <c r="Y215" s="100">
        <v>208</v>
      </c>
    </row>
    <row r="216" spans="1:25" x14ac:dyDescent="0.2">
      <c r="B216" s="100">
        <v>209</v>
      </c>
      <c r="C216" s="126">
        <v>183</v>
      </c>
      <c r="D216" s="126">
        <v>48</v>
      </c>
      <c r="E216" s="126">
        <v>8</v>
      </c>
      <c r="F216" s="120">
        <f t="shared" si="44"/>
        <v>183.80222222222224</v>
      </c>
      <c r="G216" s="133"/>
      <c r="H216" s="121">
        <v>183.80222222222224</v>
      </c>
      <c r="I216" s="112">
        <f t="shared" si="35"/>
        <v>183</v>
      </c>
      <c r="J216" s="111">
        <f t="shared" si="36"/>
        <v>48</v>
      </c>
      <c r="K216" s="112">
        <f t="shared" si="37"/>
        <v>8.0000000000677574</v>
      </c>
      <c r="L216" s="127">
        <v>41.137999999999998</v>
      </c>
      <c r="M216" s="131">
        <f t="shared" si="38"/>
        <v>-41.047451028985087</v>
      </c>
      <c r="N216" s="131">
        <f t="shared" si="39"/>
        <v>-2.7279677459733227</v>
      </c>
      <c r="O216" s="115">
        <f t="shared" si="40"/>
        <v>9958.952548971014</v>
      </c>
      <c r="P216" s="115">
        <f t="shared" si="41"/>
        <v>9997.2720322540263</v>
      </c>
      <c r="Q216" s="132">
        <v>92</v>
      </c>
      <c r="R216" s="132">
        <v>32</v>
      </c>
      <c r="S216" s="132">
        <v>23</v>
      </c>
      <c r="T216" s="117">
        <f t="shared" si="23"/>
        <v>92.539722222222224</v>
      </c>
      <c r="U216" s="118">
        <v>0</v>
      </c>
      <c r="V216" s="115">
        <v>1.5</v>
      </c>
      <c r="W216" s="115">
        <f t="shared" si="42"/>
        <v>-0.32469940578578926</v>
      </c>
      <c r="X216" s="119">
        <f t="shared" si="43"/>
        <v>2599.6753005942141</v>
      </c>
      <c r="Y216" s="100">
        <v>209</v>
      </c>
    </row>
    <row r="217" spans="1:25" x14ac:dyDescent="0.2">
      <c r="B217" s="100">
        <v>210</v>
      </c>
      <c r="C217" s="126">
        <v>191</v>
      </c>
      <c r="D217" s="126">
        <v>16</v>
      </c>
      <c r="E217" s="126">
        <v>31</v>
      </c>
      <c r="F217" s="120">
        <f t="shared" si="44"/>
        <v>191.2752777777778</v>
      </c>
      <c r="G217" s="133"/>
      <c r="H217" s="121">
        <v>191.2752777777778</v>
      </c>
      <c r="I217" s="112">
        <f t="shared" si="35"/>
        <v>191</v>
      </c>
      <c r="J217" s="111">
        <f t="shared" si="36"/>
        <v>16</v>
      </c>
      <c r="K217" s="112">
        <f t="shared" si="37"/>
        <v>31.000000000087766</v>
      </c>
      <c r="L217" s="127">
        <v>41.890999999999998</v>
      </c>
      <c r="M217" s="131">
        <f t="shared" si="38"/>
        <v>-41.082466623108992</v>
      </c>
      <c r="N217" s="131">
        <f t="shared" si="39"/>
        <v>-8.1906542572089922</v>
      </c>
      <c r="O217" s="115">
        <f t="shared" si="40"/>
        <v>9958.9175333768908</v>
      </c>
      <c r="P217" s="115">
        <f t="shared" si="41"/>
        <v>9991.8093457427913</v>
      </c>
      <c r="Q217" s="132">
        <v>92</v>
      </c>
      <c r="R217" s="132">
        <v>28</v>
      </c>
      <c r="S217" s="132">
        <v>41</v>
      </c>
      <c r="T217" s="117">
        <f t="shared" si="23"/>
        <v>92.478055555555557</v>
      </c>
      <c r="U217" s="118">
        <v>0</v>
      </c>
      <c r="V217" s="115">
        <v>1.5</v>
      </c>
      <c r="W217" s="115">
        <f t="shared" si="42"/>
        <v>-0.31292587173677489</v>
      </c>
      <c r="X217" s="119">
        <f t="shared" si="43"/>
        <v>2599.6870741282632</v>
      </c>
      <c r="Y217" s="100">
        <v>210</v>
      </c>
    </row>
    <row r="218" spans="1:25" x14ac:dyDescent="0.2">
      <c r="B218" s="100">
        <v>211</v>
      </c>
      <c r="C218" s="126">
        <v>184</v>
      </c>
      <c r="D218" s="126">
        <v>57</v>
      </c>
      <c r="E218" s="126">
        <v>24</v>
      </c>
      <c r="F218" s="120">
        <f t="shared" si="44"/>
        <v>184.95666666666665</v>
      </c>
      <c r="G218" s="133"/>
      <c r="H218" s="121">
        <v>184.95666666666665</v>
      </c>
      <c r="I218" s="112">
        <f t="shared" si="35"/>
        <v>184</v>
      </c>
      <c r="J218" s="111">
        <f t="shared" si="36"/>
        <v>57</v>
      </c>
      <c r="K218" s="112">
        <f t="shared" si="37"/>
        <v>23.999999999937245</v>
      </c>
      <c r="L218" s="127">
        <v>43.176000000000002</v>
      </c>
      <c r="M218" s="131">
        <f t="shared" si="38"/>
        <v>-43.014536002656371</v>
      </c>
      <c r="N218" s="131">
        <f t="shared" si="39"/>
        <v>-3.7305051234624051</v>
      </c>
      <c r="O218" s="115">
        <f t="shared" si="40"/>
        <v>9956.9854639973437</v>
      </c>
      <c r="P218" s="115">
        <f t="shared" si="41"/>
        <v>9996.2694948765384</v>
      </c>
      <c r="Q218" s="132">
        <v>92</v>
      </c>
      <c r="R218" s="132">
        <v>30</v>
      </c>
      <c r="S218" s="132">
        <v>52</v>
      </c>
      <c r="T218" s="117">
        <f t="shared" si="23"/>
        <v>92.51444444444445</v>
      </c>
      <c r="U218" s="118">
        <v>0</v>
      </c>
      <c r="V218" s="115">
        <v>1.5</v>
      </c>
      <c r="W218" s="115">
        <f t="shared" si="42"/>
        <v>-0.39601054480787479</v>
      </c>
      <c r="X218" s="119">
        <f t="shared" si="43"/>
        <v>2599.6039894551923</v>
      </c>
      <c r="Y218" s="100">
        <v>211</v>
      </c>
    </row>
    <row r="219" spans="1:25" x14ac:dyDescent="0.2">
      <c r="B219" s="100">
        <v>212</v>
      </c>
      <c r="C219" s="126">
        <v>192</v>
      </c>
      <c r="D219" s="126">
        <v>1</v>
      </c>
      <c r="E219" s="126">
        <v>2</v>
      </c>
      <c r="F219" s="120">
        <f t="shared" si="44"/>
        <v>192.01722222222224</v>
      </c>
      <c r="G219" s="133"/>
      <c r="H219" s="121">
        <v>192.01722222222224</v>
      </c>
      <c r="I219" s="112">
        <f t="shared" si="35"/>
        <v>192</v>
      </c>
      <c r="J219" s="111">
        <f t="shared" si="36"/>
        <v>1</v>
      </c>
      <c r="K219" s="112">
        <f t="shared" si="37"/>
        <v>2.0000000000800355</v>
      </c>
      <c r="L219" s="127">
        <v>44.472999999999999</v>
      </c>
      <c r="M219" s="131">
        <f t="shared" si="38"/>
        <v>-43.498376940911307</v>
      </c>
      <c r="N219" s="131">
        <f t="shared" si="39"/>
        <v>-9.2595319809586112</v>
      </c>
      <c r="O219" s="115">
        <f t="shared" si="40"/>
        <v>9956.5016230590882</v>
      </c>
      <c r="P219" s="115">
        <f t="shared" si="41"/>
        <v>9990.7404680190411</v>
      </c>
      <c r="Q219" s="132">
        <v>92</v>
      </c>
      <c r="R219" s="132">
        <v>21</v>
      </c>
      <c r="S219" s="132">
        <v>17</v>
      </c>
      <c r="T219" s="117">
        <f t="shared" si="23"/>
        <v>92.354722222222222</v>
      </c>
      <c r="U219" s="118">
        <v>0</v>
      </c>
      <c r="V219" s="115">
        <v>1.5</v>
      </c>
      <c r="W219" s="115">
        <f t="shared" si="42"/>
        <v>-0.32876576569573457</v>
      </c>
      <c r="X219" s="119">
        <f t="shared" si="43"/>
        <v>2599.6712342343044</v>
      </c>
      <c r="Y219" s="100">
        <v>212</v>
      </c>
    </row>
    <row r="220" spans="1:25" x14ac:dyDescent="0.2">
      <c r="B220" s="100">
        <v>213</v>
      </c>
      <c r="C220" s="126">
        <v>185</v>
      </c>
      <c r="D220" s="126">
        <v>30</v>
      </c>
      <c r="E220" s="126">
        <v>3</v>
      </c>
      <c r="F220" s="120">
        <f t="shared" si="44"/>
        <v>185.50083333333333</v>
      </c>
      <c r="G220" s="133"/>
      <c r="H220" s="121">
        <v>185.50083333333333</v>
      </c>
      <c r="I220" s="112">
        <f t="shared" si="35"/>
        <v>185</v>
      </c>
      <c r="J220" s="111">
        <f t="shared" si="36"/>
        <v>30</v>
      </c>
      <c r="K220" s="112">
        <f t="shared" si="37"/>
        <v>2.9999999999972715</v>
      </c>
      <c r="L220" s="127">
        <v>45.088999999999999</v>
      </c>
      <c r="M220" s="131">
        <f t="shared" si="38"/>
        <v>-44.881356328464513</v>
      </c>
      <c r="N220" s="131">
        <f t="shared" si="39"/>
        <v>-4.3222419087087518</v>
      </c>
      <c r="O220" s="115">
        <f t="shared" si="40"/>
        <v>9955.1186436715361</v>
      </c>
      <c r="P220" s="115">
        <f t="shared" si="41"/>
        <v>9995.6777580912913</v>
      </c>
      <c r="Q220" s="132">
        <v>92</v>
      </c>
      <c r="R220" s="132">
        <v>25</v>
      </c>
      <c r="S220" s="132">
        <v>22</v>
      </c>
      <c r="T220" s="117">
        <f t="shared" si="23"/>
        <v>92.422777777777782</v>
      </c>
      <c r="U220" s="118">
        <v>0</v>
      </c>
      <c r="V220" s="115">
        <v>1.5</v>
      </c>
      <c r="W220" s="115">
        <f t="shared" si="42"/>
        <v>-0.4077458116984134</v>
      </c>
      <c r="X220" s="119">
        <f t="shared" si="43"/>
        <v>2599.5922541883015</v>
      </c>
      <c r="Y220" s="100">
        <v>213</v>
      </c>
    </row>
    <row r="221" spans="1:25" x14ac:dyDescent="0.2">
      <c r="A221" s="93"/>
      <c r="I221" s="93"/>
      <c r="M221" s="93"/>
      <c r="N221" s="93"/>
      <c r="Q221" s="93"/>
      <c r="R221" s="93"/>
      <c r="S221" s="93"/>
      <c r="U221" s="93"/>
      <c r="X221" s="93"/>
      <c r="Y221" s="93"/>
    </row>
    <row r="222" spans="1:25" x14ac:dyDescent="0.2">
      <c r="A222" s="93"/>
      <c r="I222" s="93"/>
      <c r="M222" s="93"/>
      <c r="N222" s="93"/>
      <c r="Q222" s="93"/>
      <c r="R222" s="93"/>
      <c r="S222" s="93"/>
      <c r="U222" s="93"/>
      <c r="X222" s="93"/>
      <c r="Y222" s="93"/>
    </row>
    <row r="223" spans="1:25" x14ac:dyDescent="0.2">
      <c r="A223" s="93"/>
      <c r="I223" s="93"/>
      <c r="M223" s="93"/>
      <c r="N223" s="93"/>
      <c r="Q223" s="93"/>
      <c r="R223" s="93"/>
      <c r="S223" s="93"/>
      <c r="U223" s="93"/>
      <c r="X223" s="93"/>
      <c r="Y223" s="93"/>
    </row>
    <row r="224" spans="1:25" x14ac:dyDescent="0.2">
      <c r="A224" s="93"/>
      <c r="I224" s="93"/>
      <c r="M224" s="93"/>
      <c r="N224" s="93"/>
      <c r="Q224" s="93"/>
      <c r="R224" s="93"/>
      <c r="S224" s="93"/>
      <c r="U224" s="93"/>
      <c r="X224" s="93"/>
      <c r="Y224" s="93"/>
    </row>
    <row r="225" spans="1:25" x14ac:dyDescent="0.2">
      <c r="A225" s="93"/>
      <c r="I225" s="93"/>
      <c r="M225" s="93"/>
      <c r="N225" s="93"/>
      <c r="Q225" s="93"/>
      <c r="R225" s="93"/>
      <c r="S225" s="93"/>
      <c r="U225" s="93"/>
      <c r="X225" s="93"/>
      <c r="Y225" s="93"/>
    </row>
    <row r="226" spans="1:25" x14ac:dyDescent="0.2">
      <c r="A226" s="93"/>
      <c r="I226" s="93"/>
      <c r="M226" s="93"/>
      <c r="N226" s="93"/>
      <c r="Q226" s="93"/>
      <c r="R226" s="93"/>
      <c r="S226" s="93"/>
      <c r="U226" s="93"/>
      <c r="X226" s="93"/>
      <c r="Y226" s="93"/>
    </row>
    <row r="227" spans="1:25" x14ac:dyDescent="0.2">
      <c r="A227" s="93"/>
      <c r="I227" s="93"/>
      <c r="M227" s="93"/>
      <c r="N227" s="93"/>
      <c r="Q227" s="93"/>
      <c r="R227" s="93"/>
      <c r="S227" s="93"/>
      <c r="U227" s="93"/>
      <c r="X227" s="93"/>
      <c r="Y227" s="93"/>
    </row>
    <row r="228" spans="1:25" x14ac:dyDescent="0.2">
      <c r="A228" s="93"/>
      <c r="I228" s="93"/>
      <c r="M228" s="93"/>
      <c r="N228" s="93"/>
      <c r="Q228" s="93"/>
      <c r="R228" s="93"/>
      <c r="S228" s="93"/>
      <c r="U228" s="93"/>
      <c r="X228" s="93"/>
      <c r="Y228" s="93"/>
    </row>
    <row r="229" spans="1:25" x14ac:dyDescent="0.2">
      <c r="A229" s="93"/>
      <c r="I229" s="93"/>
      <c r="M229" s="93"/>
      <c r="N229" s="93"/>
      <c r="Q229" s="93"/>
      <c r="R229" s="93"/>
      <c r="S229" s="93"/>
      <c r="U229" s="93"/>
      <c r="X229" s="93"/>
      <c r="Y229" s="93"/>
    </row>
    <row r="230" spans="1:25" x14ac:dyDescent="0.2">
      <c r="A230" s="93"/>
      <c r="I230" s="93"/>
      <c r="M230" s="93"/>
      <c r="N230" s="93"/>
      <c r="Q230" s="93"/>
      <c r="R230" s="93"/>
      <c r="S230" s="93"/>
      <c r="U230" s="93"/>
      <c r="X230" s="93"/>
      <c r="Y230" s="93"/>
    </row>
    <row r="231" spans="1:25" x14ac:dyDescent="0.2">
      <c r="A231" s="93"/>
      <c r="I231" s="93"/>
      <c r="M231" s="93"/>
      <c r="N231" s="93"/>
      <c r="Q231" s="93"/>
      <c r="R231" s="93"/>
      <c r="S231" s="93"/>
      <c r="U231" s="93"/>
      <c r="X231" s="93"/>
      <c r="Y231" s="93"/>
    </row>
    <row r="232" spans="1:25" x14ac:dyDescent="0.2">
      <c r="A232" s="93"/>
      <c r="I232" s="93"/>
      <c r="M232" s="93"/>
      <c r="N232" s="93"/>
      <c r="Q232" s="93"/>
      <c r="R232" s="93"/>
      <c r="S232" s="93"/>
      <c r="U232" s="93"/>
      <c r="X232" s="93"/>
      <c r="Y232" s="93"/>
    </row>
    <row r="233" spans="1:25" x14ac:dyDescent="0.2">
      <c r="A233" s="93"/>
      <c r="I233" s="93"/>
      <c r="M233" s="93"/>
      <c r="N233" s="93"/>
      <c r="Q233" s="93"/>
      <c r="R233" s="93"/>
      <c r="S233" s="93"/>
      <c r="U233" s="93"/>
      <c r="X233" s="93"/>
      <c r="Y233" s="93"/>
    </row>
    <row r="234" spans="1:25" x14ac:dyDescent="0.2">
      <c r="A234" s="93"/>
      <c r="I234" s="93"/>
      <c r="M234" s="93"/>
      <c r="N234" s="93"/>
      <c r="Q234" s="93"/>
      <c r="R234" s="93"/>
      <c r="S234" s="93"/>
      <c r="U234" s="93"/>
      <c r="X234" s="93"/>
      <c r="Y234" s="93"/>
    </row>
    <row r="235" spans="1:25" x14ac:dyDescent="0.2">
      <c r="A235" s="93"/>
      <c r="I235" s="93"/>
      <c r="M235" s="93"/>
      <c r="N235" s="93"/>
      <c r="Q235" s="93"/>
      <c r="R235" s="93"/>
      <c r="S235" s="93"/>
      <c r="U235" s="93"/>
      <c r="X235" s="93"/>
      <c r="Y235" s="93"/>
    </row>
    <row r="236" spans="1:25" x14ac:dyDescent="0.2">
      <c r="A236" s="93"/>
      <c r="I236" s="93"/>
      <c r="M236" s="93"/>
      <c r="N236" s="93"/>
      <c r="Q236" s="93"/>
      <c r="R236" s="93"/>
      <c r="S236" s="93"/>
      <c r="U236" s="93"/>
      <c r="X236" s="93"/>
      <c r="Y236" s="93"/>
    </row>
    <row r="237" spans="1:25" x14ac:dyDescent="0.2">
      <c r="A237" s="93"/>
      <c r="I237" s="93"/>
      <c r="M237" s="93"/>
      <c r="N237" s="93"/>
      <c r="Q237" s="93"/>
      <c r="R237" s="93"/>
      <c r="S237" s="93"/>
      <c r="U237" s="93"/>
      <c r="X237" s="93"/>
      <c r="Y237" s="93"/>
    </row>
    <row r="238" spans="1:25" x14ac:dyDescent="0.2">
      <c r="A238" s="93"/>
      <c r="I238" s="93"/>
      <c r="M238" s="93"/>
      <c r="N238" s="93"/>
      <c r="Q238" s="93"/>
      <c r="R238" s="93"/>
      <c r="S238" s="93"/>
      <c r="U238" s="93"/>
      <c r="X238" s="93"/>
      <c r="Y238" s="93"/>
    </row>
    <row r="239" spans="1:25" x14ac:dyDescent="0.2">
      <c r="A239" s="93"/>
      <c r="I239" s="93"/>
      <c r="M239" s="93"/>
      <c r="N239" s="93"/>
      <c r="Q239" s="93"/>
      <c r="R239" s="93"/>
      <c r="S239" s="93"/>
      <c r="U239" s="93"/>
      <c r="X239" s="93"/>
      <c r="Y239" s="93"/>
    </row>
    <row r="240" spans="1:25" x14ac:dyDescent="0.2">
      <c r="A240" s="93"/>
      <c r="I240" s="93"/>
      <c r="M240" s="93"/>
      <c r="N240" s="93"/>
      <c r="Q240" s="93"/>
      <c r="R240" s="93"/>
      <c r="S240" s="93"/>
      <c r="U240" s="93"/>
      <c r="X240" s="93"/>
      <c r="Y240" s="93"/>
    </row>
    <row r="241" spans="1:25" x14ac:dyDescent="0.2">
      <c r="A241" s="93"/>
      <c r="I241" s="93"/>
      <c r="M241" s="93"/>
      <c r="N241" s="93"/>
      <c r="Q241" s="93"/>
      <c r="R241" s="93"/>
      <c r="S241" s="93"/>
      <c r="U241" s="93"/>
      <c r="X241" s="93"/>
      <c r="Y241" s="93"/>
    </row>
    <row r="242" spans="1:25" x14ac:dyDescent="0.2">
      <c r="A242" s="93"/>
      <c r="I242" s="93"/>
      <c r="M242" s="93"/>
      <c r="N242" s="93"/>
      <c r="Q242" s="93"/>
      <c r="R242" s="93"/>
      <c r="S242" s="93"/>
      <c r="U242" s="93"/>
      <c r="X242" s="93"/>
      <c r="Y242" s="93"/>
    </row>
    <row r="243" spans="1:25" x14ac:dyDescent="0.2">
      <c r="A243" s="93"/>
      <c r="I243" s="93"/>
      <c r="M243" s="93"/>
      <c r="N243" s="93"/>
      <c r="Q243" s="93"/>
      <c r="R243" s="93"/>
      <c r="S243" s="93"/>
      <c r="U243" s="93"/>
      <c r="X243" s="93"/>
      <c r="Y243" s="93"/>
    </row>
    <row r="244" spans="1:25" x14ac:dyDescent="0.2">
      <c r="A244" s="93"/>
      <c r="I244" s="93"/>
      <c r="M244" s="93"/>
      <c r="N244" s="93"/>
      <c r="Q244" s="93"/>
      <c r="R244" s="93"/>
      <c r="S244" s="93"/>
      <c r="U244" s="93"/>
      <c r="X244" s="93"/>
      <c r="Y244" s="93"/>
    </row>
    <row r="245" spans="1:25" x14ac:dyDescent="0.2">
      <c r="A245" s="93"/>
      <c r="I245" s="93"/>
      <c r="M245" s="93"/>
      <c r="N245" s="93"/>
      <c r="Q245" s="93"/>
      <c r="R245" s="93"/>
      <c r="S245" s="93"/>
      <c r="U245" s="93"/>
      <c r="X245" s="93"/>
      <c r="Y245" s="93"/>
    </row>
    <row r="246" spans="1:25" x14ac:dyDescent="0.2">
      <c r="A246" s="93"/>
      <c r="I246" s="93"/>
      <c r="M246" s="93"/>
      <c r="N246" s="93"/>
      <c r="Q246" s="93"/>
      <c r="R246" s="93"/>
      <c r="S246" s="93"/>
      <c r="U246" s="93"/>
      <c r="X246" s="93"/>
      <c r="Y246" s="93"/>
    </row>
    <row r="247" spans="1:25" x14ac:dyDescent="0.2">
      <c r="A247" s="93"/>
      <c r="I247" s="93"/>
      <c r="M247" s="93"/>
      <c r="N247" s="93"/>
      <c r="Q247" s="93"/>
      <c r="R247" s="93"/>
      <c r="S247" s="93"/>
      <c r="U247" s="93"/>
      <c r="X247" s="93"/>
      <c r="Y247" s="93"/>
    </row>
    <row r="248" spans="1:25" x14ac:dyDescent="0.2">
      <c r="A248" s="93"/>
      <c r="I248" s="93"/>
      <c r="M248" s="93"/>
      <c r="N248" s="93"/>
      <c r="Q248" s="93"/>
      <c r="R248" s="93"/>
      <c r="S248" s="93"/>
      <c r="U248" s="93"/>
      <c r="X248" s="93"/>
      <c r="Y248" s="93"/>
    </row>
    <row r="249" spans="1:25" x14ac:dyDescent="0.2">
      <c r="A249" s="93"/>
      <c r="I249" s="93"/>
      <c r="M249" s="93"/>
      <c r="N249" s="93"/>
      <c r="Q249" s="93"/>
      <c r="R249" s="93"/>
      <c r="S249" s="93"/>
      <c r="U249" s="93"/>
      <c r="X249" s="93"/>
      <c r="Y249" s="93"/>
    </row>
    <row r="250" spans="1:25" x14ac:dyDescent="0.2">
      <c r="A250" s="93"/>
      <c r="I250" s="93"/>
      <c r="M250" s="93"/>
      <c r="N250" s="93"/>
      <c r="Q250" s="93"/>
      <c r="R250" s="93"/>
      <c r="S250" s="93"/>
      <c r="U250" s="93"/>
      <c r="X250" s="93"/>
      <c r="Y250" s="93"/>
    </row>
    <row r="251" spans="1:25" x14ac:dyDescent="0.2">
      <c r="A251" s="93"/>
      <c r="I251" s="93"/>
      <c r="M251" s="93"/>
      <c r="N251" s="93"/>
      <c r="Q251" s="93"/>
      <c r="R251" s="93"/>
      <c r="S251" s="93"/>
      <c r="U251" s="93"/>
      <c r="X251" s="93"/>
      <c r="Y251" s="93"/>
    </row>
    <row r="252" spans="1:25" x14ac:dyDescent="0.2">
      <c r="A252" s="93"/>
      <c r="I252" s="93"/>
      <c r="M252" s="93"/>
      <c r="N252" s="93"/>
      <c r="Q252" s="93"/>
      <c r="R252" s="93"/>
      <c r="S252" s="93"/>
      <c r="U252" s="93"/>
      <c r="X252" s="93"/>
      <c r="Y252" s="93"/>
    </row>
    <row r="253" spans="1:25" x14ac:dyDescent="0.2">
      <c r="A253" s="93"/>
      <c r="I253" s="93"/>
      <c r="M253" s="93"/>
      <c r="N253" s="93"/>
      <c r="Q253" s="93"/>
      <c r="R253" s="93"/>
      <c r="S253" s="93"/>
      <c r="U253" s="93"/>
      <c r="X253" s="93"/>
      <c r="Y253" s="93"/>
    </row>
    <row r="254" spans="1:25" x14ac:dyDescent="0.2">
      <c r="A254" s="93"/>
      <c r="I254" s="93"/>
      <c r="M254" s="93"/>
      <c r="N254" s="93"/>
      <c r="Q254" s="93"/>
      <c r="R254" s="93"/>
      <c r="S254" s="93"/>
      <c r="U254" s="93"/>
      <c r="X254" s="93"/>
      <c r="Y254" s="93"/>
    </row>
    <row r="255" spans="1:25" x14ac:dyDescent="0.2">
      <c r="A255" s="93"/>
      <c r="I255" s="93"/>
      <c r="M255" s="93"/>
      <c r="N255" s="93"/>
      <c r="Q255" s="93"/>
      <c r="R255" s="93"/>
      <c r="S255" s="93"/>
      <c r="U255" s="93"/>
      <c r="X255" s="93"/>
      <c r="Y255" s="93"/>
    </row>
    <row r="256" spans="1:25" x14ac:dyDescent="0.2">
      <c r="A256" s="93"/>
      <c r="I256" s="93"/>
      <c r="M256" s="93"/>
      <c r="N256" s="93"/>
      <c r="Q256" s="93"/>
      <c r="R256" s="93"/>
      <c r="S256" s="93"/>
      <c r="U256" s="93"/>
      <c r="X256" s="93"/>
      <c r="Y256" s="93"/>
    </row>
    <row r="257" spans="1:25" x14ac:dyDescent="0.2">
      <c r="A257" s="93"/>
      <c r="I257" s="93"/>
      <c r="M257" s="93"/>
      <c r="N257" s="93"/>
      <c r="Q257" s="93"/>
      <c r="R257" s="93"/>
      <c r="S257" s="93"/>
      <c r="U257" s="93"/>
      <c r="X257" s="93"/>
      <c r="Y257" s="93"/>
    </row>
    <row r="258" spans="1:25" x14ac:dyDescent="0.2">
      <c r="A258" s="93"/>
      <c r="I258" s="93"/>
      <c r="M258" s="93"/>
      <c r="N258" s="93"/>
      <c r="Q258" s="93"/>
      <c r="R258" s="93"/>
      <c r="S258" s="93"/>
      <c r="U258" s="93"/>
      <c r="X258" s="93"/>
      <c r="Y258" s="93"/>
    </row>
    <row r="259" spans="1:25" x14ac:dyDescent="0.2">
      <c r="A259" s="93"/>
      <c r="I259" s="93"/>
      <c r="M259" s="93"/>
      <c r="N259" s="93"/>
      <c r="Q259" s="93"/>
      <c r="R259" s="93"/>
      <c r="S259" s="93"/>
      <c r="U259" s="93"/>
      <c r="X259" s="93"/>
      <c r="Y259" s="93"/>
    </row>
    <row r="260" spans="1:25" x14ac:dyDescent="0.2">
      <c r="A260" s="93"/>
      <c r="I260" s="93"/>
      <c r="M260" s="93"/>
      <c r="N260" s="93"/>
      <c r="Q260" s="93"/>
      <c r="R260" s="93"/>
      <c r="S260" s="93"/>
      <c r="U260" s="93"/>
      <c r="X260" s="93"/>
      <c r="Y260" s="93"/>
    </row>
    <row r="261" spans="1:25" x14ac:dyDescent="0.2">
      <c r="A261" s="93"/>
      <c r="I261" s="93"/>
      <c r="M261" s="93"/>
      <c r="N261" s="93"/>
      <c r="Q261" s="93"/>
      <c r="R261" s="93"/>
      <c r="S261" s="93"/>
      <c r="U261" s="93"/>
      <c r="X261" s="93"/>
      <c r="Y261" s="93"/>
    </row>
    <row r="262" spans="1:25" x14ac:dyDescent="0.2">
      <c r="A262" s="93"/>
      <c r="I262" s="93"/>
      <c r="M262" s="93"/>
      <c r="N262" s="93"/>
      <c r="Q262" s="93"/>
      <c r="R262" s="93"/>
      <c r="S262" s="93"/>
      <c r="U262" s="93"/>
      <c r="X262" s="93"/>
      <c r="Y262" s="93"/>
    </row>
    <row r="263" spans="1:25" x14ac:dyDescent="0.2">
      <c r="A263" s="93"/>
      <c r="I263" s="93"/>
      <c r="M263" s="93"/>
      <c r="N263" s="93"/>
      <c r="Q263" s="93"/>
      <c r="R263" s="93"/>
      <c r="S263" s="93"/>
      <c r="U263" s="93"/>
      <c r="X263" s="93"/>
      <c r="Y263" s="93"/>
    </row>
    <row r="264" spans="1:25" x14ac:dyDescent="0.2">
      <c r="A264" s="93"/>
      <c r="I264" s="93"/>
      <c r="M264" s="93"/>
      <c r="N264" s="93"/>
      <c r="Q264" s="93"/>
      <c r="R264" s="93"/>
      <c r="S264" s="93"/>
      <c r="U264" s="93"/>
      <c r="X264" s="93"/>
      <c r="Y264" s="93"/>
    </row>
    <row r="265" spans="1:25" x14ac:dyDescent="0.2">
      <c r="A265" s="93"/>
      <c r="I265" s="93"/>
      <c r="M265" s="93"/>
      <c r="N265" s="93"/>
      <c r="Q265" s="93"/>
      <c r="R265" s="93"/>
      <c r="S265" s="93"/>
      <c r="U265" s="93"/>
      <c r="X265" s="93"/>
      <c r="Y265" s="93"/>
    </row>
    <row r="266" spans="1:25" x14ac:dyDescent="0.2">
      <c r="A266" s="93"/>
      <c r="I266" s="93"/>
      <c r="M266" s="93"/>
      <c r="N266" s="93"/>
      <c r="Q266" s="93"/>
      <c r="R266" s="93"/>
      <c r="S266" s="93"/>
      <c r="U266" s="93"/>
      <c r="X266" s="93"/>
      <c r="Y266" s="93"/>
    </row>
    <row r="267" spans="1:25" x14ac:dyDescent="0.2">
      <c r="A267" s="93"/>
      <c r="I267" s="93"/>
      <c r="M267" s="93"/>
      <c r="N267" s="93"/>
      <c r="Q267" s="93"/>
      <c r="R267" s="93"/>
      <c r="S267" s="93"/>
      <c r="U267" s="93"/>
      <c r="X267" s="93"/>
      <c r="Y267" s="93"/>
    </row>
    <row r="268" spans="1:25" x14ac:dyDescent="0.2">
      <c r="A268" s="93"/>
      <c r="I268" s="93"/>
      <c r="M268" s="93"/>
      <c r="N268" s="93"/>
      <c r="Q268" s="93"/>
      <c r="R268" s="93"/>
      <c r="S268" s="93"/>
      <c r="U268" s="93"/>
      <c r="X268" s="93"/>
      <c r="Y268" s="93"/>
    </row>
    <row r="269" spans="1:25" x14ac:dyDescent="0.2">
      <c r="A269" s="93"/>
      <c r="I269" s="93"/>
      <c r="M269" s="93"/>
      <c r="N269" s="93"/>
      <c r="Q269" s="93"/>
      <c r="R269" s="93"/>
      <c r="S269" s="93"/>
      <c r="U269" s="93"/>
      <c r="X269" s="93"/>
      <c r="Y269" s="93"/>
    </row>
    <row r="270" spans="1:25" x14ac:dyDescent="0.2">
      <c r="A270" s="93"/>
      <c r="I270" s="93"/>
      <c r="M270" s="93"/>
      <c r="N270" s="93"/>
      <c r="Q270" s="93"/>
      <c r="R270" s="93"/>
      <c r="S270" s="93"/>
      <c r="U270" s="93"/>
      <c r="X270" s="93"/>
      <c r="Y270" s="93"/>
    </row>
    <row r="271" spans="1:25" x14ac:dyDescent="0.2">
      <c r="A271" s="93"/>
      <c r="I271" s="93"/>
      <c r="M271" s="93"/>
      <c r="N271" s="93"/>
      <c r="Q271" s="93"/>
      <c r="R271" s="93"/>
      <c r="S271" s="93"/>
      <c r="U271" s="93"/>
      <c r="X271" s="93"/>
      <c r="Y271" s="93"/>
    </row>
    <row r="272" spans="1:25" x14ac:dyDescent="0.2">
      <c r="A272" s="93"/>
      <c r="I272" s="93"/>
      <c r="M272" s="93"/>
      <c r="N272" s="93"/>
      <c r="Q272" s="93"/>
      <c r="R272" s="93"/>
      <c r="S272" s="93"/>
      <c r="U272" s="93"/>
      <c r="X272" s="93"/>
      <c r="Y272" s="93"/>
    </row>
    <row r="273" spans="1:25" x14ac:dyDescent="0.2">
      <c r="A273" s="93"/>
      <c r="I273" s="93"/>
      <c r="M273" s="93"/>
      <c r="N273" s="93"/>
      <c r="Q273" s="93"/>
      <c r="R273" s="93"/>
      <c r="S273" s="93"/>
      <c r="U273" s="93"/>
      <c r="X273" s="93"/>
      <c r="Y273" s="93"/>
    </row>
    <row r="274" spans="1:25" x14ac:dyDescent="0.2">
      <c r="A274" s="93"/>
      <c r="I274" s="93"/>
      <c r="M274" s="93"/>
      <c r="N274" s="93"/>
      <c r="Q274" s="93"/>
      <c r="R274" s="93"/>
      <c r="S274" s="93"/>
      <c r="U274" s="93"/>
      <c r="X274" s="93"/>
      <c r="Y274" s="93"/>
    </row>
    <row r="275" spans="1:25" x14ac:dyDescent="0.2">
      <c r="A275" s="93"/>
      <c r="I275" s="93"/>
      <c r="M275" s="93"/>
      <c r="N275" s="93"/>
      <c r="Q275" s="93"/>
      <c r="R275" s="93"/>
      <c r="S275" s="93"/>
      <c r="U275" s="93"/>
      <c r="X275" s="93"/>
      <c r="Y275" s="93"/>
    </row>
    <row r="276" spans="1:25" x14ac:dyDescent="0.2">
      <c r="A276" s="93"/>
      <c r="I276" s="93"/>
      <c r="M276" s="93"/>
      <c r="N276" s="93"/>
      <c r="Q276" s="93"/>
      <c r="R276" s="93"/>
      <c r="S276" s="93"/>
      <c r="U276" s="93"/>
      <c r="X276" s="93"/>
      <c r="Y276" s="93"/>
    </row>
    <row r="277" spans="1:25" x14ac:dyDescent="0.2">
      <c r="A277" s="93"/>
      <c r="I277" s="93"/>
      <c r="M277" s="93"/>
      <c r="N277" s="93"/>
      <c r="Q277" s="93"/>
      <c r="R277" s="93"/>
      <c r="S277" s="93"/>
      <c r="U277" s="93"/>
      <c r="X277" s="93"/>
      <c r="Y277" s="93"/>
    </row>
    <row r="278" spans="1:25" x14ac:dyDescent="0.2">
      <c r="A278" s="93"/>
      <c r="I278" s="93"/>
      <c r="M278" s="93"/>
      <c r="N278" s="93"/>
      <c r="Q278" s="93"/>
      <c r="R278" s="93"/>
      <c r="S278" s="93"/>
      <c r="U278" s="93"/>
      <c r="X278" s="93"/>
      <c r="Y278" s="93"/>
    </row>
    <row r="279" spans="1:25" x14ac:dyDescent="0.2">
      <c r="A279" s="93"/>
      <c r="I279" s="93"/>
      <c r="M279" s="93"/>
      <c r="N279" s="93"/>
      <c r="Q279" s="93"/>
      <c r="R279" s="93"/>
      <c r="S279" s="93"/>
      <c r="U279" s="93"/>
      <c r="X279" s="93"/>
      <c r="Y279" s="93"/>
    </row>
    <row r="280" spans="1:25" x14ac:dyDescent="0.2">
      <c r="A280" s="93"/>
      <c r="I280" s="93"/>
      <c r="M280" s="93"/>
      <c r="N280" s="93"/>
      <c r="Q280" s="93"/>
      <c r="R280" s="93"/>
      <c r="S280" s="93"/>
      <c r="U280" s="93"/>
      <c r="X280" s="93"/>
      <c r="Y280" s="93"/>
    </row>
    <row r="281" spans="1:25" x14ac:dyDescent="0.2">
      <c r="A281" s="93"/>
      <c r="I281" s="93"/>
      <c r="M281" s="93"/>
      <c r="N281" s="93"/>
      <c r="Q281" s="93"/>
      <c r="R281" s="93"/>
      <c r="S281" s="93"/>
      <c r="U281" s="93"/>
      <c r="X281" s="93"/>
      <c r="Y281" s="93"/>
    </row>
    <row r="282" spans="1:25" x14ac:dyDescent="0.2">
      <c r="A282" s="93"/>
      <c r="I282" s="93"/>
      <c r="M282" s="93"/>
      <c r="N282" s="93"/>
      <c r="Q282" s="93"/>
      <c r="R282" s="93"/>
      <c r="S282" s="93"/>
      <c r="U282" s="93"/>
      <c r="X282" s="93"/>
      <c r="Y282" s="93"/>
    </row>
    <row r="283" spans="1:25" x14ac:dyDescent="0.2">
      <c r="A283" s="93"/>
      <c r="I283" s="93"/>
      <c r="M283" s="93"/>
      <c r="N283" s="93"/>
      <c r="Q283" s="93"/>
      <c r="R283" s="93"/>
      <c r="S283" s="93"/>
      <c r="U283" s="93"/>
      <c r="X283" s="93"/>
      <c r="Y283" s="93"/>
    </row>
    <row r="284" spans="1:25" x14ac:dyDescent="0.2">
      <c r="A284" s="93"/>
      <c r="I284" s="93"/>
      <c r="M284" s="93"/>
      <c r="N284" s="93"/>
      <c r="Q284" s="93"/>
      <c r="R284" s="93"/>
      <c r="S284" s="93"/>
      <c r="U284" s="93"/>
      <c r="X284" s="93"/>
      <c r="Y284" s="93"/>
    </row>
    <row r="285" spans="1:25" x14ac:dyDescent="0.2">
      <c r="A285" s="93"/>
      <c r="I285" s="93"/>
      <c r="M285" s="93"/>
      <c r="N285" s="93"/>
      <c r="Q285" s="93"/>
      <c r="R285" s="93"/>
      <c r="S285" s="93"/>
      <c r="U285" s="93"/>
      <c r="X285" s="93"/>
      <c r="Y285" s="93"/>
    </row>
    <row r="286" spans="1:25" x14ac:dyDescent="0.2">
      <c r="A286" s="93"/>
      <c r="I286" s="93"/>
      <c r="M286" s="93"/>
      <c r="N286" s="93"/>
      <c r="Q286" s="93"/>
      <c r="R286" s="93"/>
      <c r="S286" s="93"/>
      <c r="U286" s="93"/>
      <c r="X286" s="93"/>
      <c r="Y286" s="93"/>
    </row>
    <row r="287" spans="1:25" x14ac:dyDescent="0.2">
      <c r="A287" s="93"/>
      <c r="I287" s="93"/>
      <c r="M287" s="93"/>
      <c r="N287" s="93"/>
      <c r="Q287" s="93"/>
      <c r="R287" s="93"/>
      <c r="S287" s="93"/>
      <c r="U287" s="93"/>
      <c r="X287" s="93"/>
      <c r="Y287" s="93"/>
    </row>
    <row r="288" spans="1:25" x14ac:dyDescent="0.2">
      <c r="A288" s="93"/>
      <c r="I288" s="93"/>
      <c r="M288" s="93"/>
      <c r="N288" s="93"/>
      <c r="Q288" s="93"/>
      <c r="R288" s="93"/>
      <c r="S288" s="93"/>
      <c r="U288" s="93"/>
      <c r="X288" s="93"/>
      <c r="Y288" s="93"/>
    </row>
    <row r="289" spans="1:25" x14ac:dyDescent="0.2">
      <c r="A289" s="93"/>
      <c r="I289" s="93"/>
      <c r="M289" s="93"/>
      <c r="N289" s="93"/>
      <c r="Q289" s="93"/>
      <c r="R289" s="93"/>
      <c r="S289" s="93"/>
      <c r="U289" s="93"/>
      <c r="X289" s="93"/>
      <c r="Y289" s="93"/>
    </row>
    <row r="290" spans="1:25" x14ac:dyDescent="0.2">
      <c r="A290" s="93"/>
      <c r="I290" s="93"/>
      <c r="M290" s="93"/>
      <c r="N290" s="93"/>
      <c r="Q290" s="93"/>
      <c r="R290" s="93"/>
      <c r="S290" s="93"/>
      <c r="U290" s="93"/>
      <c r="X290" s="93"/>
      <c r="Y290" s="93"/>
    </row>
    <row r="291" spans="1:25" x14ac:dyDescent="0.2">
      <c r="A291" s="93"/>
      <c r="I291" s="93"/>
      <c r="M291" s="93"/>
      <c r="N291" s="93"/>
      <c r="Q291" s="93"/>
      <c r="R291" s="93"/>
      <c r="S291" s="93"/>
      <c r="U291" s="93"/>
      <c r="X291" s="93"/>
      <c r="Y291" s="93"/>
    </row>
    <row r="292" spans="1:25" x14ac:dyDescent="0.2">
      <c r="A292" s="93"/>
      <c r="I292" s="93"/>
      <c r="M292" s="93"/>
      <c r="N292" s="93"/>
      <c r="Q292" s="93"/>
      <c r="R292" s="93"/>
      <c r="S292" s="93"/>
      <c r="U292" s="93"/>
      <c r="X292" s="93"/>
      <c r="Y292" s="93"/>
    </row>
    <row r="293" spans="1:25" x14ac:dyDescent="0.2">
      <c r="A293" s="93"/>
      <c r="I293" s="93"/>
      <c r="M293" s="93"/>
      <c r="N293" s="93"/>
      <c r="Q293" s="93"/>
      <c r="R293" s="93"/>
      <c r="S293" s="93"/>
      <c r="U293" s="93"/>
      <c r="X293" s="93"/>
      <c r="Y293" s="93"/>
    </row>
    <row r="294" spans="1:25" x14ac:dyDescent="0.2">
      <c r="A294" s="93"/>
      <c r="I294" s="93"/>
      <c r="M294" s="93"/>
      <c r="N294" s="93"/>
      <c r="Q294" s="93"/>
      <c r="R294" s="93"/>
      <c r="S294" s="93"/>
      <c r="U294" s="93"/>
      <c r="X294" s="93"/>
      <c r="Y294" s="93"/>
    </row>
    <row r="295" spans="1:25" x14ac:dyDescent="0.2">
      <c r="A295" s="93"/>
      <c r="I295" s="93"/>
      <c r="M295" s="93"/>
      <c r="N295" s="93"/>
      <c r="Q295" s="93"/>
      <c r="R295" s="93"/>
      <c r="S295" s="93"/>
      <c r="U295" s="93"/>
      <c r="X295" s="93"/>
      <c r="Y295" s="93"/>
    </row>
    <row r="296" spans="1:25" x14ac:dyDescent="0.2">
      <c r="A296" s="93"/>
      <c r="I296" s="93"/>
      <c r="M296" s="93"/>
      <c r="N296" s="93"/>
      <c r="Q296" s="93"/>
      <c r="R296" s="93"/>
      <c r="S296" s="93"/>
      <c r="U296" s="93"/>
      <c r="X296" s="93"/>
      <c r="Y296" s="93"/>
    </row>
    <row r="297" spans="1:25" x14ac:dyDescent="0.2">
      <c r="A297" s="93"/>
      <c r="I297" s="93"/>
      <c r="M297" s="93"/>
      <c r="N297" s="93"/>
      <c r="Q297" s="93"/>
      <c r="R297" s="93"/>
      <c r="S297" s="93"/>
      <c r="U297" s="93"/>
      <c r="X297" s="93"/>
      <c r="Y297" s="93"/>
    </row>
    <row r="298" spans="1:25" x14ac:dyDescent="0.2">
      <c r="A298" s="93"/>
      <c r="I298" s="93"/>
      <c r="M298" s="93"/>
      <c r="N298" s="93"/>
      <c r="Q298" s="93"/>
      <c r="R298" s="93"/>
      <c r="S298" s="93"/>
      <c r="U298" s="93"/>
      <c r="X298" s="93"/>
      <c r="Y298" s="93"/>
    </row>
    <row r="299" spans="1:25" x14ac:dyDescent="0.2">
      <c r="A299" s="93"/>
      <c r="I299" s="93"/>
      <c r="M299" s="93"/>
      <c r="N299" s="93"/>
      <c r="Q299" s="93"/>
      <c r="R299" s="93"/>
      <c r="S299" s="93"/>
      <c r="U299" s="93"/>
      <c r="X299" s="93"/>
      <c r="Y299" s="93"/>
    </row>
    <row r="300" spans="1:25" x14ac:dyDescent="0.2">
      <c r="A300" s="93"/>
      <c r="I300" s="93"/>
      <c r="M300" s="93"/>
      <c r="N300" s="93"/>
      <c r="Q300" s="93"/>
      <c r="R300" s="93"/>
      <c r="S300" s="93"/>
      <c r="U300" s="93"/>
      <c r="X300" s="93"/>
      <c r="Y300" s="93"/>
    </row>
    <row r="301" spans="1:25" x14ac:dyDescent="0.2">
      <c r="A301" s="93"/>
      <c r="I301" s="93"/>
      <c r="M301" s="93"/>
      <c r="N301" s="93"/>
      <c r="Q301" s="93"/>
      <c r="R301" s="93"/>
      <c r="S301" s="93"/>
      <c r="U301" s="93"/>
      <c r="X301" s="93"/>
      <c r="Y301" s="93"/>
    </row>
    <row r="302" spans="1:25" x14ac:dyDescent="0.2">
      <c r="A302" s="93"/>
      <c r="I302" s="93"/>
      <c r="M302" s="93"/>
      <c r="N302" s="93"/>
      <c r="Q302" s="93"/>
      <c r="R302" s="93"/>
      <c r="S302" s="93"/>
      <c r="U302" s="93"/>
      <c r="X302" s="93"/>
      <c r="Y302" s="93"/>
    </row>
    <row r="303" spans="1:25" x14ac:dyDescent="0.2">
      <c r="A303" s="93"/>
      <c r="I303" s="93"/>
      <c r="M303" s="93"/>
      <c r="N303" s="93"/>
      <c r="Q303" s="93"/>
      <c r="R303" s="93"/>
      <c r="S303" s="93"/>
      <c r="U303" s="93"/>
      <c r="X303" s="93"/>
      <c r="Y303" s="93"/>
    </row>
    <row r="304" spans="1:25" x14ac:dyDescent="0.2">
      <c r="A304" s="93"/>
      <c r="I304" s="93"/>
      <c r="M304" s="93"/>
      <c r="N304" s="93"/>
      <c r="Q304" s="93"/>
      <c r="R304" s="93"/>
      <c r="S304" s="93"/>
      <c r="U304" s="93"/>
      <c r="X304" s="93"/>
      <c r="Y304" s="93"/>
    </row>
    <row r="305" spans="1:25" x14ac:dyDescent="0.2">
      <c r="A305" s="93"/>
      <c r="I305" s="93"/>
      <c r="M305" s="93"/>
      <c r="N305" s="93"/>
      <c r="Q305" s="93"/>
      <c r="R305" s="93"/>
      <c r="S305" s="93"/>
      <c r="U305" s="93"/>
      <c r="X305" s="93"/>
      <c r="Y305" s="93"/>
    </row>
    <row r="306" spans="1:25" x14ac:dyDescent="0.2">
      <c r="A306" s="93"/>
      <c r="I306" s="93"/>
      <c r="M306" s="93"/>
      <c r="N306" s="93"/>
      <c r="Q306" s="93"/>
      <c r="R306" s="93"/>
      <c r="S306" s="93"/>
      <c r="U306" s="93"/>
      <c r="X306" s="93"/>
      <c r="Y306" s="93"/>
    </row>
    <row r="307" spans="1:25" x14ac:dyDescent="0.2">
      <c r="A307" s="93"/>
      <c r="I307" s="93"/>
      <c r="M307" s="93"/>
      <c r="N307" s="93"/>
      <c r="Q307" s="93"/>
      <c r="R307" s="93"/>
      <c r="S307" s="93"/>
      <c r="U307" s="93"/>
      <c r="X307" s="93"/>
      <c r="Y307" s="93"/>
    </row>
    <row r="308" spans="1:25" x14ac:dyDescent="0.2">
      <c r="A308" s="93"/>
      <c r="I308" s="93"/>
      <c r="M308" s="93"/>
      <c r="N308" s="93"/>
      <c r="Q308" s="93"/>
      <c r="R308" s="93"/>
      <c r="S308" s="93"/>
      <c r="U308" s="93"/>
      <c r="X308" s="93"/>
      <c r="Y308" s="93"/>
    </row>
    <row r="309" spans="1:25" x14ac:dyDescent="0.2">
      <c r="A309" s="93"/>
      <c r="I309" s="93"/>
      <c r="M309" s="93"/>
      <c r="N309" s="93"/>
      <c r="Q309" s="93"/>
      <c r="R309" s="93"/>
      <c r="S309" s="93"/>
      <c r="U309" s="93"/>
      <c r="X309" s="93"/>
      <c r="Y309" s="93"/>
    </row>
    <row r="310" spans="1:25" x14ac:dyDescent="0.2">
      <c r="A310" s="93"/>
      <c r="I310" s="93"/>
      <c r="M310" s="93"/>
      <c r="N310" s="93"/>
      <c r="Q310" s="93"/>
      <c r="R310" s="93"/>
      <c r="S310" s="93"/>
      <c r="U310" s="93"/>
      <c r="X310" s="93"/>
      <c r="Y310" s="93"/>
    </row>
    <row r="311" spans="1:25" x14ac:dyDescent="0.2">
      <c r="A311" s="93"/>
      <c r="I311" s="93"/>
      <c r="M311" s="93"/>
      <c r="N311" s="93"/>
      <c r="Q311" s="93"/>
      <c r="R311" s="93"/>
      <c r="S311" s="93"/>
      <c r="U311" s="93"/>
      <c r="X311" s="93"/>
      <c r="Y311" s="93"/>
    </row>
    <row r="312" spans="1:25" x14ac:dyDescent="0.2">
      <c r="A312" s="93"/>
      <c r="I312" s="93"/>
      <c r="M312" s="93"/>
      <c r="N312" s="93"/>
      <c r="Q312" s="93"/>
      <c r="R312" s="93"/>
      <c r="S312" s="93"/>
      <c r="U312" s="93"/>
      <c r="X312" s="93"/>
      <c r="Y312" s="93"/>
    </row>
    <row r="313" spans="1:25" x14ac:dyDescent="0.2">
      <c r="A313" s="93"/>
      <c r="I313" s="93"/>
      <c r="M313" s="93"/>
      <c r="N313" s="93"/>
      <c r="Q313" s="93"/>
      <c r="R313" s="93"/>
      <c r="S313" s="93"/>
      <c r="U313" s="93"/>
      <c r="X313" s="93"/>
      <c r="Y313" s="93"/>
    </row>
    <row r="314" spans="1:25" x14ac:dyDescent="0.2">
      <c r="A314" s="93"/>
      <c r="I314" s="93"/>
      <c r="M314" s="93"/>
      <c r="N314" s="93"/>
      <c r="Q314" s="93"/>
      <c r="R314" s="93"/>
      <c r="S314" s="93"/>
      <c r="U314" s="93"/>
      <c r="X314" s="93"/>
      <c r="Y314" s="93"/>
    </row>
    <row r="315" spans="1:25" x14ac:dyDescent="0.2">
      <c r="A315" s="93"/>
      <c r="I315" s="93"/>
      <c r="M315" s="93"/>
      <c r="N315" s="93"/>
      <c r="Q315" s="93"/>
      <c r="R315" s="93"/>
      <c r="S315" s="93"/>
      <c r="U315" s="93"/>
      <c r="X315" s="93"/>
      <c r="Y315" s="93"/>
    </row>
    <row r="316" spans="1:25" x14ac:dyDescent="0.2">
      <c r="A316" s="93"/>
      <c r="I316" s="93"/>
      <c r="M316" s="93"/>
      <c r="N316" s="93"/>
      <c r="Q316" s="93"/>
      <c r="R316" s="93"/>
      <c r="S316" s="93"/>
      <c r="U316" s="93"/>
      <c r="X316" s="93"/>
      <c r="Y316" s="93"/>
    </row>
    <row r="317" spans="1:25" x14ac:dyDescent="0.2">
      <c r="A317" s="93"/>
      <c r="I317" s="93"/>
      <c r="M317" s="93"/>
      <c r="N317" s="93"/>
      <c r="Q317" s="93"/>
      <c r="R317" s="93"/>
      <c r="S317" s="93"/>
      <c r="U317" s="93"/>
      <c r="X317" s="93"/>
      <c r="Y317" s="93"/>
    </row>
    <row r="318" spans="1:25" x14ac:dyDescent="0.2">
      <c r="A318" s="93"/>
      <c r="I318" s="93"/>
      <c r="M318" s="93"/>
      <c r="N318" s="93"/>
      <c r="Q318" s="93"/>
      <c r="R318" s="93"/>
      <c r="S318" s="93"/>
      <c r="U318" s="93"/>
      <c r="X318" s="93"/>
      <c r="Y318" s="93"/>
    </row>
    <row r="319" spans="1:25" x14ac:dyDescent="0.2">
      <c r="A319" s="93"/>
      <c r="I319" s="93"/>
      <c r="M319" s="93"/>
      <c r="N319" s="93"/>
      <c r="Q319" s="93"/>
      <c r="R319" s="93"/>
      <c r="S319" s="93"/>
      <c r="U319" s="93"/>
      <c r="X319" s="93"/>
      <c r="Y319" s="93"/>
    </row>
    <row r="320" spans="1:25" x14ac:dyDescent="0.2">
      <c r="A320" s="93"/>
      <c r="I320" s="93"/>
      <c r="M320" s="93"/>
      <c r="N320" s="93"/>
      <c r="Q320" s="93"/>
      <c r="R320" s="93"/>
      <c r="S320" s="93"/>
      <c r="U320" s="93"/>
      <c r="X320" s="93"/>
      <c r="Y320" s="93"/>
    </row>
    <row r="321" spans="1:25" x14ac:dyDescent="0.2">
      <c r="A321" s="93"/>
      <c r="I321" s="93"/>
      <c r="M321" s="93"/>
      <c r="N321" s="93"/>
      <c r="Q321" s="93"/>
      <c r="R321" s="93"/>
      <c r="S321" s="93"/>
      <c r="U321" s="93"/>
      <c r="X321" s="93"/>
      <c r="Y321" s="93"/>
    </row>
    <row r="322" spans="1:25" x14ac:dyDescent="0.2">
      <c r="A322" s="93"/>
      <c r="I322" s="93"/>
      <c r="M322" s="93"/>
      <c r="N322" s="93"/>
      <c r="Q322" s="93"/>
      <c r="R322" s="93"/>
      <c r="S322" s="93"/>
      <c r="U322" s="93"/>
      <c r="X322" s="93"/>
      <c r="Y322" s="93"/>
    </row>
    <row r="323" spans="1:25" x14ac:dyDescent="0.2">
      <c r="A323" s="93"/>
      <c r="I323" s="93"/>
      <c r="M323" s="93"/>
      <c r="N323" s="93"/>
      <c r="Q323" s="93"/>
      <c r="R323" s="93"/>
      <c r="S323" s="93"/>
      <c r="U323" s="93"/>
      <c r="X323" s="93"/>
      <c r="Y323" s="93"/>
    </row>
    <row r="324" spans="1:25" x14ac:dyDescent="0.2">
      <c r="A324" s="93"/>
      <c r="I324" s="93"/>
      <c r="M324" s="93"/>
      <c r="N324" s="93"/>
      <c r="Q324" s="93"/>
      <c r="R324" s="93"/>
      <c r="S324" s="93"/>
      <c r="U324" s="93"/>
      <c r="X324" s="93"/>
      <c r="Y324" s="93"/>
    </row>
    <row r="325" spans="1:25" x14ac:dyDescent="0.2">
      <c r="A325" s="93"/>
      <c r="I325" s="93"/>
      <c r="M325" s="93"/>
      <c r="N325" s="93"/>
      <c r="Q325" s="93"/>
      <c r="R325" s="93"/>
      <c r="S325" s="93"/>
      <c r="U325" s="93"/>
      <c r="X325" s="93"/>
      <c r="Y325" s="93"/>
    </row>
    <row r="326" spans="1:25" x14ac:dyDescent="0.2">
      <c r="A326" s="93"/>
      <c r="I326" s="93"/>
      <c r="M326" s="93"/>
      <c r="N326" s="93"/>
      <c r="Q326" s="93"/>
      <c r="R326" s="93"/>
      <c r="S326" s="93"/>
      <c r="U326" s="93"/>
      <c r="X326" s="93"/>
      <c r="Y326" s="93"/>
    </row>
    <row r="327" spans="1:25" x14ac:dyDescent="0.2">
      <c r="A327" s="93"/>
      <c r="I327" s="93"/>
      <c r="M327" s="93"/>
      <c r="N327" s="93"/>
      <c r="Q327" s="93"/>
      <c r="R327" s="93"/>
      <c r="S327" s="93"/>
      <c r="U327" s="93"/>
      <c r="X327" s="93"/>
      <c r="Y327" s="93"/>
    </row>
    <row r="328" spans="1:25" x14ac:dyDescent="0.2">
      <c r="A328" s="93"/>
      <c r="I328" s="93"/>
      <c r="M328" s="93"/>
      <c r="N328" s="93"/>
      <c r="Q328" s="93"/>
      <c r="R328" s="93"/>
      <c r="S328" s="93"/>
      <c r="U328" s="93"/>
      <c r="X328" s="93"/>
      <c r="Y328" s="93"/>
    </row>
    <row r="329" spans="1:25" x14ac:dyDescent="0.2">
      <c r="A329" s="93"/>
      <c r="I329" s="93"/>
      <c r="M329" s="93"/>
      <c r="N329" s="93"/>
      <c r="Q329" s="93"/>
      <c r="R329" s="93"/>
      <c r="S329" s="93"/>
      <c r="U329" s="93"/>
      <c r="X329" s="93"/>
      <c r="Y329" s="93"/>
    </row>
    <row r="330" spans="1:25" x14ac:dyDescent="0.2">
      <c r="A330" s="93"/>
      <c r="I330" s="93"/>
      <c r="M330" s="93"/>
      <c r="N330" s="93"/>
      <c r="Q330" s="93"/>
      <c r="R330" s="93"/>
      <c r="S330" s="93"/>
      <c r="U330" s="93"/>
      <c r="X330" s="93"/>
      <c r="Y330" s="93"/>
    </row>
    <row r="331" spans="1:25" x14ac:dyDescent="0.2">
      <c r="A331" s="93"/>
      <c r="I331" s="93"/>
      <c r="M331" s="93"/>
      <c r="N331" s="93"/>
      <c r="Q331" s="93"/>
      <c r="R331" s="93"/>
      <c r="S331" s="93"/>
      <c r="U331" s="93"/>
      <c r="X331" s="93"/>
      <c r="Y331" s="93"/>
    </row>
    <row r="332" spans="1:25" x14ac:dyDescent="0.2">
      <c r="A332" s="93"/>
      <c r="I332" s="93"/>
      <c r="M332" s="93"/>
      <c r="N332" s="93"/>
      <c r="Q332" s="93"/>
      <c r="R332" s="93"/>
      <c r="S332" s="93"/>
      <c r="U332" s="93"/>
      <c r="X332" s="93"/>
      <c r="Y332" s="93"/>
    </row>
    <row r="333" spans="1:25" x14ac:dyDescent="0.2">
      <c r="A333" s="93"/>
      <c r="I333" s="93"/>
      <c r="M333" s="93"/>
      <c r="N333" s="93"/>
      <c r="Q333" s="93"/>
      <c r="R333" s="93"/>
      <c r="S333" s="93"/>
      <c r="U333" s="93"/>
      <c r="X333" s="93"/>
      <c r="Y333" s="93"/>
    </row>
    <row r="334" spans="1:25" x14ac:dyDescent="0.2">
      <c r="A334" s="93"/>
      <c r="I334" s="93"/>
      <c r="M334" s="93"/>
      <c r="N334" s="93"/>
      <c r="Q334" s="93"/>
      <c r="R334" s="93"/>
      <c r="S334" s="93"/>
      <c r="U334" s="93"/>
      <c r="X334" s="93"/>
      <c r="Y334" s="93"/>
    </row>
    <row r="335" spans="1:25" x14ac:dyDescent="0.2">
      <c r="A335" s="93"/>
      <c r="I335" s="93"/>
      <c r="M335" s="93"/>
      <c r="N335" s="93"/>
      <c r="Q335" s="93"/>
      <c r="R335" s="93"/>
      <c r="S335" s="93"/>
      <c r="U335" s="93"/>
      <c r="X335" s="93"/>
      <c r="Y335" s="93"/>
    </row>
    <row r="336" spans="1:25" x14ac:dyDescent="0.2">
      <c r="A336" s="93"/>
      <c r="I336" s="93"/>
      <c r="M336" s="93"/>
      <c r="N336" s="93"/>
      <c r="Q336" s="93"/>
      <c r="R336" s="93"/>
      <c r="S336" s="93"/>
      <c r="U336" s="93"/>
      <c r="X336" s="93"/>
      <c r="Y336" s="93"/>
    </row>
    <row r="337" spans="1:25" x14ac:dyDescent="0.2">
      <c r="A337" s="93"/>
      <c r="I337" s="93"/>
      <c r="M337" s="93"/>
      <c r="N337" s="93"/>
      <c r="Q337" s="93"/>
      <c r="R337" s="93"/>
      <c r="S337" s="93"/>
      <c r="U337" s="93"/>
      <c r="X337" s="93"/>
      <c r="Y337" s="93"/>
    </row>
    <row r="338" spans="1:25" x14ac:dyDescent="0.2">
      <c r="A338" s="93"/>
      <c r="I338" s="93"/>
      <c r="M338" s="93"/>
      <c r="N338" s="93"/>
      <c r="Q338" s="93"/>
      <c r="R338" s="93"/>
      <c r="S338" s="93"/>
      <c r="U338" s="93"/>
      <c r="X338" s="93"/>
      <c r="Y338" s="93"/>
    </row>
    <row r="339" spans="1:25" x14ac:dyDescent="0.2">
      <c r="A339" s="93"/>
      <c r="I339" s="93"/>
      <c r="M339" s="93"/>
      <c r="N339" s="93"/>
      <c r="Q339" s="93"/>
      <c r="R339" s="93"/>
      <c r="S339" s="93"/>
      <c r="U339" s="93"/>
      <c r="X339" s="93"/>
      <c r="Y339" s="93"/>
    </row>
    <row r="340" spans="1:25" x14ac:dyDescent="0.2">
      <c r="A340" s="93"/>
      <c r="I340" s="93"/>
      <c r="M340" s="93"/>
      <c r="N340" s="93"/>
      <c r="Q340" s="93"/>
      <c r="R340" s="93"/>
      <c r="S340" s="93"/>
      <c r="U340" s="93"/>
      <c r="X340" s="93"/>
      <c r="Y340" s="93"/>
    </row>
    <row r="341" spans="1:25" x14ac:dyDescent="0.2">
      <c r="A341" s="93"/>
      <c r="I341" s="93"/>
      <c r="M341" s="93"/>
      <c r="N341" s="93"/>
      <c r="Q341" s="93"/>
      <c r="R341" s="93"/>
      <c r="S341" s="93"/>
      <c r="U341" s="93"/>
      <c r="X341" s="93"/>
      <c r="Y341" s="93"/>
    </row>
    <row r="342" spans="1:25" x14ac:dyDescent="0.2">
      <c r="A342" s="93"/>
      <c r="I342" s="93"/>
      <c r="M342" s="93"/>
      <c r="N342" s="93"/>
      <c r="Q342" s="93"/>
      <c r="R342" s="93"/>
      <c r="S342" s="93"/>
      <c r="U342" s="93"/>
      <c r="X342" s="93"/>
      <c r="Y342" s="93"/>
    </row>
    <row r="343" spans="1:25" x14ac:dyDescent="0.2">
      <c r="A343" s="93"/>
      <c r="I343" s="93"/>
      <c r="M343" s="93"/>
      <c r="N343" s="93"/>
      <c r="Q343" s="93"/>
      <c r="R343" s="93"/>
      <c r="S343" s="93"/>
      <c r="U343" s="93"/>
      <c r="X343" s="93"/>
      <c r="Y343" s="93"/>
    </row>
    <row r="344" spans="1:25" x14ac:dyDescent="0.2">
      <c r="A344" s="93"/>
      <c r="I344" s="93"/>
      <c r="M344" s="93"/>
      <c r="N344" s="93"/>
      <c r="Q344" s="93"/>
      <c r="R344" s="93"/>
      <c r="S344" s="93"/>
      <c r="U344" s="93"/>
      <c r="X344" s="93"/>
      <c r="Y344" s="93"/>
    </row>
    <row r="345" spans="1:25" x14ac:dyDescent="0.2">
      <c r="A345" s="93"/>
      <c r="I345" s="93"/>
      <c r="M345" s="93"/>
      <c r="N345" s="93"/>
      <c r="Q345" s="93"/>
      <c r="R345" s="93"/>
      <c r="S345" s="93"/>
      <c r="U345" s="93"/>
      <c r="X345" s="93"/>
      <c r="Y345" s="93"/>
    </row>
    <row r="346" spans="1:25" x14ac:dyDescent="0.2">
      <c r="A346" s="93"/>
      <c r="I346" s="93"/>
      <c r="M346" s="93"/>
      <c r="N346" s="93"/>
      <c r="Q346" s="93"/>
      <c r="R346" s="93"/>
      <c r="S346" s="93"/>
      <c r="U346" s="93"/>
      <c r="X346" s="93"/>
      <c r="Y346" s="93"/>
    </row>
    <row r="347" spans="1:25" x14ac:dyDescent="0.2">
      <c r="A347" s="93"/>
      <c r="I347" s="93"/>
      <c r="M347" s="93"/>
      <c r="N347" s="93"/>
      <c r="Q347" s="93"/>
      <c r="R347" s="93"/>
      <c r="S347" s="93"/>
      <c r="U347" s="93"/>
      <c r="X347" s="93"/>
      <c r="Y347" s="93"/>
    </row>
    <row r="348" spans="1:25" x14ac:dyDescent="0.2">
      <c r="A348" s="93"/>
      <c r="I348" s="93"/>
      <c r="M348" s="93"/>
      <c r="N348" s="93"/>
      <c r="Q348" s="93"/>
      <c r="R348" s="93"/>
      <c r="S348" s="93"/>
      <c r="U348" s="93"/>
      <c r="X348" s="93"/>
      <c r="Y348" s="93"/>
    </row>
    <row r="349" spans="1:25" x14ac:dyDescent="0.2">
      <c r="A349" s="93"/>
      <c r="I349" s="93"/>
      <c r="M349" s="93"/>
      <c r="N349" s="93"/>
      <c r="Q349" s="93"/>
      <c r="R349" s="93"/>
      <c r="S349" s="93"/>
      <c r="U349" s="93"/>
      <c r="X349" s="93"/>
      <c r="Y349" s="93"/>
    </row>
    <row r="350" spans="1:25" x14ac:dyDescent="0.2">
      <c r="A350" s="93"/>
      <c r="I350" s="93"/>
      <c r="M350" s="93"/>
      <c r="N350" s="93"/>
      <c r="Q350" s="93"/>
      <c r="R350" s="93"/>
      <c r="S350" s="93"/>
      <c r="U350" s="93"/>
      <c r="X350" s="93"/>
      <c r="Y350" s="93"/>
    </row>
    <row r="351" spans="1:25" x14ac:dyDescent="0.2">
      <c r="A351" s="93"/>
      <c r="I351" s="93"/>
      <c r="M351" s="93"/>
      <c r="N351" s="93"/>
      <c r="Q351" s="93"/>
      <c r="R351" s="93"/>
      <c r="S351" s="93"/>
      <c r="U351" s="93"/>
      <c r="X351" s="93"/>
      <c r="Y351" s="93"/>
    </row>
    <row r="352" spans="1:25" x14ac:dyDescent="0.2">
      <c r="A352" s="93"/>
      <c r="I352" s="93"/>
      <c r="M352" s="93"/>
      <c r="N352" s="93"/>
      <c r="Q352" s="93"/>
      <c r="R352" s="93"/>
      <c r="S352" s="93"/>
      <c r="U352" s="93"/>
      <c r="X352" s="93"/>
      <c r="Y352" s="93"/>
    </row>
    <row r="353" spans="1:25" x14ac:dyDescent="0.2">
      <c r="A353" s="93"/>
      <c r="I353" s="93"/>
      <c r="M353" s="93"/>
      <c r="N353" s="93"/>
      <c r="Q353" s="93"/>
      <c r="R353" s="93"/>
      <c r="S353" s="93"/>
      <c r="U353" s="93"/>
      <c r="X353" s="93"/>
      <c r="Y353" s="93"/>
    </row>
    <row r="354" spans="1:25" x14ac:dyDescent="0.2">
      <c r="A354" s="93"/>
      <c r="I354" s="93"/>
      <c r="M354" s="93"/>
      <c r="N354" s="93"/>
      <c r="Q354" s="93"/>
      <c r="R354" s="93"/>
      <c r="S354" s="93"/>
      <c r="U354" s="93"/>
      <c r="X354" s="93"/>
      <c r="Y354" s="93"/>
    </row>
    <row r="355" spans="1:25" x14ac:dyDescent="0.2">
      <c r="A355" s="93"/>
      <c r="I355" s="93"/>
      <c r="M355" s="93"/>
      <c r="N355" s="93"/>
      <c r="Q355" s="93"/>
      <c r="R355" s="93"/>
      <c r="S355" s="93"/>
      <c r="U355" s="93"/>
      <c r="X355" s="93"/>
      <c r="Y355" s="93"/>
    </row>
    <row r="356" spans="1:25" x14ac:dyDescent="0.2">
      <c r="A356" s="93"/>
      <c r="I356" s="93"/>
      <c r="M356" s="93"/>
      <c r="N356" s="93"/>
      <c r="Q356" s="93"/>
      <c r="R356" s="93"/>
      <c r="S356" s="93"/>
      <c r="U356" s="93"/>
      <c r="X356" s="93"/>
      <c r="Y356" s="93"/>
    </row>
    <row r="357" spans="1:25" x14ac:dyDescent="0.2">
      <c r="A357" s="93"/>
      <c r="I357" s="93"/>
      <c r="M357" s="93"/>
      <c r="N357" s="93"/>
      <c r="Q357" s="93"/>
      <c r="R357" s="93"/>
      <c r="S357" s="93"/>
      <c r="U357" s="93"/>
      <c r="X357" s="93"/>
      <c r="Y357" s="93"/>
    </row>
    <row r="358" spans="1:25" x14ac:dyDescent="0.2">
      <c r="A358" s="93"/>
      <c r="I358" s="93"/>
      <c r="M358" s="93"/>
      <c r="N358" s="93"/>
      <c r="Q358" s="93"/>
      <c r="R358" s="93"/>
      <c r="S358" s="93"/>
      <c r="U358" s="93"/>
      <c r="X358" s="93"/>
      <c r="Y358" s="93"/>
    </row>
    <row r="359" spans="1:25" x14ac:dyDescent="0.2">
      <c r="A359" s="93"/>
      <c r="I359" s="93"/>
      <c r="M359" s="93"/>
      <c r="N359" s="93"/>
      <c r="Q359" s="93"/>
      <c r="R359" s="93"/>
      <c r="S359" s="93"/>
      <c r="U359" s="93"/>
      <c r="X359" s="93"/>
      <c r="Y359" s="93"/>
    </row>
    <row r="360" spans="1:25" x14ac:dyDescent="0.2">
      <c r="A360" s="93"/>
      <c r="I360" s="93"/>
      <c r="M360" s="93"/>
      <c r="N360" s="93"/>
      <c r="Q360" s="93"/>
      <c r="R360" s="93"/>
      <c r="S360" s="93"/>
      <c r="U360" s="93"/>
      <c r="X360" s="93"/>
      <c r="Y360" s="93"/>
    </row>
    <row r="361" spans="1:25" x14ac:dyDescent="0.2">
      <c r="A361" s="93"/>
      <c r="I361" s="93"/>
      <c r="M361" s="93"/>
      <c r="N361" s="93"/>
      <c r="Q361" s="93"/>
      <c r="R361" s="93"/>
      <c r="S361" s="93"/>
      <c r="U361" s="93"/>
      <c r="X361" s="93"/>
      <c r="Y361" s="93"/>
    </row>
    <row r="362" spans="1:25" x14ac:dyDescent="0.2">
      <c r="A362" s="93"/>
      <c r="I362" s="93"/>
      <c r="M362" s="93"/>
      <c r="N362" s="93"/>
      <c r="Q362" s="93"/>
      <c r="R362" s="93"/>
      <c r="S362" s="93"/>
      <c r="U362" s="93"/>
      <c r="X362" s="93"/>
      <c r="Y362" s="93"/>
    </row>
    <row r="363" spans="1:25" x14ac:dyDescent="0.2">
      <c r="A363" s="93"/>
      <c r="I363" s="93"/>
      <c r="M363" s="93"/>
      <c r="N363" s="93"/>
      <c r="Q363" s="93"/>
      <c r="R363" s="93"/>
      <c r="S363" s="93"/>
      <c r="U363" s="93"/>
      <c r="X363" s="93"/>
      <c r="Y363" s="93"/>
    </row>
    <row r="364" spans="1:25" x14ac:dyDescent="0.2">
      <c r="A364" s="93"/>
      <c r="I364" s="93"/>
      <c r="M364" s="93"/>
      <c r="N364" s="93"/>
      <c r="Q364" s="93"/>
      <c r="R364" s="93"/>
      <c r="S364" s="93"/>
      <c r="U364" s="93"/>
      <c r="X364" s="93"/>
      <c r="Y364" s="93"/>
    </row>
    <row r="365" spans="1:25" x14ac:dyDescent="0.2">
      <c r="A365" s="93"/>
      <c r="I365" s="93"/>
      <c r="M365" s="93"/>
      <c r="N365" s="93"/>
      <c r="Q365" s="93"/>
      <c r="R365" s="93"/>
      <c r="S365" s="93"/>
      <c r="U365" s="93"/>
      <c r="X365" s="93"/>
      <c r="Y365" s="93"/>
    </row>
    <row r="366" spans="1:25" x14ac:dyDescent="0.2">
      <c r="A366" s="93"/>
      <c r="I366" s="93"/>
      <c r="M366" s="93"/>
      <c r="N366" s="93"/>
      <c r="Q366" s="93"/>
      <c r="R366" s="93"/>
      <c r="S366" s="93"/>
      <c r="U366" s="93"/>
      <c r="X366" s="93"/>
      <c r="Y366" s="93"/>
    </row>
    <row r="367" spans="1:25" x14ac:dyDescent="0.2">
      <c r="A367" s="93"/>
      <c r="I367" s="93"/>
      <c r="M367" s="93"/>
      <c r="N367" s="93"/>
      <c r="Q367" s="93"/>
      <c r="R367" s="93"/>
      <c r="S367" s="93"/>
      <c r="U367" s="93"/>
      <c r="X367" s="93"/>
      <c r="Y367" s="93"/>
    </row>
    <row r="368" spans="1:25" x14ac:dyDescent="0.2">
      <c r="A368" s="93"/>
      <c r="I368" s="93"/>
      <c r="M368" s="93"/>
      <c r="N368" s="93"/>
      <c r="Q368" s="93"/>
      <c r="R368" s="93"/>
      <c r="S368" s="93"/>
      <c r="U368" s="93"/>
      <c r="X368" s="93"/>
      <c r="Y368" s="93"/>
    </row>
    <row r="369" spans="1:25" x14ac:dyDescent="0.2">
      <c r="A369" s="93"/>
      <c r="I369" s="93"/>
      <c r="M369" s="93"/>
      <c r="N369" s="93"/>
      <c r="Q369" s="93"/>
      <c r="R369" s="93"/>
      <c r="S369" s="93"/>
      <c r="U369" s="93"/>
      <c r="X369" s="93"/>
      <c r="Y369" s="93"/>
    </row>
    <row r="370" spans="1:25" x14ac:dyDescent="0.2">
      <c r="A370" s="93"/>
      <c r="I370" s="93"/>
      <c r="M370" s="93"/>
      <c r="N370" s="93"/>
      <c r="Q370" s="93"/>
      <c r="R370" s="93"/>
      <c r="S370" s="93"/>
      <c r="U370" s="93"/>
      <c r="X370" s="93"/>
      <c r="Y370" s="93"/>
    </row>
    <row r="371" spans="1:25" x14ac:dyDescent="0.2">
      <c r="A371" s="93"/>
      <c r="I371" s="93"/>
      <c r="M371" s="93"/>
      <c r="N371" s="93"/>
      <c r="Q371" s="93"/>
      <c r="R371" s="93"/>
      <c r="S371" s="93"/>
      <c r="U371" s="93"/>
      <c r="X371" s="93"/>
      <c r="Y371" s="93"/>
    </row>
    <row r="372" spans="1:25" x14ac:dyDescent="0.2">
      <c r="A372" s="93"/>
      <c r="I372" s="93"/>
      <c r="M372" s="93"/>
      <c r="N372" s="93"/>
      <c r="Q372" s="93"/>
      <c r="R372" s="93"/>
      <c r="S372" s="93"/>
      <c r="U372" s="93"/>
      <c r="X372" s="93"/>
      <c r="Y372" s="93"/>
    </row>
    <row r="373" spans="1:25" x14ac:dyDescent="0.2">
      <c r="A373" s="93"/>
      <c r="I373" s="93"/>
      <c r="M373" s="93"/>
      <c r="N373" s="93"/>
      <c r="Q373" s="93"/>
      <c r="R373" s="93"/>
      <c r="S373" s="93"/>
      <c r="U373" s="93"/>
      <c r="X373" s="93"/>
      <c r="Y373" s="93"/>
    </row>
    <row r="374" spans="1:25" x14ac:dyDescent="0.2">
      <c r="A374" s="93"/>
      <c r="I374" s="93"/>
      <c r="M374" s="93"/>
      <c r="N374" s="93"/>
      <c r="Q374" s="93"/>
      <c r="R374" s="93"/>
      <c r="S374" s="93"/>
      <c r="U374" s="93"/>
      <c r="X374" s="93"/>
      <c r="Y374" s="93"/>
    </row>
    <row r="375" spans="1:25" x14ac:dyDescent="0.2">
      <c r="A375" s="93"/>
      <c r="I375" s="93"/>
      <c r="M375" s="93"/>
      <c r="N375" s="93"/>
      <c r="Q375" s="93"/>
      <c r="R375" s="93"/>
      <c r="S375" s="93"/>
      <c r="U375" s="93"/>
      <c r="X375" s="93"/>
      <c r="Y375" s="93"/>
    </row>
    <row r="376" spans="1:25" x14ac:dyDescent="0.2">
      <c r="A376" s="93"/>
      <c r="I376" s="93"/>
      <c r="M376" s="93"/>
      <c r="N376" s="93"/>
      <c r="Q376" s="93"/>
      <c r="R376" s="93"/>
      <c r="S376" s="93"/>
      <c r="U376" s="93"/>
      <c r="X376" s="93"/>
      <c r="Y376" s="93"/>
    </row>
    <row r="377" spans="1:25" x14ac:dyDescent="0.2">
      <c r="A377" s="93"/>
      <c r="I377" s="93"/>
      <c r="M377" s="93"/>
      <c r="N377" s="93"/>
      <c r="Q377" s="93"/>
      <c r="R377" s="93"/>
      <c r="S377" s="93"/>
      <c r="U377" s="93"/>
      <c r="X377" s="93"/>
      <c r="Y377" s="93"/>
    </row>
    <row r="378" spans="1:25" x14ac:dyDescent="0.2">
      <c r="A378" s="93"/>
      <c r="I378" s="93"/>
      <c r="M378" s="93"/>
      <c r="N378" s="93"/>
      <c r="Q378" s="93"/>
      <c r="R378" s="93"/>
      <c r="S378" s="93"/>
      <c r="U378" s="93"/>
      <c r="X378" s="93"/>
      <c r="Y378" s="93"/>
    </row>
    <row r="379" spans="1:25" x14ac:dyDescent="0.2">
      <c r="A379" s="93"/>
      <c r="I379" s="93"/>
      <c r="M379" s="93"/>
      <c r="N379" s="93"/>
      <c r="Q379" s="93"/>
      <c r="R379" s="93"/>
      <c r="S379" s="93"/>
      <c r="U379" s="93"/>
      <c r="X379" s="93"/>
      <c r="Y379" s="93"/>
    </row>
    <row r="380" spans="1:25" x14ac:dyDescent="0.2">
      <c r="A380" s="93"/>
      <c r="I380" s="93"/>
      <c r="M380" s="93"/>
      <c r="N380" s="93"/>
      <c r="Q380" s="93"/>
      <c r="R380" s="93"/>
      <c r="S380" s="93"/>
      <c r="U380" s="93"/>
      <c r="X380" s="93"/>
      <c r="Y380" s="93"/>
    </row>
    <row r="381" spans="1:25" x14ac:dyDescent="0.2">
      <c r="A381" s="93"/>
      <c r="I381" s="93"/>
      <c r="M381" s="93"/>
      <c r="N381" s="93"/>
      <c r="Q381" s="93"/>
      <c r="R381" s="93"/>
      <c r="S381" s="93"/>
      <c r="U381" s="93"/>
      <c r="X381" s="93"/>
      <c r="Y381" s="93"/>
    </row>
    <row r="382" spans="1:25" x14ac:dyDescent="0.2">
      <c r="A382" s="93"/>
      <c r="I382" s="93"/>
      <c r="M382" s="93"/>
      <c r="N382" s="93"/>
      <c r="Q382" s="93"/>
      <c r="R382" s="93"/>
      <c r="S382" s="93"/>
      <c r="U382" s="93"/>
      <c r="X382" s="93"/>
      <c r="Y382" s="93"/>
    </row>
    <row r="383" spans="1:25" x14ac:dyDescent="0.2">
      <c r="A383" s="93"/>
      <c r="I383" s="93"/>
      <c r="M383" s="93"/>
      <c r="N383" s="93"/>
      <c r="Q383" s="93"/>
      <c r="R383" s="93"/>
      <c r="S383" s="93"/>
      <c r="U383" s="93"/>
      <c r="X383" s="93"/>
      <c r="Y383" s="93"/>
    </row>
    <row r="384" spans="1:25" x14ac:dyDescent="0.2">
      <c r="A384" s="93"/>
      <c r="I384" s="93"/>
      <c r="M384" s="93"/>
      <c r="N384" s="93"/>
      <c r="Q384" s="93"/>
      <c r="R384" s="93"/>
      <c r="S384" s="93"/>
      <c r="U384" s="93"/>
      <c r="X384" s="93"/>
      <c r="Y384" s="93"/>
    </row>
    <row r="385" spans="1:25" x14ac:dyDescent="0.2">
      <c r="A385" s="93"/>
      <c r="I385" s="93"/>
      <c r="M385" s="93"/>
      <c r="N385" s="93"/>
      <c r="Q385" s="93"/>
      <c r="R385" s="93"/>
      <c r="S385" s="93"/>
      <c r="U385" s="93"/>
      <c r="X385" s="93"/>
      <c r="Y385" s="93"/>
    </row>
    <row r="386" spans="1:25" x14ac:dyDescent="0.2">
      <c r="A386" s="93"/>
      <c r="I386" s="93"/>
      <c r="M386" s="93"/>
      <c r="N386" s="93"/>
      <c r="Q386" s="93"/>
      <c r="R386" s="93"/>
      <c r="S386" s="93"/>
      <c r="U386" s="93"/>
      <c r="X386" s="93"/>
      <c r="Y386" s="93"/>
    </row>
    <row r="387" spans="1:25" x14ac:dyDescent="0.2">
      <c r="A387" s="93"/>
      <c r="I387" s="93"/>
      <c r="M387" s="93"/>
      <c r="N387" s="93"/>
      <c r="Q387" s="93"/>
      <c r="R387" s="93"/>
      <c r="S387" s="93"/>
      <c r="U387" s="93"/>
      <c r="X387" s="93"/>
      <c r="Y387" s="93"/>
    </row>
    <row r="388" spans="1:25" x14ac:dyDescent="0.2">
      <c r="A388" s="93"/>
      <c r="I388" s="93"/>
      <c r="M388" s="93"/>
      <c r="N388" s="93"/>
      <c r="Q388" s="93"/>
      <c r="R388" s="93"/>
      <c r="S388" s="93"/>
      <c r="U388" s="93"/>
      <c r="X388" s="93"/>
      <c r="Y388" s="93"/>
    </row>
    <row r="389" spans="1:25" x14ac:dyDescent="0.2">
      <c r="A389" s="93"/>
      <c r="I389" s="93"/>
      <c r="M389" s="93"/>
      <c r="N389" s="93"/>
      <c r="Q389" s="93"/>
      <c r="R389" s="93"/>
      <c r="S389" s="93"/>
      <c r="U389" s="93"/>
      <c r="X389" s="93"/>
      <c r="Y389" s="93"/>
    </row>
    <row r="390" spans="1:25" x14ac:dyDescent="0.2">
      <c r="A390" s="93"/>
      <c r="I390" s="93"/>
      <c r="M390" s="93"/>
      <c r="N390" s="93"/>
      <c r="Q390" s="93"/>
      <c r="R390" s="93"/>
      <c r="S390" s="93"/>
      <c r="U390" s="93"/>
      <c r="X390" s="93"/>
      <c r="Y390" s="93"/>
    </row>
    <row r="391" spans="1:25" x14ac:dyDescent="0.2">
      <c r="A391" s="93"/>
      <c r="I391" s="93"/>
      <c r="M391" s="93"/>
      <c r="N391" s="93"/>
      <c r="Q391" s="93"/>
      <c r="R391" s="93"/>
      <c r="S391" s="93"/>
      <c r="U391" s="93"/>
      <c r="X391" s="93"/>
      <c r="Y391" s="93"/>
    </row>
    <row r="392" spans="1:25" x14ac:dyDescent="0.2">
      <c r="A392" s="93"/>
      <c r="I392" s="93"/>
      <c r="M392" s="93"/>
      <c r="N392" s="93"/>
      <c r="Q392" s="93"/>
      <c r="R392" s="93"/>
      <c r="S392" s="93"/>
      <c r="U392" s="93"/>
      <c r="X392" s="93"/>
      <c r="Y392" s="93"/>
    </row>
    <row r="393" spans="1:25" x14ac:dyDescent="0.2">
      <c r="A393" s="93"/>
      <c r="I393" s="93"/>
      <c r="M393" s="93"/>
      <c r="N393" s="93"/>
      <c r="Q393" s="93"/>
      <c r="R393" s="93"/>
      <c r="S393" s="93"/>
      <c r="U393" s="93"/>
      <c r="X393" s="93"/>
      <c r="Y393" s="93"/>
    </row>
    <row r="394" spans="1:25" x14ac:dyDescent="0.2">
      <c r="A394" s="93"/>
      <c r="I394" s="93"/>
      <c r="M394" s="93"/>
      <c r="N394" s="93"/>
      <c r="Q394" s="93"/>
      <c r="R394" s="93"/>
      <c r="S394" s="93"/>
      <c r="U394" s="93"/>
      <c r="X394" s="93"/>
      <c r="Y394" s="93"/>
    </row>
    <row r="395" spans="1:25" x14ac:dyDescent="0.2">
      <c r="A395" s="93"/>
      <c r="I395" s="93"/>
      <c r="M395" s="93"/>
      <c r="N395" s="93"/>
      <c r="Q395" s="93"/>
      <c r="R395" s="93"/>
      <c r="S395" s="93"/>
      <c r="U395" s="93"/>
      <c r="X395" s="93"/>
      <c r="Y395" s="93"/>
    </row>
    <row r="396" spans="1:25" x14ac:dyDescent="0.2">
      <c r="A396" s="93"/>
      <c r="I396" s="93"/>
      <c r="M396" s="93"/>
      <c r="N396" s="93"/>
      <c r="Q396" s="93"/>
      <c r="R396" s="93"/>
      <c r="S396" s="93"/>
      <c r="U396" s="93"/>
      <c r="X396" s="93"/>
      <c r="Y396" s="93"/>
    </row>
    <row r="397" spans="1:25" x14ac:dyDescent="0.2">
      <c r="A397" s="93"/>
      <c r="I397" s="93"/>
      <c r="M397" s="93"/>
      <c r="N397" s="93"/>
      <c r="Q397" s="93"/>
      <c r="R397" s="93"/>
      <c r="S397" s="93"/>
      <c r="U397" s="93"/>
      <c r="X397" s="93"/>
      <c r="Y397" s="93"/>
    </row>
    <row r="398" spans="1:25" x14ac:dyDescent="0.2">
      <c r="A398" s="93"/>
      <c r="I398" s="93"/>
      <c r="M398" s="93"/>
      <c r="N398" s="93"/>
      <c r="Q398" s="93"/>
      <c r="R398" s="93"/>
      <c r="S398" s="93"/>
      <c r="U398" s="93"/>
      <c r="X398" s="93"/>
      <c r="Y398" s="93"/>
    </row>
    <row r="399" spans="1:25" x14ac:dyDescent="0.2">
      <c r="A399" s="93"/>
      <c r="I399" s="93"/>
      <c r="M399" s="93"/>
      <c r="N399" s="93"/>
      <c r="Q399" s="93"/>
      <c r="R399" s="93"/>
      <c r="S399" s="93"/>
      <c r="U399" s="93"/>
      <c r="X399" s="93"/>
      <c r="Y399" s="93"/>
    </row>
    <row r="400" spans="1:25" x14ac:dyDescent="0.2">
      <c r="A400" s="93"/>
      <c r="I400" s="93"/>
      <c r="M400" s="93"/>
      <c r="N400" s="93"/>
      <c r="Q400" s="93"/>
      <c r="R400" s="93"/>
      <c r="S400" s="93"/>
      <c r="U400" s="93"/>
      <c r="X400" s="93"/>
      <c r="Y400" s="93"/>
    </row>
    <row r="401" spans="1:25" x14ac:dyDescent="0.2">
      <c r="A401" s="93"/>
      <c r="I401" s="93"/>
      <c r="M401" s="93"/>
      <c r="N401" s="93"/>
      <c r="Q401" s="93"/>
      <c r="R401" s="93"/>
      <c r="S401" s="93"/>
      <c r="U401" s="93"/>
      <c r="X401" s="93"/>
      <c r="Y401" s="93"/>
    </row>
    <row r="402" spans="1:25" x14ac:dyDescent="0.2">
      <c r="A402" s="93"/>
      <c r="I402" s="93"/>
      <c r="M402" s="93"/>
      <c r="N402" s="93"/>
      <c r="Q402" s="93"/>
      <c r="R402" s="93"/>
      <c r="S402" s="93"/>
      <c r="U402" s="93"/>
      <c r="X402" s="93"/>
      <c r="Y402" s="93"/>
    </row>
    <row r="403" spans="1:25" x14ac:dyDescent="0.2">
      <c r="A403" s="93"/>
      <c r="I403" s="93"/>
      <c r="M403" s="93"/>
      <c r="N403" s="93"/>
      <c r="Q403" s="93"/>
      <c r="R403" s="93"/>
      <c r="S403" s="93"/>
      <c r="U403" s="93"/>
      <c r="X403" s="93"/>
      <c r="Y403" s="93"/>
    </row>
    <row r="404" spans="1:25" x14ac:dyDescent="0.2">
      <c r="A404" s="93"/>
      <c r="I404" s="93"/>
      <c r="M404" s="93"/>
      <c r="N404" s="93"/>
      <c r="Q404" s="93"/>
      <c r="R404" s="93"/>
      <c r="S404" s="93"/>
      <c r="U404" s="93"/>
      <c r="X404" s="93"/>
      <c r="Y404" s="93"/>
    </row>
    <row r="405" spans="1:25" x14ac:dyDescent="0.2">
      <c r="A405" s="93"/>
      <c r="I405" s="93"/>
      <c r="M405" s="93"/>
      <c r="N405" s="93"/>
      <c r="Q405" s="93"/>
      <c r="R405" s="93"/>
      <c r="S405" s="93"/>
      <c r="U405" s="93"/>
      <c r="X405" s="93"/>
      <c r="Y405" s="93"/>
    </row>
    <row r="406" spans="1:25" x14ac:dyDescent="0.2">
      <c r="A406" s="93"/>
      <c r="I406" s="93"/>
      <c r="M406" s="93"/>
      <c r="N406" s="93"/>
      <c r="Q406" s="93"/>
      <c r="R406" s="93"/>
      <c r="S406" s="93"/>
      <c r="U406" s="93"/>
      <c r="X406" s="93"/>
      <c r="Y406" s="93"/>
    </row>
    <row r="407" spans="1:25" x14ac:dyDescent="0.2">
      <c r="A407" s="93"/>
      <c r="I407" s="93"/>
      <c r="M407" s="93"/>
      <c r="N407" s="93"/>
      <c r="Q407" s="93"/>
      <c r="R407" s="93"/>
      <c r="S407" s="93"/>
      <c r="U407" s="93"/>
      <c r="X407" s="93"/>
      <c r="Y407" s="93"/>
    </row>
    <row r="408" spans="1:25" x14ac:dyDescent="0.2">
      <c r="A408" s="93"/>
      <c r="I408" s="93"/>
      <c r="M408" s="93"/>
      <c r="N408" s="93"/>
      <c r="Q408" s="93"/>
      <c r="R408" s="93"/>
      <c r="S408" s="93"/>
      <c r="U408" s="93"/>
      <c r="X408" s="93"/>
      <c r="Y408" s="93"/>
    </row>
    <row r="409" spans="1:25" x14ac:dyDescent="0.2">
      <c r="A409" s="93"/>
      <c r="I409" s="93"/>
      <c r="M409" s="93"/>
      <c r="N409" s="93"/>
      <c r="Q409" s="93"/>
      <c r="R409" s="93"/>
      <c r="S409" s="93"/>
      <c r="U409" s="93"/>
      <c r="X409" s="93"/>
      <c r="Y409" s="93"/>
    </row>
    <row r="410" spans="1:25" x14ac:dyDescent="0.2">
      <c r="A410" s="93"/>
      <c r="I410" s="93"/>
      <c r="M410" s="93"/>
      <c r="N410" s="93"/>
      <c r="Q410" s="93"/>
      <c r="R410" s="93"/>
      <c r="S410" s="93"/>
      <c r="U410" s="93"/>
      <c r="X410" s="93"/>
      <c r="Y410" s="93"/>
    </row>
    <row r="411" spans="1:25" x14ac:dyDescent="0.2">
      <c r="A411" s="93"/>
      <c r="I411" s="93"/>
      <c r="M411" s="93"/>
      <c r="N411" s="93"/>
      <c r="Q411" s="93"/>
      <c r="R411" s="93"/>
      <c r="S411" s="93"/>
      <c r="U411" s="93"/>
      <c r="X411" s="93"/>
      <c r="Y411" s="93"/>
    </row>
    <row r="412" spans="1:25" x14ac:dyDescent="0.2">
      <c r="A412" s="93"/>
      <c r="I412" s="93"/>
      <c r="M412" s="93"/>
      <c r="N412" s="93"/>
      <c r="Q412" s="93"/>
      <c r="R412" s="93"/>
      <c r="S412" s="93"/>
      <c r="U412" s="93"/>
      <c r="X412" s="93"/>
      <c r="Y412" s="93"/>
    </row>
    <row r="413" spans="1:25" x14ac:dyDescent="0.2">
      <c r="A413" s="93"/>
      <c r="I413" s="93"/>
      <c r="M413" s="93"/>
      <c r="N413" s="93"/>
      <c r="Q413" s="93"/>
      <c r="R413" s="93"/>
      <c r="S413" s="93"/>
      <c r="U413" s="93"/>
      <c r="X413" s="93"/>
      <c r="Y413" s="93"/>
    </row>
    <row r="414" spans="1:25" x14ac:dyDescent="0.2">
      <c r="A414" s="93"/>
      <c r="I414" s="93"/>
      <c r="M414" s="93"/>
      <c r="N414" s="93"/>
      <c r="Q414" s="93"/>
      <c r="R414" s="93"/>
      <c r="S414" s="93"/>
      <c r="U414" s="93"/>
      <c r="X414" s="93"/>
      <c r="Y414" s="93"/>
    </row>
    <row r="415" spans="1:25" x14ac:dyDescent="0.2">
      <c r="A415" s="93"/>
      <c r="I415" s="93"/>
      <c r="M415" s="93"/>
      <c r="N415" s="93"/>
      <c r="Q415" s="93"/>
      <c r="R415" s="93"/>
      <c r="S415" s="93"/>
      <c r="U415" s="93"/>
      <c r="X415" s="93"/>
      <c r="Y415" s="93"/>
    </row>
    <row r="416" spans="1:25" x14ac:dyDescent="0.2">
      <c r="A416" s="93"/>
      <c r="I416" s="93"/>
      <c r="M416" s="93"/>
      <c r="N416" s="93"/>
      <c r="Q416" s="93"/>
      <c r="R416" s="93"/>
      <c r="S416" s="93"/>
      <c r="U416" s="93"/>
      <c r="X416" s="93"/>
      <c r="Y416" s="93"/>
    </row>
    <row r="417" spans="1:25" x14ac:dyDescent="0.2">
      <c r="A417" s="93"/>
      <c r="I417" s="93"/>
      <c r="M417" s="93"/>
      <c r="N417" s="93"/>
      <c r="Q417" s="93"/>
      <c r="R417" s="93"/>
      <c r="S417" s="93"/>
      <c r="U417" s="93"/>
      <c r="X417" s="93"/>
      <c r="Y417" s="93"/>
    </row>
    <row r="418" spans="1:25" x14ac:dyDescent="0.2">
      <c r="A418" s="93"/>
      <c r="I418" s="93"/>
      <c r="M418" s="93"/>
      <c r="N418" s="93"/>
      <c r="Q418" s="93"/>
      <c r="R418" s="93"/>
      <c r="S418" s="93"/>
      <c r="U418" s="93"/>
      <c r="X418" s="93"/>
      <c r="Y418" s="93"/>
    </row>
    <row r="419" spans="1:25" x14ac:dyDescent="0.2">
      <c r="A419" s="93"/>
      <c r="I419" s="93"/>
      <c r="M419" s="93"/>
      <c r="N419" s="93"/>
      <c r="Q419" s="93"/>
      <c r="R419" s="93"/>
      <c r="S419" s="93"/>
      <c r="U419" s="93"/>
      <c r="X419" s="93"/>
      <c r="Y419" s="93"/>
    </row>
    <row r="420" spans="1:25" x14ac:dyDescent="0.2">
      <c r="A420" s="93"/>
      <c r="I420" s="93"/>
      <c r="M420" s="93"/>
      <c r="N420" s="93"/>
      <c r="Q420" s="93"/>
      <c r="R420" s="93"/>
      <c r="S420" s="93"/>
      <c r="U420" s="93"/>
      <c r="X420" s="93"/>
      <c r="Y420" s="93"/>
    </row>
    <row r="421" spans="1:25" x14ac:dyDescent="0.2">
      <c r="A421" s="93"/>
      <c r="I421" s="93"/>
      <c r="M421" s="93"/>
      <c r="N421" s="93"/>
      <c r="Q421" s="93"/>
      <c r="R421" s="93"/>
      <c r="S421" s="93"/>
      <c r="U421" s="93"/>
      <c r="X421" s="93"/>
      <c r="Y421" s="93"/>
    </row>
    <row r="422" spans="1:25" x14ac:dyDescent="0.2">
      <c r="A422" s="93"/>
      <c r="I422" s="93"/>
      <c r="M422" s="93"/>
      <c r="N422" s="93"/>
      <c r="Q422" s="93"/>
      <c r="R422" s="93"/>
      <c r="S422" s="93"/>
      <c r="U422" s="93"/>
      <c r="X422" s="93"/>
      <c r="Y422" s="93"/>
    </row>
    <row r="423" spans="1:25" x14ac:dyDescent="0.2">
      <c r="A423" s="93"/>
      <c r="I423" s="93"/>
      <c r="M423" s="93"/>
      <c r="N423" s="93"/>
      <c r="Q423" s="93"/>
      <c r="R423" s="93"/>
      <c r="S423" s="93"/>
      <c r="U423" s="93"/>
      <c r="X423" s="93"/>
      <c r="Y423" s="93"/>
    </row>
    <row r="424" spans="1:25" x14ac:dyDescent="0.2">
      <c r="A424" s="93"/>
      <c r="I424" s="93"/>
      <c r="M424" s="93"/>
      <c r="N424" s="93"/>
      <c r="Q424" s="93"/>
      <c r="R424" s="93"/>
      <c r="S424" s="93"/>
      <c r="U424" s="93"/>
      <c r="X424" s="93"/>
      <c r="Y424" s="93"/>
    </row>
    <row r="425" spans="1:25" x14ac:dyDescent="0.2">
      <c r="A425" s="93"/>
      <c r="I425" s="93"/>
      <c r="M425" s="93"/>
      <c r="N425" s="93"/>
      <c r="Q425" s="93"/>
      <c r="R425" s="93"/>
      <c r="S425" s="93"/>
      <c r="U425" s="93"/>
      <c r="X425" s="93"/>
      <c r="Y425" s="93"/>
    </row>
    <row r="426" spans="1:25" x14ac:dyDescent="0.2">
      <c r="A426" s="93"/>
      <c r="I426" s="93"/>
      <c r="M426" s="93"/>
      <c r="N426" s="93"/>
      <c r="Q426" s="93"/>
      <c r="R426" s="93"/>
      <c r="S426" s="93"/>
      <c r="U426" s="93"/>
      <c r="X426" s="93"/>
      <c r="Y426" s="93"/>
    </row>
    <row r="427" spans="1:25" x14ac:dyDescent="0.2">
      <c r="A427" s="93"/>
      <c r="I427" s="93"/>
      <c r="M427" s="93"/>
      <c r="N427" s="93"/>
      <c r="Q427" s="93"/>
      <c r="R427" s="93"/>
      <c r="S427" s="93"/>
      <c r="U427" s="93"/>
      <c r="X427" s="93"/>
      <c r="Y427" s="93"/>
    </row>
    <row r="428" spans="1:25" x14ac:dyDescent="0.2">
      <c r="A428" s="93"/>
      <c r="I428" s="93"/>
      <c r="M428" s="93"/>
      <c r="N428" s="93"/>
      <c r="Q428" s="93"/>
      <c r="R428" s="93"/>
      <c r="S428" s="93"/>
      <c r="U428" s="93"/>
      <c r="X428" s="93"/>
      <c r="Y428" s="93"/>
    </row>
    <row r="429" spans="1:25" x14ac:dyDescent="0.2">
      <c r="A429" s="93"/>
      <c r="I429" s="93"/>
      <c r="M429" s="93"/>
      <c r="N429" s="93"/>
      <c r="Q429" s="93"/>
      <c r="R429" s="93"/>
      <c r="S429" s="93"/>
      <c r="U429" s="93"/>
      <c r="X429" s="93"/>
      <c r="Y429" s="93"/>
    </row>
    <row r="430" spans="1:25" x14ac:dyDescent="0.2">
      <c r="A430" s="93"/>
      <c r="I430" s="93"/>
      <c r="M430" s="93"/>
      <c r="N430" s="93"/>
      <c r="Q430" s="93"/>
      <c r="R430" s="93"/>
      <c r="S430" s="93"/>
      <c r="U430" s="93"/>
      <c r="X430" s="93"/>
      <c r="Y430" s="93"/>
    </row>
    <row r="431" spans="1:25" x14ac:dyDescent="0.2">
      <c r="A431" s="93"/>
      <c r="I431" s="93"/>
      <c r="M431" s="93"/>
      <c r="N431" s="93"/>
      <c r="Q431" s="93"/>
      <c r="R431" s="93"/>
      <c r="S431" s="93"/>
      <c r="U431" s="93"/>
      <c r="X431" s="93"/>
      <c r="Y431" s="93"/>
    </row>
    <row r="432" spans="1:25" x14ac:dyDescent="0.2">
      <c r="A432" s="93"/>
      <c r="I432" s="93"/>
      <c r="M432" s="93"/>
      <c r="N432" s="93"/>
      <c r="Q432" s="93"/>
      <c r="R432" s="93"/>
      <c r="S432" s="93"/>
      <c r="U432" s="93"/>
      <c r="X432" s="93"/>
      <c r="Y432" s="93"/>
    </row>
    <row r="433" spans="1:25" x14ac:dyDescent="0.2">
      <c r="A433" s="93"/>
      <c r="I433" s="93"/>
      <c r="M433" s="93"/>
      <c r="N433" s="93"/>
      <c r="Q433" s="93"/>
      <c r="R433" s="93"/>
      <c r="S433" s="93"/>
      <c r="U433" s="93"/>
      <c r="X433" s="93"/>
      <c r="Y433" s="93"/>
    </row>
    <row r="434" spans="1:25" x14ac:dyDescent="0.2">
      <c r="A434" s="93"/>
      <c r="I434" s="93"/>
      <c r="M434" s="93"/>
      <c r="N434" s="93"/>
      <c r="Q434" s="93"/>
      <c r="R434" s="93"/>
      <c r="S434" s="93"/>
      <c r="U434" s="93"/>
      <c r="X434" s="93"/>
      <c r="Y434" s="93"/>
    </row>
    <row r="435" spans="1:25" x14ac:dyDescent="0.2">
      <c r="A435" s="93"/>
      <c r="I435" s="93"/>
      <c r="M435" s="93"/>
      <c r="N435" s="93"/>
      <c r="Q435" s="93"/>
      <c r="R435" s="93"/>
      <c r="S435" s="93"/>
      <c r="U435" s="93"/>
      <c r="X435" s="93"/>
      <c r="Y435" s="93"/>
    </row>
    <row r="436" spans="1:25" x14ac:dyDescent="0.2">
      <c r="A436" s="93"/>
      <c r="I436" s="93"/>
      <c r="M436" s="93"/>
      <c r="N436" s="93"/>
      <c r="Q436" s="93"/>
      <c r="R436" s="93"/>
      <c r="S436" s="93"/>
      <c r="U436" s="93"/>
      <c r="X436" s="93"/>
      <c r="Y436" s="93"/>
    </row>
    <row r="437" spans="1:25" x14ac:dyDescent="0.2">
      <c r="A437" s="93"/>
      <c r="I437" s="93"/>
      <c r="M437" s="93"/>
      <c r="N437" s="93"/>
      <c r="Q437" s="93"/>
      <c r="R437" s="93"/>
      <c r="S437" s="93"/>
      <c r="U437" s="93"/>
      <c r="X437" s="93"/>
      <c r="Y437" s="93"/>
    </row>
    <row r="438" spans="1:25" x14ac:dyDescent="0.2">
      <c r="A438" s="93"/>
      <c r="I438" s="93"/>
      <c r="M438" s="93"/>
      <c r="N438" s="93"/>
      <c r="Q438" s="93"/>
      <c r="R438" s="93"/>
      <c r="S438" s="93"/>
      <c r="U438" s="93"/>
      <c r="X438" s="93"/>
      <c r="Y438" s="93"/>
    </row>
    <row r="439" spans="1:25" x14ac:dyDescent="0.2">
      <c r="A439" s="93"/>
      <c r="I439" s="93"/>
      <c r="M439" s="93"/>
      <c r="N439" s="93"/>
      <c r="Q439" s="93"/>
      <c r="R439" s="93"/>
      <c r="S439" s="93"/>
      <c r="U439" s="93"/>
      <c r="X439" s="93"/>
      <c r="Y439" s="93"/>
    </row>
    <row r="440" spans="1:25" x14ac:dyDescent="0.2">
      <c r="A440" s="93"/>
      <c r="I440" s="93"/>
      <c r="M440" s="93"/>
      <c r="N440" s="93"/>
      <c r="Q440" s="93"/>
      <c r="R440" s="93"/>
      <c r="S440" s="93"/>
      <c r="U440" s="93"/>
      <c r="X440" s="93"/>
      <c r="Y440" s="93"/>
    </row>
    <row r="441" spans="1:25" x14ac:dyDescent="0.2">
      <c r="A441" s="93"/>
      <c r="I441" s="93"/>
      <c r="M441" s="93"/>
      <c r="N441" s="93"/>
      <c r="Q441" s="93"/>
      <c r="R441" s="93"/>
      <c r="S441" s="93"/>
      <c r="U441" s="93"/>
      <c r="X441" s="93"/>
      <c r="Y441" s="93"/>
    </row>
    <row r="442" spans="1:25" x14ac:dyDescent="0.2">
      <c r="A442" s="93"/>
      <c r="I442" s="93"/>
      <c r="M442" s="93"/>
      <c r="N442" s="93"/>
      <c r="Q442" s="93"/>
      <c r="R442" s="93"/>
      <c r="S442" s="93"/>
      <c r="U442" s="93"/>
      <c r="X442" s="93"/>
      <c r="Y442" s="93"/>
    </row>
    <row r="443" spans="1:25" x14ac:dyDescent="0.2">
      <c r="A443" s="93"/>
      <c r="I443" s="93"/>
      <c r="M443" s="93"/>
      <c r="N443" s="93"/>
      <c r="Q443" s="93"/>
      <c r="R443" s="93"/>
      <c r="S443" s="93"/>
      <c r="U443" s="93"/>
      <c r="X443" s="93"/>
      <c r="Y443" s="93"/>
    </row>
    <row r="444" spans="1:25" x14ac:dyDescent="0.2">
      <c r="A444" s="93"/>
      <c r="I444" s="93"/>
      <c r="M444" s="93"/>
      <c r="N444" s="93"/>
      <c r="Q444" s="93"/>
      <c r="R444" s="93"/>
      <c r="S444" s="93"/>
      <c r="U444" s="93"/>
      <c r="X444" s="93"/>
      <c r="Y444" s="93"/>
    </row>
    <row r="445" spans="1:25" x14ac:dyDescent="0.2">
      <c r="A445" s="93"/>
      <c r="I445" s="93"/>
      <c r="M445" s="93"/>
      <c r="N445" s="93"/>
      <c r="Q445" s="93"/>
      <c r="R445" s="93"/>
      <c r="S445" s="93"/>
      <c r="U445" s="93"/>
      <c r="X445" s="93"/>
      <c r="Y445" s="93"/>
    </row>
    <row r="446" spans="1:25" x14ac:dyDescent="0.2">
      <c r="A446" s="93"/>
      <c r="I446" s="93"/>
      <c r="M446" s="93"/>
      <c r="N446" s="93"/>
      <c r="Q446" s="93"/>
      <c r="R446" s="93"/>
      <c r="S446" s="93"/>
      <c r="U446" s="93"/>
      <c r="X446" s="93"/>
      <c r="Y446" s="93"/>
    </row>
    <row r="447" spans="1:25" x14ac:dyDescent="0.2">
      <c r="A447" s="93"/>
      <c r="I447" s="93"/>
      <c r="M447" s="93"/>
      <c r="N447" s="93"/>
      <c r="Q447" s="93"/>
      <c r="R447" s="93"/>
      <c r="S447" s="93"/>
      <c r="U447" s="93"/>
      <c r="X447" s="93"/>
      <c r="Y447" s="93"/>
    </row>
    <row r="448" spans="1:25" x14ac:dyDescent="0.2">
      <c r="A448" s="93"/>
      <c r="I448" s="93"/>
      <c r="M448" s="93"/>
      <c r="N448" s="93"/>
      <c r="Q448" s="93"/>
      <c r="R448" s="93"/>
      <c r="S448" s="93"/>
      <c r="U448" s="93"/>
      <c r="X448" s="93"/>
      <c r="Y448" s="93"/>
    </row>
    <row r="449" spans="1:25" x14ac:dyDescent="0.2">
      <c r="A449" s="93"/>
      <c r="I449" s="93"/>
      <c r="M449" s="93"/>
      <c r="N449" s="93"/>
      <c r="Q449" s="93"/>
      <c r="R449" s="93"/>
      <c r="S449" s="93"/>
      <c r="U449" s="93"/>
      <c r="X449" s="93"/>
      <c r="Y449" s="93"/>
    </row>
    <row r="450" spans="1:25" x14ac:dyDescent="0.2">
      <c r="A450" s="93"/>
      <c r="I450" s="93"/>
      <c r="M450" s="93"/>
      <c r="N450" s="93"/>
      <c r="Q450" s="93"/>
      <c r="R450" s="93"/>
      <c r="S450" s="93"/>
      <c r="U450" s="93"/>
      <c r="X450" s="93"/>
      <c r="Y450" s="93"/>
    </row>
    <row r="451" spans="1:25" x14ac:dyDescent="0.2">
      <c r="A451" s="93"/>
      <c r="I451" s="93"/>
      <c r="M451" s="93"/>
      <c r="N451" s="93"/>
      <c r="Q451" s="93"/>
      <c r="R451" s="93"/>
      <c r="S451" s="93"/>
      <c r="U451" s="93"/>
      <c r="X451" s="93"/>
      <c r="Y451" s="93"/>
    </row>
    <row r="452" spans="1:25" x14ac:dyDescent="0.2">
      <c r="A452" s="93"/>
      <c r="I452" s="93"/>
      <c r="M452" s="93"/>
      <c r="N452" s="93"/>
      <c r="Q452" s="93"/>
      <c r="R452" s="93"/>
      <c r="S452" s="93"/>
      <c r="U452" s="93"/>
      <c r="X452" s="93"/>
      <c r="Y452" s="93"/>
    </row>
    <row r="453" spans="1:25" x14ac:dyDescent="0.2">
      <c r="A453" s="93"/>
      <c r="I453" s="93"/>
      <c r="M453" s="93"/>
      <c r="N453" s="93"/>
      <c r="Q453" s="93"/>
      <c r="R453" s="93"/>
      <c r="S453" s="93"/>
      <c r="U453" s="93"/>
      <c r="X453" s="93"/>
      <c r="Y453" s="93"/>
    </row>
    <row r="454" spans="1:25" x14ac:dyDescent="0.2">
      <c r="A454" s="93"/>
      <c r="I454" s="93"/>
      <c r="M454" s="93"/>
      <c r="N454" s="93"/>
      <c r="Q454" s="93"/>
      <c r="R454" s="93"/>
      <c r="S454" s="93"/>
      <c r="U454" s="93"/>
      <c r="X454" s="93"/>
      <c r="Y454" s="93"/>
    </row>
    <row r="455" spans="1:25" x14ac:dyDescent="0.2">
      <c r="A455" s="93"/>
      <c r="I455" s="93"/>
      <c r="M455" s="93"/>
      <c r="N455" s="93"/>
      <c r="Q455" s="93"/>
      <c r="R455" s="93"/>
      <c r="S455" s="93"/>
      <c r="U455" s="93"/>
      <c r="X455" s="93"/>
      <c r="Y455" s="93"/>
    </row>
    <row r="456" spans="1:25" x14ac:dyDescent="0.2">
      <c r="A456" s="93"/>
      <c r="I456" s="93"/>
      <c r="M456" s="93"/>
      <c r="N456" s="93"/>
      <c r="Q456" s="93"/>
      <c r="R456" s="93"/>
      <c r="S456" s="93"/>
      <c r="U456" s="93"/>
      <c r="X456" s="93"/>
      <c r="Y456" s="93"/>
    </row>
    <row r="457" spans="1:25" x14ac:dyDescent="0.2">
      <c r="A457" s="93"/>
      <c r="I457" s="93"/>
      <c r="M457" s="93"/>
      <c r="N457" s="93"/>
      <c r="Q457" s="93"/>
      <c r="R457" s="93"/>
      <c r="S457" s="93"/>
      <c r="U457" s="93"/>
      <c r="X457" s="93"/>
      <c r="Y457" s="93"/>
    </row>
    <row r="458" spans="1:25" x14ac:dyDescent="0.2">
      <c r="A458" s="93"/>
      <c r="I458" s="93"/>
      <c r="M458" s="93"/>
      <c r="N458" s="93"/>
      <c r="Q458" s="93"/>
      <c r="R458" s="93"/>
      <c r="S458" s="93"/>
      <c r="U458" s="93"/>
      <c r="X458" s="93"/>
      <c r="Y458" s="93"/>
    </row>
    <row r="459" spans="1:25" x14ac:dyDescent="0.2">
      <c r="A459" s="93"/>
      <c r="I459" s="93"/>
      <c r="M459" s="93"/>
      <c r="N459" s="93"/>
      <c r="Q459" s="93"/>
      <c r="R459" s="93"/>
      <c r="S459" s="93"/>
      <c r="U459" s="93"/>
      <c r="X459" s="93"/>
      <c r="Y459" s="93"/>
    </row>
    <row r="460" spans="1:25" x14ac:dyDescent="0.2">
      <c r="A460" s="93"/>
      <c r="I460" s="93"/>
      <c r="M460" s="93"/>
      <c r="N460" s="93"/>
      <c r="Q460" s="93"/>
      <c r="R460" s="93"/>
      <c r="S460" s="93"/>
      <c r="U460" s="93"/>
      <c r="X460" s="93"/>
      <c r="Y460" s="93"/>
    </row>
    <row r="461" spans="1:25" x14ac:dyDescent="0.2">
      <c r="A461" s="93"/>
      <c r="I461" s="93"/>
      <c r="M461" s="93"/>
      <c r="N461" s="93"/>
      <c r="Q461" s="93"/>
      <c r="R461" s="93"/>
      <c r="S461" s="93"/>
      <c r="U461" s="93"/>
      <c r="X461" s="93"/>
      <c r="Y461" s="93"/>
    </row>
    <row r="462" spans="1:25" x14ac:dyDescent="0.2">
      <c r="A462" s="93"/>
      <c r="I462" s="93"/>
      <c r="M462" s="93"/>
      <c r="N462" s="93"/>
      <c r="Q462" s="93"/>
      <c r="R462" s="93"/>
      <c r="S462" s="93"/>
      <c r="U462" s="93"/>
      <c r="X462" s="93"/>
      <c r="Y462" s="93"/>
    </row>
    <row r="463" spans="1:25" x14ac:dyDescent="0.2">
      <c r="A463" s="93"/>
      <c r="I463" s="93"/>
      <c r="M463" s="93"/>
      <c r="N463" s="93"/>
      <c r="Q463" s="93"/>
      <c r="R463" s="93"/>
      <c r="S463" s="93"/>
      <c r="U463" s="93"/>
      <c r="X463" s="93"/>
      <c r="Y463" s="93"/>
    </row>
    <row r="464" spans="1:25" x14ac:dyDescent="0.2">
      <c r="A464" s="93"/>
      <c r="I464" s="93"/>
      <c r="M464" s="93"/>
      <c r="N464" s="93"/>
      <c r="Q464" s="93"/>
      <c r="R464" s="93"/>
      <c r="S464" s="93"/>
      <c r="U464" s="93"/>
      <c r="X464" s="93"/>
      <c r="Y464" s="93"/>
    </row>
    <row r="465" spans="1:25" x14ac:dyDescent="0.2">
      <c r="A465" s="93"/>
      <c r="I465" s="93"/>
      <c r="M465" s="93"/>
      <c r="N465" s="93"/>
      <c r="Q465" s="93"/>
      <c r="R465" s="93"/>
      <c r="S465" s="93"/>
      <c r="U465" s="93"/>
      <c r="X465" s="93"/>
      <c r="Y465" s="93"/>
    </row>
    <row r="466" spans="1:25" x14ac:dyDescent="0.2">
      <c r="A466" s="93"/>
      <c r="I466" s="93"/>
      <c r="M466" s="93"/>
      <c r="N466" s="93"/>
      <c r="Q466" s="93"/>
      <c r="R466" s="93"/>
      <c r="S466" s="93"/>
      <c r="U466" s="93"/>
      <c r="X466" s="93"/>
      <c r="Y466" s="93"/>
    </row>
    <row r="467" spans="1:25" x14ac:dyDescent="0.2">
      <c r="A467" s="93"/>
      <c r="I467" s="93"/>
      <c r="M467" s="93"/>
      <c r="N467" s="93"/>
      <c r="Q467" s="93"/>
      <c r="R467" s="93"/>
      <c r="S467" s="93"/>
      <c r="U467" s="93"/>
      <c r="X467" s="93"/>
      <c r="Y467" s="93"/>
    </row>
    <row r="468" spans="1:25" x14ac:dyDescent="0.2">
      <c r="A468" s="93"/>
      <c r="I468" s="93"/>
      <c r="M468" s="93"/>
      <c r="N468" s="93"/>
      <c r="Q468" s="93"/>
      <c r="R468" s="93"/>
      <c r="S468" s="93"/>
      <c r="U468" s="93"/>
      <c r="X468" s="93"/>
      <c r="Y468" s="93"/>
    </row>
    <row r="469" spans="1:25" x14ac:dyDescent="0.2">
      <c r="A469" s="93"/>
      <c r="I469" s="93"/>
      <c r="M469" s="93"/>
      <c r="N469" s="93"/>
      <c r="Q469" s="93"/>
      <c r="R469" s="93"/>
      <c r="S469" s="93"/>
      <c r="U469" s="93"/>
      <c r="X469" s="93"/>
      <c r="Y469" s="93"/>
    </row>
    <row r="470" spans="1:25" x14ac:dyDescent="0.2">
      <c r="A470" s="93"/>
      <c r="I470" s="93"/>
      <c r="M470" s="93"/>
      <c r="N470" s="93"/>
      <c r="Q470" s="93"/>
      <c r="R470" s="93"/>
      <c r="S470" s="93"/>
      <c r="U470" s="93"/>
      <c r="X470" s="93"/>
      <c r="Y470" s="93"/>
    </row>
    <row r="471" spans="1:25" x14ac:dyDescent="0.2">
      <c r="A471" s="93"/>
      <c r="I471" s="93"/>
      <c r="M471" s="93"/>
      <c r="N471" s="93"/>
      <c r="Q471" s="93"/>
      <c r="R471" s="93"/>
      <c r="S471" s="93"/>
      <c r="U471" s="93"/>
      <c r="X471" s="93"/>
      <c r="Y471" s="93"/>
    </row>
    <row r="472" spans="1:25" x14ac:dyDescent="0.2">
      <c r="A472" s="93"/>
      <c r="I472" s="93"/>
      <c r="M472" s="93"/>
      <c r="N472" s="93"/>
      <c r="Q472" s="93"/>
      <c r="R472" s="93"/>
      <c r="S472" s="93"/>
      <c r="U472" s="93"/>
      <c r="X472" s="93"/>
      <c r="Y472" s="93"/>
    </row>
    <row r="473" spans="1:25" x14ac:dyDescent="0.2">
      <c r="A473" s="93"/>
      <c r="I473" s="93"/>
      <c r="M473" s="93"/>
      <c r="N473" s="93"/>
      <c r="Q473" s="93"/>
      <c r="R473" s="93"/>
      <c r="S473" s="93"/>
      <c r="U473" s="93"/>
      <c r="X473" s="93"/>
      <c r="Y473" s="93"/>
    </row>
    <row r="474" spans="1:25" x14ac:dyDescent="0.2">
      <c r="A474" s="93"/>
      <c r="I474" s="93"/>
      <c r="M474" s="93"/>
      <c r="N474" s="93"/>
      <c r="Q474" s="93"/>
      <c r="R474" s="93"/>
      <c r="S474" s="93"/>
      <c r="U474" s="93"/>
      <c r="X474" s="93"/>
      <c r="Y474" s="93"/>
    </row>
    <row r="475" spans="1:25" x14ac:dyDescent="0.2">
      <c r="A475" s="93"/>
      <c r="I475" s="93"/>
      <c r="M475" s="93"/>
      <c r="N475" s="93"/>
      <c r="Q475" s="93"/>
      <c r="R475" s="93"/>
      <c r="S475" s="93"/>
      <c r="U475" s="93"/>
      <c r="X475" s="93"/>
      <c r="Y475" s="93"/>
    </row>
    <row r="476" spans="1:25" x14ac:dyDescent="0.2">
      <c r="A476" s="93"/>
      <c r="I476" s="93"/>
      <c r="M476" s="93"/>
      <c r="N476" s="93"/>
      <c r="Q476" s="93"/>
      <c r="R476" s="93"/>
      <c r="S476" s="93"/>
      <c r="U476" s="93"/>
      <c r="X476" s="93"/>
      <c r="Y476" s="93"/>
    </row>
    <row r="477" spans="1:25" x14ac:dyDescent="0.2">
      <c r="A477" s="93"/>
      <c r="I477" s="93"/>
      <c r="M477" s="93"/>
      <c r="N477" s="93"/>
      <c r="Q477" s="93"/>
      <c r="R477" s="93"/>
      <c r="S477" s="93"/>
      <c r="U477" s="93"/>
      <c r="X477" s="93"/>
      <c r="Y477" s="93"/>
    </row>
    <row r="478" spans="1:25" x14ac:dyDescent="0.2">
      <c r="A478" s="93"/>
      <c r="I478" s="93"/>
      <c r="M478" s="93"/>
      <c r="N478" s="93"/>
      <c r="Q478" s="93"/>
      <c r="R478" s="93"/>
      <c r="S478" s="93"/>
      <c r="U478" s="93"/>
      <c r="X478" s="93"/>
      <c r="Y478" s="93"/>
    </row>
    <row r="479" spans="1:25" x14ac:dyDescent="0.2">
      <c r="A479" s="93"/>
      <c r="I479" s="93"/>
      <c r="M479" s="93"/>
      <c r="N479" s="93"/>
      <c r="Q479" s="93"/>
      <c r="R479" s="93"/>
      <c r="S479" s="93"/>
      <c r="U479" s="93"/>
      <c r="X479" s="93"/>
      <c r="Y479" s="93"/>
    </row>
    <row r="480" spans="1:25" x14ac:dyDescent="0.2">
      <c r="A480" s="93"/>
      <c r="I480" s="93"/>
      <c r="M480" s="93"/>
      <c r="N480" s="93"/>
      <c r="Q480" s="93"/>
      <c r="R480" s="93"/>
      <c r="S480" s="93"/>
      <c r="U480" s="93"/>
      <c r="X480" s="93"/>
      <c r="Y480" s="93"/>
    </row>
    <row r="481" spans="1:25" x14ac:dyDescent="0.2">
      <c r="A481" s="93"/>
      <c r="I481" s="93"/>
      <c r="M481" s="93"/>
      <c r="N481" s="93"/>
      <c r="Q481" s="93"/>
      <c r="R481" s="93"/>
      <c r="S481" s="93"/>
      <c r="U481" s="93"/>
      <c r="X481" s="93"/>
      <c r="Y481" s="93"/>
    </row>
    <row r="482" spans="1:25" x14ac:dyDescent="0.2">
      <c r="A482" s="93"/>
      <c r="I482" s="93"/>
      <c r="M482" s="93"/>
      <c r="N482" s="93"/>
      <c r="Q482" s="93"/>
      <c r="R482" s="93"/>
      <c r="S482" s="93"/>
      <c r="U482" s="93"/>
      <c r="X482" s="93"/>
      <c r="Y482" s="93"/>
    </row>
    <row r="483" spans="1:25" x14ac:dyDescent="0.2">
      <c r="A483" s="93"/>
      <c r="I483" s="93"/>
      <c r="M483" s="93"/>
      <c r="N483" s="93"/>
      <c r="Q483" s="93"/>
      <c r="R483" s="93"/>
      <c r="S483" s="93"/>
      <c r="U483" s="93"/>
      <c r="X483" s="93"/>
      <c r="Y483" s="93"/>
    </row>
    <row r="484" spans="1:25" x14ac:dyDescent="0.2">
      <c r="A484" s="93"/>
      <c r="I484" s="93"/>
      <c r="M484" s="93"/>
      <c r="N484" s="93"/>
      <c r="Q484" s="93"/>
      <c r="R484" s="93"/>
      <c r="S484" s="93"/>
      <c r="U484" s="93"/>
      <c r="X484" s="93"/>
      <c r="Y484" s="93"/>
    </row>
    <row r="485" spans="1:25" x14ac:dyDescent="0.2">
      <c r="A485" s="93"/>
      <c r="I485" s="93"/>
      <c r="M485" s="93"/>
      <c r="N485" s="93"/>
      <c r="Q485" s="93"/>
      <c r="R485" s="93"/>
      <c r="S485" s="93"/>
      <c r="U485" s="93"/>
      <c r="X485" s="93"/>
      <c r="Y485" s="93"/>
    </row>
    <row r="486" spans="1:25" x14ac:dyDescent="0.2">
      <c r="A486" s="93"/>
      <c r="I486" s="93"/>
      <c r="M486" s="93"/>
      <c r="N486" s="93"/>
      <c r="Q486" s="93"/>
      <c r="R486" s="93"/>
      <c r="S486" s="93"/>
      <c r="U486" s="93"/>
      <c r="X486" s="93"/>
      <c r="Y486" s="93"/>
    </row>
    <row r="487" spans="1:25" x14ac:dyDescent="0.2">
      <c r="A487" s="93"/>
      <c r="I487" s="93"/>
      <c r="M487" s="93"/>
      <c r="N487" s="93"/>
      <c r="Q487" s="93"/>
      <c r="R487" s="93"/>
      <c r="S487" s="93"/>
      <c r="U487" s="93"/>
      <c r="X487" s="93"/>
      <c r="Y487" s="93"/>
    </row>
    <row r="488" spans="1:25" x14ac:dyDescent="0.2">
      <c r="A488" s="93"/>
      <c r="I488" s="93"/>
      <c r="M488" s="93"/>
      <c r="N488" s="93"/>
      <c r="Q488" s="93"/>
      <c r="R488" s="93"/>
      <c r="S488" s="93"/>
      <c r="U488" s="93"/>
      <c r="X488" s="93"/>
      <c r="Y488" s="93"/>
    </row>
    <row r="489" spans="1:25" x14ac:dyDescent="0.2">
      <c r="A489" s="93"/>
      <c r="I489" s="93"/>
      <c r="M489" s="93"/>
      <c r="N489" s="93"/>
      <c r="Q489" s="93"/>
      <c r="R489" s="93"/>
      <c r="S489" s="93"/>
      <c r="U489" s="93"/>
      <c r="X489" s="93"/>
      <c r="Y489" s="93"/>
    </row>
    <row r="490" spans="1:25" x14ac:dyDescent="0.2">
      <c r="A490" s="93"/>
      <c r="I490" s="93"/>
      <c r="M490" s="93"/>
      <c r="N490" s="93"/>
      <c r="Q490" s="93"/>
      <c r="R490" s="93"/>
      <c r="S490" s="93"/>
      <c r="U490" s="93"/>
      <c r="X490" s="93"/>
      <c r="Y490" s="93"/>
    </row>
    <row r="491" spans="1:25" x14ac:dyDescent="0.2">
      <c r="A491" s="93"/>
      <c r="I491" s="93"/>
      <c r="M491" s="93"/>
      <c r="N491" s="93"/>
      <c r="Q491" s="93"/>
      <c r="R491" s="93"/>
      <c r="S491" s="93"/>
      <c r="U491" s="93"/>
      <c r="X491" s="93"/>
      <c r="Y491" s="93"/>
    </row>
    <row r="492" spans="1:25" x14ac:dyDescent="0.2">
      <c r="A492" s="93"/>
      <c r="I492" s="93"/>
      <c r="M492" s="93"/>
      <c r="N492" s="93"/>
      <c r="Q492" s="93"/>
      <c r="R492" s="93"/>
      <c r="S492" s="93"/>
      <c r="U492" s="93"/>
      <c r="X492" s="93"/>
      <c r="Y492" s="93"/>
    </row>
    <row r="493" spans="1:25" x14ac:dyDescent="0.2">
      <c r="A493" s="93"/>
      <c r="I493" s="93"/>
      <c r="M493" s="93"/>
      <c r="N493" s="93"/>
      <c r="Q493" s="93"/>
      <c r="R493" s="93"/>
      <c r="S493" s="93"/>
      <c r="U493" s="93"/>
      <c r="X493" s="93"/>
      <c r="Y493" s="93"/>
    </row>
    <row r="494" spans="1:25" x14ac:dyDescent="0.2">
      <c r="A494" s="93"/>
      <c r="I494" s="93"/>
      <c r="M494" s="93"/>
      <c r="N494" s="93"/>
      <c r="Q494" s="93"/>
      <c r="R494" s="93"/>
      <c r="S494" s="93"/>
      <c r="U494" s="93"/>
      <c r="X494" s="93"/>
      <c r="Y494" s="93"/>
    </row>
    <row r="495" spans="1:25" x14ac:dyDescent="0.2">
      <c r="A495" s="93"/>
      <c r="I495" s="93"/>
      <c r="M495" s="93"/>
      <c r="N495" s="93"/>
      <c r="Q495" s="93"/>
      <c r="R495" s="93"/>
      <c r="S495" s="93"/>
      <c r="U495" s="93"/>
      <c r="X495" s="93"/>
      <c r="Y495" s="93"/>
    </row>
    <row r="496" spans="1:25" x14ac:dyDescent="0.2">
      <c r="A496" s="93"/>
      <c r="I496" s="93"/>
      <c r="M496" s="93"/>
      <c r="N496" s="93"/>
      <c r="Q496" s="93"/>
      <c r="R496" s="93"/>
      <c r="S496" s="93"/>
      <c r="U496" s="93"/>
      <c r="X496" s="93"/>
      <c r="Y496" s="93"/>
    </row>
    <row r="497" spans="1:25" x14ac:dyDescent="0.2">
      <c r="A497" s="93"/>
      <c r="I497" s="93"/>
      <c r="M497" s="93"/>
      <c r="N497" s="93"/>
      <c r="Q497" s="93"/>
      <c r="R497" s="93"/>
      <c r="S497" s="93"/>
      <c r="U497" s="93"/>
      <c r="X497" s="93"/>
      <c r="Y497" s="93"/>
    </row>
    <row r="498" spans="1:25" x14ac:dyDescent="0.2">
      <c r="A498" s="93"/>
      <c r="I498" s="93"/>
      <c r="M498" s="93"/>
      <c r="N498" s="93"/>
      <c r="Q498" s="93"/>
      <c r="R498" s="93"/>
      <c r="S498" s="93"/>
      <c r="U498" s="93"/>
      <c r="X498" s="93"/>
      <c r="Y498" s="93"/>
    </row>
    <row r="499" spans="1:25" x14ac:dyDescent="0.2">
      <c r="A499" s="93"/>
      <c r="I499" s="93"/>
      <c r="M499" s="93"/>
      <c r="N499" s="93"/>
      <c r="Q499" s="93"/>
      <c r="R499" s="93"/>
      <c r="S499" s="93"/>
      <c r="U499" s="93"/>
      <c r="X499" s="93"/>
      <c r="Y499" s="93"/>
    </row>
    <row r="500" spans="1:25" x14ac:dyDescent="0.2">
      <c r="A500" s="93"/>
      <c r="I500" s="93"/>
      <c r="M500" s="93"/>
      <c r="N500" s="93"/>
      <c r="Q500" s="93"/>
      <c r="R500" s="93"/>
      <c r="S500" s="93"/>
      <c r="U500" s="93"/>
      <c r="X500" s="93"/>
      <c r="Y500" s="93"/>
    </row>
    <row r="501" spans="1:25" x14ac:dyDescent="0.2">
      <c r="A501" s="93"/>
      <c r="I501" s="93"/>
      <c r="M501" s="93"/>
      <c r="N501" s="93"/>
      <c r="Q501" s="93"/>
      <c r="R501" s="93"/>
      <c r="S501" s="93"/>
      <c r="U501" s="93"/>
      <c r="X501" s="93"/>
      <c r="Y501" s="93"/>
    </row>
    <row r="502" spans="1:25" x14ac:dyDescent="0.2">
      <c r="A502" s="93"/>
      <c r="I502" s="93"/>
      <c r="M502" s="93"/>
      <c r="N502" s="93"/>
      <c r="Q502" s="93"/>
      <c r="R502" s="93"/>
      <c r="S502" s="93"/>
      <c r="U502" s="93"/>
      <c r="X502" s="93"/>
      <c r="Y502" s="93"/>
    </row>
    <row r="503" spans="1:25" x14ac:dyDescent="0.2">
      <c r="A503" s="93"/>
      <c r="I503" s="93"/>
      <c r="M503" s="93"/>
      <c r="N503" s="93"/>
      <c r="Q503" s="93"/>
      <c r="R503" s="93"/>
      <c r="S503" s="93"/>
      <c r="U503" s="93"/>
      <c r="X503" s="93"/>
      <c r="Y503" s="93"/>
    </row>
    <row r="504" spans="1:25" x14ac:dyDescent="0.2">
      <c r="A504" s="93"/>
      <c r="I504" s="93"/>
      <c r="M504" s="93"/>
      <c r="N504" s="93"/>
      <c r="Q504" s="93"/>
      <c r="R504" s="93"/>
      <c r="S504" s="93"/>
      <c r="U504" s="93"/>
      <c r="X504" s="93"/>
      <c r="Y504" s="93"/>
    </row>
    <row r="505" spans="1:25" x14ac:dyDescent="0.2">
      <c r="A505" s="93"/>
      <c r="I505" s="93"/>
      <c r="M505" s="93"/>
      <c r="N505" s="93"/>
      <c r="Q505" s="93"/>
      <c r="R505" s="93"/>
      <c r="S505" s="93"/>
      <c r="U505" s="93"/>
      <c r="X505" s="93"/>
      <c r="Y505" s="93"/>
    </row>
    <row r="506" spans="1:25" x14ac:dyDescent="0.2">
      <c r="A506" s="93"/>
      <c r="I506" s="93"/>
      <c r="M506" s="93"/>
      <c r="N506" s="93"/>
      <c r="Q506" s="93"/>
      <c r="R506" s="93"/>
      <c r="S506" s="93"/>
      <c r="U506" s="93"/>
      <c r="X506" s="93"/>
      <c r="Y506" s="93"/>
    </row>
    <row r="507" spans="1:25" x14ac:dyDescent="0.2">
      <c r="A507" s="93"/>
      <c r="I507" s="93"/>
      <c r="M507" s="93"/>
      <c r="N507" s="93"/>
      <c r="Q507" s="93"/>
      <c r="R507" s="93"/>
      <c r="S507" s="93"/>
      <c r="U507" s="93"/>
      <c r="X507" s="93"/>
      <c r="Y507" s="93"/>
    </row>
    <row r="508" spans="1:25" x14ac:dyDescent="0.2">
      <c r="A508" s="93"/>
      <c r="I508" s="93"/>
      <c r="M508" s="93"/>
      <c r="N508" s="93"/>
      <c r="Q508" s="93"/>
      <c r="R508" s="93"/>
      <c r="S508" s="93"/>
      <c r="U508" s="93"/>
      <c r="X508" s="93"/>
      <c r="Y508" s="93"/>
    </row>
    <row r="509" spans="1:25" x14ac:dyDescent="0.2">
      <c r="A509" s="93"/>
      <c r="I509" s="93"/>
      <c r="M509" s="93"/>
      <c r="N509" s="93"/>
      <c r="Q509" s="93"/>
      <c r="R509" s="93"/>
      <c r="S509" s="93"/>
      <c r="U509" s="93"/>
      <c r="X509" s="93"/>
      <c r="Y509" s="93"/>
    </row>
    <row r="510" spans="1:25" x14ac:dyDescent="0.2">
      <c r="A510" s="93"/>
      <c r="I510" s="93"/>
      <c r="M510" s="93"/>
      <c r="N510" s="93"/>
      <c r="Q510" s="93"/>
      <c r="R510" s="93"/>
      <c r="S510" s="93"/>
      <c r="U510" s="93"/>
      <c r="X510" s="93"/>
      <c r="Y510" s="93"/>
    </row>
    <row r="511" spans="1:25" x14ac:dyDescent="0.2">
      <c r="A511" s="93"/>
      <c r="I511" s="93"/>
      <c r="M511" s="93"/>
      <c r="N511" s="93"/>
      <c r="Q511" s="93"/>
      <c r="R511" s="93"/>
      <c r="S511" s="93"/>
      <c r="U511" s="93"/>
      <c r="X511" s="93"/>
      <c r="Y511" s="93"/>
    </row>
    <row r="512" spans="1:25" x14ac:dyDescent="0.2">
      <c r="A512" s="93"/>
      <c r="I512" s="93"/>
      <c r="M512" s="93"/>
      <c r="N512" s="93"/>
      <c r="Q512" s="93"/>
      <c r="R512" s="93"/>
      <c r="S512" s="93"/>
      <c r="U512" s="93"/>
      <c r="X512" s="93"/>
      <c r="Y512" s="93"/>
    </row>
    <row r="513" spans="1:25" x14ac:dyDescent="0.2">
      <c r="A513" s="93"/>
      <c r="I513" s="93"/>
      <c r="M513" s="93"/>
      <c r="N513" s="93"/>
      <c r="Q513" s="93"/>
      <c r="R513" s="93"/>
      <c r="S513" s="93"/>
      <c r="U513" s="93"/>
      <c r="X513" s="93"/>
      <c r="Y513" s="93"/>
    </row>
    <row r="514" spans="1:25" x14ac:dyDescent="0.2">
      <c r="A514" s="93"/>
      <c r="I514" s="93"/>
      <c r="M514" s="93"/>
      <c r="N514" s="93"/>
      <c r="Q514" s="93"/>
      <c r="R514" s="93"/>
      <c r="S514" s="93"/>
      <c r="U514" s="93"/>
      <c r="X514" s="93"/>
      <c r="Y514" s="93"/>
    </row>
    <row r="515" spans="1:25" x14ac:dyDescent="0.2">
      <c r="A515" s="93"/>
      <c r="I515" s="93"/>
      <c r="M515" s="93"/>
      <c r="N515" s="93"/>
      <c r="Q515" s="93"/>
      <c r="R515" s="93"/>
      <c r="S515" s="93"/>
      <c r="U515" s="93"/>
      <c r="X515" s="93"/>
      <c r="Y515" s="93"/>
    </row>
    <row r="516" spans="1:25" x14ac:dyDescent="0.2">
      <c r="A516" s="93"/>
      <c r="I516" s="93"/>
      <c r="M516" s="93"/>
      <c r="N516" s="93"/>
      <c r="Q516" s="93"/>
      <c r="R516" s="93"/>
      <c r="S516" s="93"/>
      <c r="U516" s="93"/>
      <c r="X516" s="93"/>
      <c r="Y516" s="93"/>
    </row>
    <row r="517" spans="1:25" x14ac:dyDescent="0.2">
      <c r="A517" s="93"/>
      <c r="I517" s="93"/>
      <c r="M517" s="93"/>
      <c r="N517" s="93"/>
      <c r="Q517" s="93"/>
      <c r="R517" s="93"/>
      <c r="S517" s="93"/>
      <c r="U517" s="93"/>
      <c r="X517" s="93"/>
      <c r="Y517" s="93"/>
    </row>
    <row r="518" spans="1:25" x14ac:dyDescent="0.2">
      <c r="A518" s="93"/>
      <c r="I518" s="93"/>
      <c r="M518" s="93"/>
      <c r="N518" s="93"/>
      <c r="Q518" s="93"/>
      <c r="R518" s="93"/>
      <c r="S518" s="93"/>
      <c r="U518" s="93"/>
      <c r="X518" s="93"/>
      <c r="Y518" s="93"/>
    </row>
    <row r="519" spans="1:25" x14ac:dyDescent="0.2">
      <c r="A519" s="93"/>
      <c r="I519" s="93"/>
      <c r="M519" s="93"/>
      <c r="N519" s="93"/>
      <c r="Q519" s="93"/>
      <c r="R519" s="93"/>
      <c r="S519" s="93"/>
      <c r="U519" s="93"/>
      <c r="X519" s="93"/>
      <c r="Y519" s="93"/>
    </row>
    <row r="520" spans="1:25" x14ac:dyDescent="0.2">
      <c r="A520" s="93"/>
      <c r="I520" s="93"/>
      <c r="M520" s="93"/>
      <c r="N520" s="93"/>
      <c r="Q520" s="93"/>
      <c r="R520" s="93"/>
      <c r="S520" s="93"/>
      <c r="U520" s="93"/>
      <c r="X520" s="93"/>
      <c r="Y520" s="93"/>
    </row>
    <row r="521" spans="1:25" x14ac:dyDescent="0.2">
      <c r="A521" s="93"/>
      <c r="I521" s="93"/>
      <c r="M521" s="93"/>
      <c r="N521" s="93"/>
      <c r="Q521" s="93"/>
      <c r="R521" s="93"/>
      <c r="S521" s="93"/>
      <c r="U521" s="93"/>
      <c r="X521" s="93"/>
      <c r="Y521" s="93"/>
    </row>
    <row r="522" spans="1:25" x14ac:dyDescent="0.2">
      <c r="A522" s="93"/>
      <c r="I522" s="93"/>
      <c r="M522" s="93"/>
      <c r="N522" s="93"/>
      <c r="Q522" s="93"/>
      <c r="R522" s="93"/>
      <c r="S522" s="93"/>
      <c r="U522" s="93"/>
      <c r="X522" s="93"/>
      <c r="Y522" s="93"/>
    </row>
    <row r="523" spans="1:25" x14ac:dyDescent="0.2">
      <c r="A523" s="93"/>
      <c r="I523" s="93"/>
      <c r="M523" s="93"/>
      <c r="N523" s="93"/>
      <c r="Q523" s="93"/>
      <c r="R523" s="93"/>
      <c r="S523" s="93"/>
      <c r="U523" s="93"/>
      <c r="X523" s="93"/>
      <c r="Y523" s="93"/>
    </row>
    <row r="524" spans="1:25" x14ac:dyDescent="0.2">
      <c r="A524" s="93"/>
      <c r="I524" s="93"/>
      <c r="M524" s="93"/>
      <c r="N524" s="93"/>
      <c r="Q524" s="93"/>
      <c r="R524" s="93"/>
      <c r="S524" s="93"/>
      <c r="U524" s="93"/>
      <c r="X524" s="93"/>
      <c r="Y524" s="93"/>
    </row>
    <row r="525" spans="1:25" x14ac:dyDescent="0.2">
      <c r="A525" s="93"/>
      <c r="I525" s="93"/>
      <c r="M525" s="93"/>
      <c r="N525" s="93"/>
      <c r="Q525" s="93"/>
      <c r="R525" s="93"/>
      <c r="S525" s="93"/>
      <c r="U525" s="93"/>
      <c r="X525" s="93"/>
      <c r="Y525" s="93"/>
    </row>
    <row r="526" spans="1:25" x14ac:dyDescent="0.2">
      <c r="A526" s="93"/>
      <c r="I526" s="93"/>
      <c r="M526" s="93"/>
      <c r="N526" s="93"/>
      <c r="Q526" s="93"/>
      <c r="R526" s="93"/>
      <c r="S526" s="93"/>
      <c r="U526" s="93"/>
      <c r="X526" s="93"/>
      <c r="Y526" s="93"/>
    </row>
    <row r="527" spans="1:25" x14ac:dyDescent="0.2">
      <c r="A527" s="93"/>
      <c r="I527" s="93"/>
      <c r="M527" s="93"/>
      <c r="N527" s="93"/>
      <c r="Q527" s="93"/>
      <c r="R527" s="93"/>
      <c r="S527" s="93"/>
      <c r="U527" s="93"/>
      <c r="X527" s="93"/>
      <c r="Y527" s="93"/>
    </row>
    <row r="528" spans="1:25" x14ac:dyDescent="0.2">
      <c r="A528" s="93"/>
      <c r="I528" s="93"/>
      <c r="M528" s="93"/>
      <c r="N528" s="93"/>
      <c r="Q528" s="93"/>
      <c r="R528" s="93"/>
      <c r="S528" s="93"/>
      <c r="U528" s="93"/>
      <c r="X528" s="93"/>
      <c r="Y528" s="93"/>
    </row>
    <row r="529" spans="1:25" x14ac:dyDescent="0.2">
      <c r="A529" s="93"/>
      <c r="I529" s="93"/>
      <c r="M529" s="93"/>
      <c r="N529" s="93"/>
      <c r="Q529" s="93"/>
      <c r="R529" s="93"/>
      <c r="S529" s="93"/>
      <c r="U529" s="93"/>
      <c r="X529" s="93"/>
      <c r="Y529" s="93"/>
    </row>
    <row r="530" spans="1:25" x14ac:dyDescent="0.2">
      <c r="A530" s="93"/>
      <c r="I530" s="93"/>
      <c r="M530" s="93"/>
      <c r="N530" s="93"/>
      <c r="Q530" s="93"/>
      <c r="R530" s="93"/>
      <c r="S530" s="93"/>
      <c r="U530" s="93"/>
      <c r="X530" s="93"/>
      <c r="Y530" s="93"/>
    </row>
    <row r="531" spans="1:25" x14ac:dyDescent="0.2">
      <c r="A531" s="93"/>
      <c r="I531" s="93"/>
      <c r="M531" s="93"/>
      <c r="N531" s="93"/>
      <c r="Q531" s="93"/>
      <c r="R531" s="93"/>
      <c r="S531" s="93"/>
      <c r="U531" s="93"/>
      <c r="X531" s="93"/>
      <c r="Y531" s="93"/>
    </row>
    <row r="532" spans="1:25" x14ac:dyDescent="0.2">
      <c r="A532" s="93"/>
      <c r="I532" s="93"/>
      <c r="M532" s="93"/>
      <c r="N532" s="93"/>
      <c r="Q532" s="93"/>
      <c r="R532" s="93"/>
      <c r="S532" s="93"/>
      <c r="U532" s="93"/>
      <c r="X532" s="93"/>
      <c r="Y532" s="93"/>
    </row>
    <row r="533" spans="1:25" x14ac:dyDescent="0.2">
      <c r="A533" s="93"/>
      <c r="I533" s="93"/>
      <c r="M533" s="93"/>
      <c r="N533" s="93"/>
      <c r="Q533" s="93"/>
      <c r="R533" s="93"/>
      <c r="S533" s="93"/>
      <c r="U533" s="93"/>
      <c r="X533" s="93"/>
      <c r="Y533" s="93"/>
    </row>
    <row r="534" spans="1:25" x14ac:dyDescent="0.2">
      <c r="A534" s="93"/>
      <c r="I534" s="93"/>
      <c r="M534" s="93"/>
      <c r="N534" s="93"/>
      <c r="Q534" s="93"/>
      <c r="R534" s="93"/>
      <c r="S534" s="93"/>
      <c r="U534" s="93"/>
      <c r="X534" s="93"/>
      <c r="Y534" s="93"/>
    </row>
    <row r="535" spans="1:25" x14ac:dyDescent="0.2">
      <c r="A535" s="93"/>
      <c r="I535" s="93"/>
      <c r="M535" s="93"/>
      <c r="N535" s="93"/>
      <c r="Q535" s="93"/>
      <c r="R535" s="93"/>
      <c r="S535" s="93"/>
      <c r="U535" s="93"/>
      <c r="X535" s="93"/>
      <c r="Y535" s="93"/>
    </row>
    <row r="536" spans="1:25" x14ac:dyDescent="0.2">
      <c r="A536" s="93"/>
      <c r="I536" s="93"/>
      <c r="M536" s="93"/>
      <c r="N536" s="93"/>
      <c r="Q536" s="93"/>
      <c r="R536" s="93"/>
      <c r="S536" s="93"/>
      <c r="U536" s="93"/>
      <c r="X536" s="93"/>
      <c r="Y536" s="93"/>
    </row>
    <row r="537" spans="1:25" x14ac:dyDescent="0.2">
      <c r="A537" s="93"/>
      <c r="I537" s="93"/>
      <c r="M537" s="93"/>
      <c r="N537" s="93"/>
      <c r="Q537" s="93"/>
      <c r="R537" s="93"/>
      <c r="S537" s="93"/>
      <c r="U537" s="93"/>
      <c r="X537" s="93"/>
      <c r="Y537" s="93"/>
    </row>
    <row r="538" spans="1:25" x14ac:dyDescent="0.2">
      <c r="A538" s="93"/>
      <c r="I538" s="93"/>
      <c r="M538" s="93"/>
      <c r="N538" s="93"/>
      <c r="Q538" s="93"/>
      <c r="R538" s="93"/>
      <c r="S538" s="93"/>
      <c r="U538" s="93"/>
      <c r="X538" s="93"/>
      <c r="Y538" s="93"/>
    </row>
    <row r="539" spans="1:25" x14ac:dyDescent="0.2">
      <c r="A539" s="93"/>
      <c r="I539" s="93"/>
      <c r="M539" s="93"/>
      <c r="N539" s="93"/>
      <c r="Q539" s="93"/>
      <c r="R539" s="93"/>
      <c r="S539" s="93"/>
      <c r="U539" s="93"/>
      <c r="X539" s="93"/>
      <c r="Y539" s="93"/>
    </row>
    <row r="540" spans="1:25" x14ac:dyDescent="0.2">
      <c r="A540" s="93"/>
      <c r="I540" s="93"/>
      <c r="M540" s="93"/>
      <c r="N540" s="93"/>
      <c r="Q540" s="93"/>
      <c r="R540" s="93"/>
      <c r="S540" s="93"/>
      <c r="U540" s="93"/>
      <c r="X540" s="93"/>
      <c r="Y540" s="93"/>
    </row>
    <row r="541" spans="1:25" x14ac:dyDescent="0.2">
      <c r="A541" s="93"/>
      <c r="I541" s="93"/>
      <c r="M541" s="93"/>
      <c r="N541" s="93"/>
      <c r="Q541" s="93"/>
      <c r="R541" s="93"/>
      <c r="S541" s="93"/>
      <c r="U541" s="93"/>
      <c r="X541" s="93"/>
      <c r="Y541" s="93"/>
    </row>
    <row r="542" spans="1:25" x14ac:dyDescent="0.2">
      <c r="A542" s="93"/>
      <c r="I542" s="93"/>
      <c r="M542" s="93"/>
      <c r="N542" s="93"/>
      <c r="Q542" s="93"/>
      <c r="R542" s="93"/>
      <c r="S542" s="93"/>
      <c r="U542" s="93"/>
      <c r="X542" s="93"/>
      <c r="Y542" s="93"/>
    </row>
    <row r="543" spans="1:25" x14ac:dyDescent="0.2">
      <c r="A543" s="93"/>
      <c r="I543" s="93"/>
      <c r="M543" s="93"/>
      <c r="N543" s="93"/>
      <c r="Q543" s="93"/>
      <c r="R543" s="93"/>
      <c r="S543" s="93"/>
      <c r="U543" s="93"/>
      <c r="X543" s="93"/>
      <c r="Y543" s="93"/>
    </row>
    <row r="544" spans="1:25" x14ac:dyDescent="0.2">
      <c r="A544" s="93"/>
      <c r="I544" s="93"/>
      <c r="M544" s="93"/>
      <c r="N544" s="93"/>
      <c r="Q544" s="93"/>
      <c r="R544" s="93"/>
      <c r="S544" s="93"/>
      <c r="U544" s="93"/>
      <c r="X544" s="93"/>
      <c r="Y544" s="93"/>
    </row>
    <row r="545" spans="1:25" x14ac:dyDescent="0.2">
      <c r="A545" s="93"/>
      <c r="I545" s="93"/>
      <c r="M545" s="93"/>
      <c r="N545" s="93"/>
      <c r="Q545" s="93"/>
      <c r="R545" s="93"/>
      <c r="S545" s="93"/>
      <c r="U545" s="93"/>
      <c r="X545" s="93"/>
      <c r="Y545" s="93"/>
    </row>
    <row r="546" spans="1:25" x14ac:dyDescent="0.2">
      <c r="A546" s="93"/>
      <c r="I546" s="93"/>
      <c r="M546" s="93"/>
      <c r="N546" s="93"/>
      <c r="Q546" s="93"/>
      <c r="R546" s="93"/>
      <c r="S546" s="93"/>
      <c r="U546" s="93"/>
      <c r="X546" s="93"/>
      <c r="Y546" s="93"/>
    </row>
    <row r="547" spans="1:25" x14ac:dyDescent="0.2">
      <c r="A547" s="93"/>
      <c r="I547" s="93"/>
      <c r="M547" s="93"/>
      <c r="N547" s="93"/>
      <c r="Q547" s="93"/>
      <c r="R547" s="93"/>
      <c r="S547" s="93"/>
      <c r="U547" s="93"/>
      <c r="X547" s="93"/>
      <c r="Y547" s="93"/>
    </row>
    <row r="548" spans="1:25" x14ac:dyDescent="0.2">
      <c r="A548" s="93"/>
      <c r="I548" s="93"/>
      <c r="M548" s="93"/>
      <c r="N548" s="93"/>
      <c r="Q548" s="93"/>
      <c r="R548" s="93"/>
      <c r="S548" s="93"/>
      <c r="U548" s="93"/>
      <c r="X548" s="93"/>
      <c r="Y548" s="93"/>
    </row>
    <row r="549" spans="1:25" x14ac:dyDescent="0.2">
      <c r="A549" s="93"/>
      <c r="I549" s="93"/>
      <c r="M549" s="93"/>
      <c r="N549" s="93"/>
      <c r="Q549" s="93"/>
      <c r="R549" s="93"/>
      <c r="S549" s="93"/>
      <c r="U549" s="93"/>
      <c r="X549" s="93"/>
      <c r="Y549" s="93"/>
    </row>
    <row r="550" spans="1:25" x14ac:dyDescent="0.2">
      <c r="A550" s="93"/>
      <c r="I550" s="93"/>
      <c r="M550" s="93"/>
      <c r="N550" s="93"/>
      <c r="Q550" s="93"/>
      <c r="R550" s="93"/>
      <c r="S550" s="93"/>
      <c r="U550" s="93"/>
      <c r="X550" s="93"/>
      <c r="Y550" s="93"/>
    </row>
    <row r="551" spans="1:25" x14ac:dyDescent="0.2">
      <c r="A551" s="93"/>
      <c r="I551" s="93"/>
      <c r="M551" s="93"/>
      <c r="N551" s="93"/>
      <c r="Q551" s="93"/>
      <c r="R551" s="93"/>
      <c r="S551" s="93"/>
      <c r="U551" s="93"/>
      <c r="X551" s="93"/>
      <c r="Y551" s="93"/>
    </row>
    <row r="552" spans="1:25" x14ac:dyDescent="0.2">
      <c r="A552" s="93"/>
      <c r="I552" s="93"/>
      <c r="M552" s="93"/>
      <c r="N552" s="93"/>
      <c r="Q552" s="93"/>
      <c r="R552" s="93"/>
      <c r="S552" s="93"/>
      <c r="U552" s="93"/>
      <c r="X552" s="93"/>
      <c r="Y552" s="93"/>
    </row>
    <row r="553" spans="1:25" x14ac:dyDescent="0.2">
      <c r="A553" s="93"/>
      <c r="I553" s="93"/>
      <c r="M553" s="93"/>
      <c r="N553" s="93"/>
      <c r="Q553" s="93"/>
      <c r="R553" s="93"/>
      <c r="S553" s="93"/>
      <c r="U553" s="93"/>
      <c r="X553" s="93"/>
      <c r="Y553" s="93"/>
    </row>
    <row r="554" spans="1:25" x14ac:dyDescent="0.2">
      <c r="A554" s="93"/>
      <c r="I554" s="93"/>
      <c r="M554" s="93"/>
      <c r="N554" s="93"/>
      <c r="Q554" s="93"/>
      <c r="R554" s="93"/>
      <c r="S554" s="93"/>
      <c r="U554" s="93"/>
      <c r="X554" s="93"/>
      <c r="Y554" s="93"/>
    </row>
    <row r="555" spans="1:25" x14ac:dyDescent="0.2">
      <c r="A555" s="93"/>
      <c r="I555" s="93"/>
      <c r="M555" s="93"/>
      <c r="N555" s="93"/>
      <c r="Q555" s="93"/>
      <c r="R555" s="93"/>
      <c r="S555" s="93"/>
      <c r="U555" s="93"/>
      <c r="X555" s="93"/>
      <c r="Y555" s="93"/>
    </row>
    <row r="556" spans="1:25" x14ac:dyDescent="0.2">
      <c r="A556" s="93"/>
      <c r="I556" s="93"/>
      <c r="M556" s="93"/>
      <c r="N556" s="93"/>
      <c r="Q556" s="93"/>
      <c r="R556" s="93"/>
      <c r="S556" s="93"/>
      <c r="U556" s="93"/>
      <c r="X556" s="93"/>
      <c r="Y556" s="93"/>
    </row>
    <row r="557" spans="1:25" x14ac:dyDescent="0.2">
      <c r="A557" s="93"/>
      <c r="I557" s="93"/>
      <c r="M557" s="93"/>
      <c r="N557" s="93"/>
      <c r="Q557" s="93"/>
      <c r="R557" s="93"/>
      <c r="S557" s="93"/>
      <c r="U557" s="93"/>
      <c r="X557" s="93"/>
      <c r="Y557" s="93"/>
    </row>
    <row r="558" spans="1:25" x14ac:dyDescent="0.2">
      <c r="A558" s="93"/>
      <c r="I558" s="93"/>
      <c r="M558" s="93"/>
      <c r="N558" s="93"/>
      <c r="Q558" s="93"/>
      <c r="R558" s="93"/>
      <c r="S558" s="93"/>
      <c r="U558" s="93"/>
      <c r="X558" s="93"/>
      <c r="Y558" s="93"/>
    </row>
    <row r="559" spans="1:25" x14ac:dyDescent="0.2">
      <c r="A559" s="93"/>
      <c r="I559" s="93"/>
      <c r="M559" s="93"/>
      <c r="N559" s="93"/>
      <c r="Q559" s="93"/>
      <c r="R559" s="93"/>
      <c r="S559" s="93"/>
      <c r="U559" s="93"/>
      <c r="X559" s="93"/>
      <c r="Y559" s="93"/>
    </row>
    <row r="560" spans="1:25" x14ac:dyDescent="0.2">
      <c r="A560" s="93"/>
      <c r="I560" s="93"/>
      <c r="M560" s="93"/>
      <c r="N560" s="93"/>
      <c r="Q560" s="93"/>
      <c r="R560" s="93"/>
      <c r="S560" s="93"/>
      <c r="U560" s="93"/>
      <c r="X560" s="93"/>
      <c r="Y560" s="93"/>
    </row>
    <row r="561" spans="1:25" x14ac:dyDescent="0.2">
      <c r="A561" s="93"/>
      <c r="I561" s="93"/>
      <c r="M561" s="93"/>
      <c r="N561" s="93"/>
      <c r="Q561" s="93"/>
      <c r="R561" s="93"/>
      <c r="S561" s="93"/>
      <c r="U561" s="93"/>
      <c r="X561" s="93"/>
      <c r="Y561" s="93"/>
    </row>
    <row r="562" spans="1:25" x14ac:dyDescent="0.2">
      <c r="A562" s="93"/>
      <c r="I562" s="93"/>
      <c r="M562" s="93"/>
      <c r="N562" s="93"/>
      <c r="Q562" s="93"/>
      <c r="R562" s="93"/>
      <c r="S562" s="93"/>
      <c r="U562" s="93"/>
      <c r="X562" s="93"/>
      <c r="Y562" s="93"/>
    </row>
    <row r="563" spans="1:25" x14ac:dyDescent="0.2">
      <c r="A563" s="93"/>
      <c r="I563" s="93"/>
      <c r="M563" s="93"/>
      <c r="N563" s="93"/>
      <c r="Q563" s="93"/>
      <c r="R563" s="93"/>
      <c r="S563" s="93"/>
      <c r="U563" s="93"/>
      <c r="X563" s="93"/>
      <c r="Y563" s="93"/>
    </row>
    <row r="564" spans="1:25" x14ac:dyDescent="0.2">
      <c r="A564" s="93"/>
      <c r="I564" s="93"/>
      <c r="M564" s="93"/>
      <c r="N564" s="93"/>
      <c r="Q564" s="93"/>
      <c r="R564" s="93"/>
      <c r="S564" s="93"/>
      <c r="U564" s="93"/>
      <c r="X564" s="93"/>
      <c r="Y564" s="93"/>
    </row>
    <row r="565" spans="1:25" x14ac:dyDescent="0.2">
      <c r="A565" s="93"/>
      <c r="I565" s="93"/>
      <c r="M565" s="93"/>
      <c r="N565" s="93"/>
      <c r="Q565" s="93"/>
      <c r="R565" s="93"/>
      <c r="S565" s="93"/>
      <c r="U565" s="93"/>
      <c r="X565" s="93"/>
      <c r="Y565" s="93"/>
    </row>
    <row r="566" spans="1:25" x14ac:dyDescent="0.2">
      <c r="A566" s="93"/>
      <c r="I566" s="93"/>
      <c r="M566" s="93"/>
      <c r="N566" s="93"/>
      <c r="Q566" s="93"/>
      <c r="R566" s="93"/>
      <c r="S566" s="93"/>
      <c r="U566" s="93"/>
      <c r="X566" s="93"/>
      <c r="Y566" s="93"/>
    </row>
    <row r="567" spans="1:25" x14ac:dyDescent="0.2">
      <c r="A567" s="93"/>
      <c r="I567" s="93"/>
      <c r="M567" s="93"/>
      <c r="N567" s="93"/>
      <c r="Q567" s="93"/>
      <c r="R567" s="93"/>
      <c r="S567" s="93"/>
      <c r="U567" s="93"/>
      <c r="X567" s="93"/>
      <c r="Y567" s="93"/>
    </row>
    <row r="568" spans="1:25" x14ac:dyDescent="0.2">
      <c r="A568" s="93"/>
      <c r="I568" s="93"/>
      <c r="M568" s="93"/>
      <c r="N568" s="93"/>
      <c r="Q568" s="93"/>
      <c r="R568" s="93"/>
      <c r="S568" s="93"/>
      <c r="U568" s="93"/>
      <c r="X568" s="93"/>
      <c r="Y568" s="93"/>
    </row>
    <row r="569" spans="1:25" x14ac:dyDescent="0.2">
      <c r="A569" s="93"/>
      <c r="I569" s="93"/>
      <c r="M569" s="93"/>
      <c r="N569" s="93"/>
      <c r="Q569" s="93"/>
      <c r="R569" s="93"/>
      <c r="S569" s="93"/>
      <c r="U569" s="93"/>
      <c r="X569" s="93"/>
      <c r="Y569" s="93"/>
    </row>
    <row r="570" spans="1:25" x14ac:dyDescent="0.2">
      <c r="A570" s="93"/>
      <c r="I570" s="93"/>
      <c r="M570" s="93"/>
      <c r="N570" s="93"/>
      <c r="Q570" s="93"/>
      <c r="R570" s="93"/>
      <c r="S570" s="93"/>
      <c r="U570" s="93"/>
      <c r="X570" s="93"/>
      <c r="Y570" s="93"/>
    </row>
    <row r="571" spans="1:25" x14ac:dyDescent="0.2">
      <c r="A571" s="93"/>
      <c r="I571" s="93"/>
      <c r="M571" s="93"/>
      <c r="N571" s="93"/>
      <c r="Q571" s="93"/>
      <c r="R571" s="93"/>
      <c r="S571" s="93"/>
      <c r="U571" s="93"/>
      <c r="X571" s="93"/>
      <c r="Y571" s="93"/>
    </row>
    <row r="572" spans="1:25" x14ac:dyDescent="0.2">
      <c r="A572" s="93"/>
      <c r="I572" s="93"/>
      <c r="M572" s="93"/>
      <c r="N572" s="93"/>
      <c r="Q572" s="93"/>
      <c r="R572" s="93"/>
      <c r="S572" s="93"/>
      <c r="U572" s="93"/>
      <c r="X572" s="93"/>
      <c r="Y572" s="93"/>
    </row>
    <row r="573" spans="1:25" x14ac:dyDescent="0.2">
      <c r="A573" s="93"/>
      <c r="I573" s="93"/>
      <c r="M573" s="93"/>
      <c r="N573" s="93"/>
      <c r="Q573" s="93"/>
      <c r="R573" s="93"/>
      <c r="S573" s="93"/>
      <c r="U573" s="93"/>
      <c r="X573" s="93"/>
      <c r="Y573" s="93"/>
    </row>
    <row r="574" spans="1:25" x14ac:dyDescent="0.2">
      <c r="A574" s="93"/>
      <c r="I574" s="93"/>
      <c r="M574" s="93"/>
      <c r="N574" s="93"/>
      <c r="Q574" s="93"/>
      <c r="R574" s="93"/>
      <c r="S574" s="93"/>
      <c r="U574" s="93"/>
      <c r="X574" s="93"/>
      <c r="Y574" s="93"/>
    </row>
    <row r="575" spans="1:25" x14ac:dyDescent="0.2">
      <c r="A575" s="93"/>
      <c r="I575" s="93"/>
      <c r="M575" s="93"/>
      <c r="N575" s="93"/>
      <c r="Q575" s="93"/>
      <c r="R575" s="93"/>
      <c r="S575" s="93"/>
      <c r="U575" s="93"/>
      <c r="X575" s="93"/>
      <c r="Y575" s="93"/>
    </row>
    <row r="576" spans="1:25" x14ac:dyDescent="0.2">
      <c r="A576" s="93"/>
      <c r="I576" s="93"/>
      <c r="M576" s="93"/>
      <c r="N576" s="93"/>
      <c r="Q576" s="93"/>
      <c r="R576" s="93"/>
      <c r="S576" s="93"/>
      <c r="U576" s="93"/>
      <c r="X576" s="93"/>
      <c r="Y576" s="93"/>
    </row>
    <row r="577" spans="1:25" x14ac:dyDescent="0.2">
      <c r="A577" s="93"/>
      <c r="I577" s="93"/>
      <c r="M577" s="93"/>
      <c r="N577" s="93"/>
      <c r="Q577" s="93"/>
      <c r="R577" s="93"/>
      <c r="S577" s="93"/>
      <c r="U577" s="93"/>
      <c r="X577" s="93"/>
      <c r="Y577" s="93"/>
    </row>
    <row r="578" spans="1:25" x14ac:dyDescent="0.2">
      <c r="A578" s="93"/>
      <c r="I578" s="93"/>
      <c r="M578" s="93"/>
      <c r="N578" s="93"/>
      <c r="Q578" s="93"/>
      <c r="R578" s="93"/>
      <c r="S578" s="93"/>
      <c r="U578" s="93"/>
      <c r="X578" s="93"/>
      <c r="Y578" s="93"/>
    </row>
    <row r="579" spans="1:25" x14ac:dyDescent="0.2">
      <c r="A579" s="93"/>
      <c r="I579" s="93"/>
      <c r="M579" s="93"/>
      <c r="N579" s="93"/>
      <c r="Q579" s="93"/>
      <c r="R579" s="93"/>
      <c r="S579" s="93"/>
      <c r="U579" s="93"/>
      <c r="X579" s="93"/>
      <c r="Y579" s="93"/>
    </row>
    <row r="580" spans="1:25" x14ac:dyDescent="0.2">
      <c r="A580" s="93"/>
      <c r="I580" s="93"/>
      <c r="M580" s="93"/>
      <c r="N580" s="93"/>
      <c r="Q580" s="93"/>
      <c r="R580" s="93"/>
      <c r="S580" s="93"/>
      <c r="U580" s="93"/>
      <c r="X580" s="93"/>
      <c r="Y580" s="93"/>
    </row>
    <row r="581" spans="1:25" x14ac:dyDescent="0.2">
      <c r="A581" s="93"/>
      <c r="I581" s="93"/>
      <c r="M581" s="93"/>
      <c r="N581" s="93"/>
      <c r="Q581" s="93"/>
      <c r="R581" s="93"/>
      <c r="S581" s="93"/>
      <c r="U581" s="93"/>
      <c r="X581" s="93"/>
      <c r="Y581" s="93"/>
    </row>
    <row r="582" spans="1:25" x14ac:dyDescent="0.2">
      <c r="A582" s="93"/>
      <c r="I582" s="93"/>
      <c r="M582" s="93"/>
      <c r="N582" s="93"/>
      <c r="Q582" s="93"/>
      <c r="R582" s="93"/>
      <c r="S582" s="93"/>
      <c r="U582" s="93"/>
      <c r="X582" s="93"/>
      <c r="Y582" s="93"/>
    </row>
    <row r="583" spans="1:25" x14ac:dyDescent="0.2">
      <c r="A583" s="93"/>
      <c r="I583" s="93"/>
      <c r="M583" s="93"/>
      <c r="N583" s="93"/>
      <c r="Q583" s="93"/>
      <c r="R583" s="93"/>
      <c r="S583" s="93"/>
      <c r="U583" s="93"/>
      <c r="X583" s="93"/>
      <c r="Y583" s="93"/>
    </row>
    <row r="584" spans="1:25" x14ac:dyDescent="0.2">
      <c r="A584" s="93"/>
      <c r="I584" s="93"/>
      <c r="M584" s="93"/>
      <c r="N584" s="93"/>
      <c r="Q584" s="93"/>
      <c r="R584" s="93"/>
      <c r="S584" s="93"/>
      <c r="U584" s="93"/>
      <c r="X584" s="93"/>
      <c r="Y584" s="93"/>
    </row>
    <row r="585" spans="1:25" x14ac:dyDescent="0.2">
      <c r="A585" s="93"/>
      <c r="I585" s="93"/>
      <c r="M585" s="93"/>
      <c r="N585" s="93"/>
      <c r="Q585" s="93"/>
      <c r="R585" s="93"/>
      <c r="S585" s="93"/>
      <c r="U585" s="93"/>
      <c r="X585" s="93"/>
      <c r="Y585" s="93"/>
    </row>
    <row r="586" spans="1:25" x14ac:dyDescent="0.2">
      <c r="A586" s="93"/>
      <c r="I586" s="93"/>
      <c r="M586" s="93"/>
      <c r="N586" s="93"/>
      <c r="Q586" s="93"/>
      <c r="R586" s="93"/>
      <c r="S586" s="93"/>
      <c r="U586" s="93"/>
      <c r="X586" s="93"/>
      <c r="Y586" s="93"/>
    </row>
    <row r="587" spans="1:25" x14ac:dyDescent="0.2">
      <c r="A587" s="93"/>
      <c r="I587" s="93"/>
      <c r="M587" s="93"/>
      <c r="N587" s="93"/>
      <c r="Q587" s="93"/>
      <c r="R587" s="93"/>
      <c r="S587" s="93"/>
      <c r="U587" s="93"/>
      <c r="X587" s="93"/>
      <c r="Y587" s="93"/>
    </row>
    <row r="588" spans="1:25" x14ac:dyDescent="0.2">
      <c r="A588" s="93"/>
      <c r="I588" s="93"/>
      <c r="M588" s="93"/>
      <c r="N588" s="93"/>
      <c r="Q588" s="93"/>
      <c r="R588" s="93"/>
      <c r="S588" s="93"/>
      <c r="U588" s="93"/>
      <c r="X588" s="93"/>
      <c r="Y588" s="93"/>
    </row>
    <row r="589" spans="1:25" x14ac:dyDescent="0.2">
      <c r="A589" s="93"/>
      <c r="I589" s="93"/>
      <c r="M589" s="93"/>
      <c r="N589" s="93"/>
      <c r="Q589" s="93"/>
      <c r="R589" s="93"/>
      <c r="S589" s="93"/>
      <c r="U589" s="93"/>
      <c r="X589" s="93"/>
      <c r="Y589" s="93"/>
    </row>
    <row r="590" spans="1:25" x14ac:dyDescent="0.2">
      <c r="A590" s="93"/>
      <c r="I590" s="93"/>
      <c r="M590" s="93"/>
      <c r="N590" s="93"/>
      <c r="Q590" s="93"/>
      <c r="R590" s="93"/>
      <c r="S590" s="93"/>
      <c r="U590" s="93"/>
      <c r="X590" s="93"/>
      <c r="Y590" s="93"/>
    </row>
    <row r="591" spans="1:25" x14ac:dyDescent="0.2">
      <c r="A591" s="93"/>
      <c r="I591" s="93"/>
      <c r="M591" s="93"/>
      <c r="N591" s="93"/>
      <c r="Q591" s="93"/>
      <c r="R591" s="93"/>
      <c r="S591" s="93"/>
      <c r="U591" s="93"/>
      <c r="X591" s="93"/>
      <c r="Y591" s="93"/>
    </row>
    <row r="592" spans="1:25" x14ac:dyDescent="0.2">
      <c r="A592" s="93"/>
      <c r="I592" s="93"/>
      <c r="M592" s="93"/>
      <c r="N592" s="93"/>
      <c r="Q592" s="93"/>
      <c r="R592" s="93"/>
      <c r="S592" s="93"/>
      <c r="U592" s="93"/>
      <c r="X592" s="93"/>
      <c r="Y592" s="93"/>
    </row>
    <row r="593" spans="1:25" x14ac:dyDescent="0.2">
      <c r="A593" s="93"/>
      <c r="I593" s="93"/>
      <c r="M593" s="93"/>
      <c r="N593" s="93"/>
      <c r="Q593" s="93"/>
      <c r="R593" s="93"/>
      <c r="S593" s="93"/>
      <c r="U593" s="93"/>
      <c r="X593" s="93"/>
      <c r="Y593" s="93"/>
    </row>
    <row r="594" spans="1:25" x14ac:dyDescent="0.2">
      <c r="A594" s="93"/>
      <c r="I594" s="93"/>
      <c r="M594" s="93"/>
      <c r="N594" s="93"/>
      <c r="Q594" s="93"/>
      <c r="R594" s="93"/>
      <c r="S594" s="93"/>
      <c r="U594" s="93"/>
      <c r="X594" s="93"/>
      <c r="Y594" s="93"/>
    </row>
    <row r="595" spans="1:25" x14ac:dyDescent="0.2">
      <c r="A595" s="93"/>
      <c r="I595" s="93"/>
      <c r="M595" s="93"/>
      <c r="N595" s="93"/>
      <c r="Q595" s="93"/>
      <c r="R595" s="93"/>
      <c r="S595" s="93"/>
      <c r="U595" s="93"/>
      <c r="X595" s="93"/>
      <c r="Y595" s="93"/>
    </row>
    <row r="596" spans="1:25" x14ac:dyDescent="0.2">
      <c r="A596" s="93"/>
      <c r="I596" s="93"/>
      <c r="M596" s="93"/>
      <c r="N596" s="93"/>
      <c r="Q596" s="93"/>
      <c r="R596" s="93"/>
      <c r="S596" s="93"/>
      <c r="U596" s="93"/>
      <c r="X596" s="93"/>
      <c r="Y596" s="93"/>
    </row>
    <row r="597" spans="1:25" x14ac:dyDescent="0.2">
      <c r="A597" s="93"/>
      <c r="I597" s="93"/>
      <c r="M597" s="93"/>
      <c r="N597" s="93"/>
      <c r="Q597" s="93"/>
      <c r="R597" s="93"/>
      <c r="S597" s="93"/>
      <c r="U597" s="93"/>
      <c r="X597" s="93"/>
      <c r="Y597" s="93"/>
    </row>
    <row r="598" spans="1:25" x14ac:dyDescent="0.2">
      <c r="A598" s="93"/>
      <c r="I598" s="93"/>
      <c r="M598" s="93"/>
      <c r="N598" s="93"/>
      <c r="Q598" s="93"/>
      <c r="R598" s="93"/>
      <c r="S598" s="93"/>
      <c r="U598" s="93"/>
      <c r="X598" s="93"/>
      <c r="Y598" s="93"/>
    </row>
    <row r="599" spans="1:25" x14ac:dyDescent="0.2">
      <c r="A599" s="93"/>
      <c r="I599" s="93"/>
      <c r="M599" s="93"/>
      <c r="N599" s="93"/>
      <c r="Q599" s="93"/>
      <c r="R599" s="93"/>
      <c r="S599" s="93"/>
      <c r="U599" s="93"/>
      <c r="X599" s="93"/>
      <c r="Y599" s="93"/>
    </row>
    <row r="600" spans="1:25" x14ac:dyDescent="0.2">
      <c r="A600" s="93"/>
      <c r="I600" s="93"/>
      <c r="M600" s="93"/>
      <c r="N600" s="93"/>
      <c r="Q600" s="93"/>
      <c r="R600" s="93"/>
      <c r="S600" s="93"/>
      <c r="U600" s="93"/>
      <c r="X600" s="93"/>
      <c r="Y600" s="93"/>
    </row>
    <row r="601" spans="1:25" x14ac:dyDescent="0.2">
      <c r="A601" s="93"/>
      <c r="I601" s="93"/>
      <c r="M601" s="93"/>
      <c r="N601" s="93"/>
      <c r="Q601" s="93"/>
      <c r="R601" s="93"/>
      <c r="S601" s="93"/>
      <c r="U601" s="93"/>
      <c r="X601" s="93"/>
      <c r="Y601" s="93"/>
    </row>
    <row r="602" spans="1:25" x14ac:dyDescent="0.2">
      <c r="A602" s="93"/>
      <c r="I602" s="93"/>
      <c r="M602" s="93"/>
      <c r="N602" s="93"/>
      <c r="Q602" s="93"/>
      <c r="R602" s="93"/>
      <c r="S602" s="93"/>
      <c r="U602" s="93"/>
      <c r="X602" s="93"/>
      <c r="Y602" s="93"/>
    </row>
    <row r="603" spans="1:25" x14ac:dyDescent="0.2">
      <c r="A603" s="93"/>
      <c r="I603" s="93"/>
      <c r="M603" s="93"/>
      <c r="N603" s="93"/>
      <c r="Q603" s="93"/>
      <c r="R603" s="93"/>
      <c r="S603" s="93"/>
      <c r="U603" s="93"/>
      <c r="X603" s="93"/>
      <c r="Y603" s="93"/>
    </row>
    <row r="604" spans="1:25" x14ac:dyDescent="0.2">
      <c r="A604" s="93"/>
      <c r="I604" s="93"/>
      <c r="M604" s="93"/>
      <c r="N604" s="93"/>
      <c r="Q604" s="93"/>
      <c r="R604" s="93"/>
      <c r="S604" s="93"/>
      <c r="U604" s="93"/>
      <c r="X604" s="93"/>
      <c r="Y604" s="93"/>
    </row>
    <row r="605" spans="1:25" x14ac:dyDescent="0.2">
      <c r="A605" s="93"/>
      <c r="I605" s="93"/>
      <c r="M605" s="93"/>
      <c r="N605" s="93"/>
      <c r="Q605" s="93"/>
      <c r="R605" s="93"/>
      <c r="S605" s="93"/>
      <c r="U605" s="93"/>
      <c r="X605" s="93"/>
      <c r="Y605" s="93"/>
    </row>
    <row r="606" spans="1:25" x14ac:dyDescent="0.2">
      <c r="A606" s="93"/>
      <c r="I606" s="93"/>
      <c r="M606" s="93"/>
      <c r="N606" s="93"/>
      <c r="Q606" s="93"/>
      <c r="R606" s="93"/>
      <c r="S606" s="93"/>
      <c r="U606" s="93"/>
      <c r="X606" s="93"/>
      <c r="Y606" s="93"/>
    </row>
    <row r="607" spans="1:25" x14ac:dyDescent="0.2">
      <c r="A607" s="93"/>
      <c r="I607" s="93"/>
      <c r="M607" s="93"/>
      <c r="N607" s="93"/>
      <c r="Q607" s="93"/>
      <c r="R607" s="93"/>
      <c r="S607" s="93"/>
      <c r="U607" s="93"/>
      <c r="X607" s="93"/>
      <c r="Y607" s="93"/>
    </row>
    <row r="608" spans="1:25" x14ac:dyDescent="0.2">
      <c r="A608" s="93"/>
      <c r="I608" s="93"/>
      <c r="M608" s="93"/>
      <c r="N608" s="93"/>
      <c r="Q608" s="93"/>
      <c r="R608" s="93"/>
      <c r="S608" s="93"/>
      <c r="U608" s="93"/>
      <c r="X608" s="93"/>
      <c r="Y608" s="93"/>
    </row>
    <row r="609" spans="1:25" x14ac:dyDescent="0.2">
      <c r="A609" s="93"/>
      <c r="I609" s="93"/>
      <c r="M609" s="93"/>
      <c r="N609" s="93"/>
      <c r="Q609" s="93"/>
      <c r="R609" s="93"/>
      <c r="S609" s="93"/>
      <c r="U609" s="93"/>
      <c r="X609" s="93"/>
      <c r="Y609" s="93"/>
    </row>
    <row r="610" spans="1:25" x14ac:dyDescent="0.2">
      <c r="A610" s="93"/>
      <c r="I610" s="93"/>
      <c r="M610" s="93"/>
      <c r="N610" s="93"/>
      <c r="Q610" s="93"/>
      <c r="R610" s="93"/>
      <c r="S610" s="93"/>
      <c r="U610" s="93"/>
      <c r="X610" s="93"/>
      <c r="Y610" s="93"/>
    </row>
    <row r="611" spans="1:25" x14ac:dyDescent="0.2">
      <c r="A611" s="93"/>
      <c r="I611" s="93"/>
      <c r="M611" s="93"/>
      <c r="N611" s="93"/>
      <c r="Q611" s="93"/>
      <c r="R611" s="93"/>
      <c r="S611" s="93"/>
      <c r="U611" s="93"/>
      <c r="X611" s="93"/>
      <c r="Y611" s="93"/>
    </row>
    <row r="612" spans="1:25" x14ac:dyDescent="0.2">
      <c r="A612" s="93"/>
      <c r="I612" s="93"/>
      <c r="M612" s="93"/>
      <c r="N612" s="93"/>
      <c r="Q612" s="93"/>
      <c r="R612" s="93"/>
      <c r="S612" s="93"/>
      <c r="U612" s="93"/>
      <c r="X612" s="93"/>
      <c r="Y612" s="93"/>
    </row>
    <row r="613" spans="1:25" x14ac:dyDescent="0.2">
      <c r="A613" s="93"/>
      <c r="I613" s="93"/>
      <c r="M613" s="93"/>
      <c r="N613" s="93"/>
      <c r="Q613" s="93"/>
      <c r="R613" s="93"/>
      <c r="S613" s="93"/>
      <c r="U613" s="93"/>
      <c r="X613" s="93"/>
      <c r="Y613" s="93"/>
    </row>
    <row r="614" spans="1:25" x14ac:dyDescent="0.2">
      <c r="A614" s="93"/>
      <c r="I614" s="93"/>
      <c r="M614" s="93"/>
      <c r="N614" s="93"/>
      <c r="Q614" s="93"/>
      <c r="R614" s="93"/>
      <c r="S614" s="93"/>
      <c r="U614" s="93"/>
      <c r="X614" s="93"/>
      <c r="Y614" s="93"/>
    </row>
    <row r="615" spans="1:25" x14ac:dyDescent="0.2">
      <c r="A615" s="93"/>
      <c r="I615" s="93"/>
      <c r="M615" s="93"/>
      <c r="N615" s="93"/>
      <c r="Q615" s="93"/>
      <c r="R615" s="93"/>
      <c r="S615" s="93"/>
      <c r="U615" s="93"/>
      <c r="X615" s="93"/>
      <c r="Y615" s="93"/>
    </row>
    <row r="616" spans="1:25" x14ac:dyDescent="0.2">
      <c r="A616" s="93"/>
      <c r="I616" s="93"/>
      <c r="M616" s="93"/>
      <c r="N616" s="93"/>
      <c r="Q616" s="93"/>
      <c r="R616" s="93"/>
      <c r="S616" s="93"/>
      <c r="U616" s="93"/>
      <c r="X616" s="93"/>
      <c r="Y616" s="93"/>
    </row>
    <row r="617" spans="1:25" x14ac:dyDescent="0.2">
      <c r="A617" s="93"/>
      <c r="I617" s="93"/>
      <c r="M617" s="93"/>
      <c r="N617" s="93"/>
      <c r="Q617" s="93"/>
      <c r="R617" s="93"/>
      <c r="S617" s="93"/>
      <c r="U617" s="93"/>
      <c r="X617" s="93"/>
      <c r="Y617" s="93"/>
    </row>
    <row r="618" spans="1:25" x14ac:dyDescent="0.2">
      <c r="A618" s="93"/>
      <c r="I618" s="93"/>
      <c r="M618" s="93"/>
      <c r="N618" s="93"/>
      <c r="Q618" s="93"/>
      <c r="R618" s="93"/>
      <c r="S618" s="93"/>
      <c r="U618" s="93"/>
      <c r="X618" s="93"/>
      <c r="Y618" s="93"/>
    </row>
    <row r="619" spans="1:25" x14ac:dyDescent="0.2">
      <c r="A619" s="93"/>
      <c r="I619" s="93"/>
      <c r="M619" s="93"/>
      <c r="N619" s="93"/>
      <c r="Q619" s="93"/>
      <c r="R619" s="93"/>
      <c r="S619" s="93"/>
      <c r="U619" s="93"/>
      <c r="X619" s="93"/>
      <c r="Y619" s="93"/>
    </row>
    <row r="620" spans="1:25" x14ac:dyDescent="0.2">
      <c r="A620" s="93"/>
      <c r="I620" s="93"/>
      <c r="M620" s="93"/>
      <c r="N620" s="93"/>
      <c r="Q620" s="93"/>
      <c r="R620" s="93"/>
      <c r="S620" s="93"/>
      <c r="U620" s="93"/>
      <c r="X620" s="93"/>
      <c r="Y620" s="93"/>
    </row>
    <row r="621" spans="1:25" x14ac:dyDescent="0.2">
      <c r="A621" s="93"/>
      <c r="I621" s="93"/>
      <c r="M621" s="93"/>
      <c r="N621" s="93"/>
      <c r="Q621" s="93"/>
      <c r="R621" s="93"/>
      <c r="S621" s="93"/>
      <c r="U621" s="93"/>
      <c r="X621" s="93"/>
      <c r="Y621" s="93"/>
    </row>
    <row r="622" spans="1:25" x14ac:dyDescent="0.2">
      <c r="A622" s="93"/>
      <c r="I622" s="93"/>
      <c r="M622" s="93"/>
      <c r="N622" s="93"/>
      <c r="Q622" s="93"/>
      <c r="R622" s="93"/>
      <c r="S622" s="93"/>
      <c r="U622" s="93"/>
      <c r="X622" s="93"/>
      <c r="Y622" s="93"/>
    </row>
    <row r="623" spans="1:25" x14ac:dyDescent="0.2">
      <c r="A623" s="93"/>
      <c r="I623" s="93"/>
      <c r="M623" s="93"/>
      <c r="N623" s="93"/>
      <c r="Q623" s="93"/>
      <c r="R623" s="93"/>
      <c r="S623" s="93"/>
      <c r="U623" s="93"/>
      <c r="X623" s="93"/>
      <c r="Y623" s="93"/>
    </row>
    <row r="624" spans="1:25" x14ac:dyDescent="0.2">
      <c r="A624" s="93"/>
      <c r="I624" s="93"/>
      <c r="M624" s="93"/>
      <c r="N624" s="93"/>
      <c r="Q624" s="93"/>
      <c r="R624" s="93"/>
      <c r="S624" s="93"/>
      <c r="U624" s="93"/>
      <c r="X624" s="93"/>
      <c r="Y624" s="93"/>
    </row>
    <row r="625" spans="1:25" x14ac:dyDescent="0.2">
      <c r="A625" s="93"/>
      <c r="I625" s="93"/>
      <c r="M625" s="93"/>
      <c r="N625" s="93"/>
      <c r="Q625" s="93"/>
      <c r="R625" s="93"/>
      <c r="S625" s="93"/>
      <c r="U625" s="93"/>
      <c r="X625" s="93"/>
      <c r="Y625" s="93"/>
    </row>
    <row r="626" spans="1:25" x14ac:dyDescent="0.2">
      <c r="A626" s="93"/>
      <c r="I626" s="93"/>
      <c r="M626" s="93"/>
      <c r="N626" s="93"/>
      <c r="Q626" s="93"/>
      <c r="R626" s="93"/>
      <c r="S626" s="93"/>
      <c r="U626" s="93"/>
      <c r="X626" s="93"/>
      <c r="Y626" s="93"/>
    </row>
    <row r="627" spans="1:25" x14ac:dyDescent="0.2">
      <c r="A627" s="93"/>
      <c r="I627" s="93"/>
      <c r="M627" s="93"/>
      <c r="N627" s="93"/>
      <c r="Q627" s="93"/>
      <c r="R627" s="93"/>
      <c r="S627" s="93"/>
      <c r="U627" s="93"/>
      <c r="X627" s="93"/>
      <c r="Y627" s="93"/>
    </row>
    <row r="628" spans="1:25" x14ac:dyDescent="0.2">
      <c r="A628" s="93"/>
      <c r="I628" s="93"/>
      <c r="M628" s="93"/>
      <c r="N628" s="93"/>
      <c r="Q628" s="93"/>
      <c r="R628" s="93"/>
      <c r="S628" s="93"/>
      <c r="U628" s="93"/>
      <c r="X628" s="93"/>
      <c r="Y628" s="93"/>
    </row>
    <row r="629" spans="1:25" x14ac:dyDescent="0.2">
      <c r="A629" s="93"/>
      <c r="I629" s="93"/>
      <c r="M629" s="93"/>
      <c r="N629" s="93"/>
      <c r="Q629" s="93"/>
      <c r="R629" s="93"/>
      <c r="S629" s="93"/>
      <c r="U629" s="93"/>
      <c r="X629" s="93"/>
      <c r="Y629" s="93"/>
    </row>
    <row r="630" spans="1:25" x14ac:dyDescent="0.2">
      <c r="A630" s="93"/>
      <c r="I630" s="93"/>
      <c r="M630" s="93"/>
      <c r="N630" s="93"/>
      <c r="Q630" s="93"/>
      <c r="R630" s="93"/>
      <c r="S630" s="93"/>
      <c r="U630" s="93"/>
      <c r="X630" s="93"/>
      <c r="Y630" s="93"/>
    </row>
    <row r="631" spans="1:25" x14ac:dyDescent="0.2">
      <c r="A631" s="93"/>
      <c r="I631" s="93"/>
      <c r="M631" s="93"/>
      <c r="N631" s="93"/>
      <c r="Q631" s="93"/>
      <c r="R631" s="93"/>
      <c r="S631" s="93"/>
      <c r="U631" s="93"/>
      <c r="X631" s="93"/>
      <c r="Y631" s="93"/>
    </row>
    <row r="632" spans="1:25" x14ac:dyDescent="0.2">
      <c r="A632" s="93"/>
      <c r="I632" s="93"/>
      <c r="M632" s="93"/>
      <c r="N632" s="93"/>
      <c r="Q632" s="93"/>
      <c r="R632" s="93"/>
      <c r="S632" s="93"/>
      <c r="U632" s="93"/>
      <c r="X632" s="93"/>
      <c r="Y632" s="93"/>
    </row>
    <row r="633" spans="1:25" x14ac:dyDescent="0.2">
      <c r="A633" s="93"/>
      <c r="I633" s="93"/>
      <c r="M633" s="93"/>
      <c r="N633" s="93"/>
      <c r="Q633" s="93"/>
      <c r="R633" s="93"/>
      <c r="S633" s="93"/>
      <c r="U633" s="93"/>
      <c r="X633" s="93"/>
      <c r="Y633" s="93"/>
    </row>
    <row r="634" spans="1:25" x14ac:dyDescent="0.2">
      <c r="A634" s="93"/>
      <c r="I634" s="93"/>
      <c r="M634" s="93"/>
      <c r="N634" s="93"/>
      <c r="Q634" s="93"/>
      <c r="R634" s="93"/>
      <c r="S634" s="93"/>
      <c r="U634" s="93"/>
      <c r="X634" s="93"/>
      <c r="Y634" s="93"/>
    </row>
    <row r="635" spans="1:25" x14ac:dyDescent="0.2">
      <c r="A635" s="93"/>
      <c r="I635" s="93"/>
      <c r="M635" s="93"/>
      <c r="N635" s="93"/>
      <c r="Q635" s="93"/>
      <c r="R635" s="93"/>
      <c r="S635" s="93"/>
      <c r="U635" s="93"/>
      <c r="X635" s="93"/>
      <c r="Y635" s="93"/>
    </row>
    <row r="636" spans="1:25" x14ac:dyDescent="0.2">
      <c r="A636" s="93"/>
      <c r="I636" s="93"/>
      <c r="M636" s="93"/>
      <c r="N636" s="93"/>
      <c r="Q636" s="93"/>
      <c r="R636" s="93"/>
      <c r="S636" s="93"/>
      <c r="U636" s="93"/>
      <c r="X636" s="93"/>
      <c r="Y636" s="93"/>
    </row>
    <row r="637" spans="1:25" x14ac:dyDescent="0.2">
      <c r="A637" s="93"/>
      <c r="I637" s="93"/>
      <c r="M637" s="93"/>
      <c r="N637" s="93"/>
      <c r="Q637" s="93"/>
      <c r="R637" s="93"/>
      <c r="S637" s="93"/>
      <c r="U637" s="93"/>
      <c r="X637" s="93"/>
      <c r="Y637" s="93"/>
    </row>
    <row r="638" spans="1:25" x14ac:dyDescent="0.2">
      <c r="A638" s="93"/>
      <c r="I638" s="93"/>
      <c r="M638" s="93"/>
      <c r="N638" s="93"/>
      <c r="Q638" s="93"/>
      <c r="R638" s="93"/>
      <c r="S638" s="93"/>
      <c r="U638" s="93"/>
      <c r="X638" s="93"/>
      <c r="Y638" s="93"/>
    </row>
    <row r="639" spans="1:25" x14ac:dyDescent="0.2">
      <c r="A639" s="93"/>
      <c r="I639" s="93"/>
      <c r="M639" s="93"/>
      <c r="N639" s="93"/>
      <c r="Q639" s="93"/>
      <c r="R639" s="93"/>
      <c r="S639" s="93"/>
      <c r="U639" s="93"/>
      <c r="X639" s="93"/>
      <c r="Y639" s="93"/>
    </row>
    <row r="640" spans="1:25" x14ac:dyDescent="0.2">
      <c r="A640" s="93"/>
      <c r="I640" s="93"/>
      <c r="M640" s="93"/>
      <c r="N640" s="93"/>
      <c r="Q640" s="93"/>
      <c r="R640" s="93"/>
      <c r="S640" s="93"/>
      <c r="U640" s="93"/>
      <c r="X640" s="93"/>
      <c r="Y640" s="93"/>
    </row>
    <row r="641" spans="1:25" x14ac:dyDescent="0.2">
      <c r="A641" s="93"/>
      <c r="I641" s="93"/>
      <c r="M641" s="93"/>
      <c r="N641" s="93"/>
      <c r="Q641" s="93"/>
      <c r="R641" s="93"/>
      <c r="S641" s="93"/>
      <c r="U641" s="93"/>
      <c r="X641" s="93"/>
      <c r="Y641" s="93"/>
    </row>
    <row r="642" spans="1:25" x14ac:dyDescent="0.2">
      <c r="A642" s="93"/>
      <c r="I642" s="93"/>
      <c r="M642" s="93"/>
      <c r="N642" s="93"/>
      <c r="Q642" s="93"/>
      <c r="R642" s="93"/>
      <c r="S642" s="93"/>
      <c r="U642" s="93"/>
      <c r="X642" s="93"/>
      <c r="Y642" s="93"/>
    </row>
    <row r="643" spans="1:25" x14ac:dyDescent="0.2">
      <c r="A643" s="93"/>
      <c r="I643" s="93"/>
      <c r="M643" s="93"/>
      <c r="N643" s="93"/>
      <c r="Q643" s="93"/>
      <c r="R643" s="93"/>
      <c r="S643" s="93"/>
      <c r="U643" s="93"/>
      <c r="X643" s="93"/>
      <c r="Y643" s="93"/>
    </row>
    <row r="644" spans="1:25" x14ac:dyDescent="0.2">
      <c r="A644" s="93"/>
      <c r="I644" s="93"/>
      <c r="M644" s="93"/>
      <c r="N644" s="93"/>
      <c r="Q644" s="93"/>
      <c r="R644" s="93"/>
      <c r="S644" s="93"/>
      <c r="U644" s="93"/>
      <c r="X644" s="93"/>
      <c r="Y644" s="93"/>
    </row>
    <row r="645" spans="1:25" x14ac:dyDescent="0.2">
      <c r="A645" s="93"/>
      <c r="I645" s="93"/>
      <c r="M645" s="93"/>
      <c r="N645" s="93"/>
      <c r="Q645" s="93"/>
      <c r="R645" s="93"/>
      <c r="S645" s="93"/>
      <c r="U645" s="93"/>
      <c r="X645" s="93"/>
      <c r="Y645" s="93"/>
    </row>
    <row r="646" spans="1:25" x14ac:dyDescent="0.2">
      <c r="A646" s="93"/>
      <c r="I646" s="93"/>
      <c r="M646" s="93"/>
      <c r="N646" s="93"/>
      <c r="Q646" s="93"/>
      <c r="R646" s="93"/>
      <c r="S646" s="93"/>
      <c r="U646" s="93"/>
      <c r="X646" s="93"/>
      <c r="Y646" s="93"/>
    </row>
    <row r="647" spans="1:25" x14ac:dyDescent="0.2">
      <c r="A647" s="93"/>
      <c r="I647" s="93"/>
      <c r="M647" s="93"/>
      <c r="N647" s="93"/>
      <c r="Q647" s="93"/>
      <c r="R647" s="93"/>
      <c r="S647" s="93"/>
      <c r="U647" s="93"/>
      <c r="X647" s="93"/>
      <c r="Y647" s="93"/>
    </row>
    <row r="648" spans="1:25" x14ac:dyDescent="0.2">
      <c r="A648" s="93"/>
      <c r="I648" s="93"/>
      <c r="M648" s="93"/>
      <c r="N648" s="93"/>
      <c r="Q648" s="93"/>
      <c r="R648" s="93"/>
      <c r="S648" s="93"/>
      <c r="U648" s="93"/>
      <c r="X648" s="93"/>
      <c r="Y648" s="93"/>
    </row>
    <row r="649" spans="1:25" x14ac:dyDescent="0.2">
      <c r="A649" s="93"/>
      <c r="I649" s="93"/>
      <c r="M649" s="93"/>
      <c r="N649" s="93"/>
      <c r="Q649" s="93"/>
      <c r="R649" s="93"/>
      <c r="S649" s="93"/>
      <c r="U649" s="93"/>
      <c r="X649" s="93"/>
      <c r="Y649" s="93"/>
    </row>
    <row r="650" spans="1:25" x14ac:dyDescent="0.2">
      <c r="A650" s="93"/>
      <c r="I650" s="93"/>
      <c r="M650" s="93"/>
      <c r="N650" s="93"/>
      <c r="Q650" s="93"/>
      <c r="R650" s="93"/>
      <c r="S650" s="93"/>
      <c r="U650" s="93"/>
      <c r="X650" s="93"/>
      <c r="Y650" s="93"/>
    </row>
    <row r="651" spans="1:25" x14ac:dyDescent="0.2">
      <c r="A651" s="93"/>
      <c r="I651" s="93"/>
      <c r="M651" s="93"/>
      <c r="N651" s="93"/>
      <c r="Q651" s="93"/>
      <c r="R651" s="93"/>
      <c r="S651" s="93"/>
      <c r="U651" s="93"/>
      <c r="X651" s="93"/>
      <c r="Y651" s="93"/>
    </row>
    <row r="652" spans="1:25" x14ac:dyDescent="0.2">
      <c r="A652" s="93"/>
      <c r="I652" s="93"/>
      <c r="M652" s="93"/>
      <c r="N652" s="93"/>
      <c r="Q652" s="93"/>
      <c r="R652" s="93"/>
      <c r="S652" s="93"/>
      <c r="U652" s="93"/>
      <c r="X652" s="93"/>
      <c r="Y652" s="93"/>
    </row>
    <row r="653" spans="1:25" x14ac:dyDescent="0.2">
      <c r="A653" s="93"/>
      <c r="I653" s="93"/>
      <c r="M653" s="93"/>
      <c r="N653" s="93"/>
      <c r="Q653" s="93"/>
      <c r="R653" s="93"/>
      <c r="S653" s="93"/>
      <c r="U653" s="93"/>
      <c r="X653" s="93"/>
      <c r="Y653" s="93"/>
    </row>
    <row r="654" spans="1:25" x14ac:dyDescent="0.2">
      <c r="A654" s="93"/>
      <c r="I654" s="93"/>
      <c r="M654" s="93"/>
      <c r="N654" s="93"/>
      <c r="Q654" s="93"/>
      <c r="R654" s="93"/>
      <c r="S654" s="93"/>
      <c r="U654" s="93"/>
      <c r="X654" s="93"/>
      <c r="Y654" s="93"/>
    </row>
    <row r="655" spans="1:25" x14ac:dyDescent="0.2">
      <c r="A655" s="93"/>
      <c r="I655" s="93"/>
      <c r="M655" s="93"/>
      <c r="N655" s="93"/>
      <c r="Q655" s="93"/>
      <c r="R655" s="93"/>
      <c r="S655" s="93"/>
      <c r="U655" s="93"/>
      <c r="X655" s="93"/>
      <c r="Y655" s="93"/>
    </row>
    <row r="656" spans="1:25" x14ac:dyDescent="0.2">
      <c r="A656" s="93"/>
      <c r="I656" s="93"/>
      <c r="M656" s="93"/>
      <c r="N656" s="93"/>
      <c r="Q656" s="93"/>
      <c r="R656" s="93"/>
      <c r="S656" s="93"/>
      <c r="U656" s="93"/>
      <c r="X656" s="93"/>
      <c r="Y656" s="93"/>
    </row>
    <row r="657" spans="1:25" x14ac:dyDescent="0.2">
      <c r="A657" s="93"/>
      <c r="I657" s="93"/>
      <c r="M657" s="93"/>
      <c r="N657" s="93"/>
      <c r="Q657" s="93"/>
      <c r="R657" s="93"/>
      <c r="S657" s="93"/>
      <c r="U657" s="93"/>
      <c r="X657" s="93"/>
      <c r="Y657" s="93"/>
    </row>
    <row r="658" spans="1:25" x14ac:dyDescent="0.2">
      <c r="A658" s="93"/>
      <c r="I658" s="93"/>
      <c r="M658" s="93"/>
      <c r="N658" s="93"/>
      <c r="Q658" s="93"/>
      <c r="R658" s="93"/>
      <c r="S658" s="93"/>
      <c r="U658" s="93"/>
      <c r="X658" s="93"/>
      <c r="Y658" s="93"/>
    </row>
    <row r="659" spans="1:25" x14ac:dyDescent="0.2">
      <c r="A659" s="93"/>
      <c r="I659" s="93"/>
      <c r="M659" s="93"/>
      <c r="N659" s="93"/>
      <c r="Q659" s="93"/>
      <c r="R659" s="93"/>
      <c r="S659" s="93"/>
      <c r="U659" s="93"/>
      <c r="X659" s="93"/>
      <c r="Y659" s="93"/>
    </row>
    <row r="660" spans="1:25" x14ac:dyDescent="0.2">
      <c r="A660" s="93"/>
      <c r="I660" s="93"/>
      <c r="M660" s="93"/>
      <c r="N660" s="93"/>
      <c r="Q660" s="93"/>
      <c r="R660" s="93"/>
      <c r="S660" s="93"/>
      <c r="U660" s="93"/>
      <c r="X660" s="93"/>
      <c r="Y660" s="93"/>
    </row>
    <row r="661" spans="1:25" x14ac:dyDescent="0.2">
      <c r="A661" s="93"/>
      <c r="I661" s="93"/>
      <c r="M661" s="93"/>
      <c r="N661" s="93"/>
      <c r="Q661" s="93"/>
      <c r="R661" s="93"/>
      <c r="S661" s="93"/>
      <c r="U661" s="93"/>
      <c r="X661" s="93"/>
      <c r="Y661" s="93"/>
    </row>
    <row r="662" spans="1:25" x14ac:dyDescent="0.2">
      <c r="A662" s="93"/>
      <c r="I662" s="93"/>
      <c r="M662" s="93"/>
      <c r="N662" s="93"/>
      <c r="Q662" s="93"/>
      <c r="R662" s="93"/>
      <c r="S662" s="93"/>
      <c r="U662" s="93"/>
      <c r="X662" s="93"/>
      <c r="Y662" s="93"/>
    </row>
    <row r="663" spans="1:25" x14ac:dyDescent="0.2">
      <c r="A663" s="93"/>
      <c r="I663" s="93"/>
      <c r="M663" s="93"/>
      <c r="N663" s="93"/>
      <c r="Q663" s="93"/>
      <c r="R663" s="93"/>
      <c r="S663" s="93"/>
      <c r="U663" s="93"/>
      <c r="X663" s="93"/>
      <c r="Y663" s="93"/>
    </row>
    <row r="664" spans="1:25" x14ac:dyDescent="0.2">
      <c r="A664" s="93"/>
      <c r="I664" s="93"/>
      <c r="M664" s="93"/>
      <c r="N664" s="93"/>
      <c r="Q664" s="93"/>
      <c r="R664" s="93"/>
      <c r="S664" s="93"/>
      <c r="U664" s="93"/>
      <c r="X664" s="93"/>
      <c r="Y664" s="93"/>
    </row>
    <row r="665" spans="1:25" x14ac:dyDescent="0.2">
      <c r="A665" s="93"/>
      <c r="I665" s="93"/>
      <c r="M665" s="93"/>
      <c r="N665" s="93"/>
      <c r="Q665" s="93"/>
      <c r="R665" s="93"/>
      <c r="S665" s="93"/>
      <c r="U665" s="93"/>
      <c r="X665" s="93"/>
      <c r="Y665" s="93"/>
    </row>
    <row r="666" spans="1:25" x14ac:dyDescent="0.2">
      <c r="A666" s="93"/>
      <c r="I666" s="93"/>
      <c r="M666" s="93"/>
      <c r="N666" s="93"/>
      <c r="Q666" s="93"/>
      <c r="R666" s="93"/>
      <c r="S666" s="93"/>
      <c r="U666" s="93"/>
      <c r="X666" s="93"/>
      <c r="Y666" s="93"/>
    </row>
    <row r="667" spans="1:25" x14ac:dyDescent="0.2">
      <c r="A667" s="93"/>
      <c r="I667" s="93"/>
      <c r="M667" s="93"/>
      <c r="N667" s="93"/>
      <c r="Q667" s="93"/>
      <c r="R667" s="93"/>
      <c r="S667" s="93"/>
      <c r="U667" s="93"/>
      <c r="X667" s="93"/>
      <c r="Y667" s="93"/>
    </row>
    <row r="668" spans="1:25" x14ac:dyDescent="0.2">
      <c r="A668" s="93"/>
      <c r="I668" s="93"/>
      <c r="M668" s="93"/>
      <c r="N668" s="93"/>
      <c r="Q668" s="93"/>
      <c r="R668" s="93"/>
      <c r="S668" s="93"/>
      <c r="U668" s="93"/>
      <c r="X668" s="93"/>
      <c r="Y668" s="93"/>
    </row>
    <row r="669" spans="1:25" x14ac:dyDescent="0.2">
      <c r="A669" s="93"/>
      <c r="I669" s="93"/>
      <c r="M669" s="93"/>
      <c r="N669" s="93"/>
      <c r="Q669" s="93"/>
      <c r="R669" s="93"/>
      <c r="S669" s="93"/>
      <c r="U669" s="93"/>
      <c r="X669" s="93"/>
      <c r="Y669" s="93"/>
    </row>
    <row r="670" spans="1:25" x14ac:dyDescent="0.2">
      <c r="A670" s="93"/>
      <c r="I670" s="93"/>
      <c r="M670" s="93"/>
      <c r="N670" s="93"/>
      <c r="Q670" s="93"/>
      <c r="R670" s="93"/>
      <c r="S670" s="93"/>
      <c r="U670" s="93"/>
      <c r="X670" s="93"/>
      <c r="Y670" s="93"/>
    </row>
    <row r="671" spans="1:25" x14ac:dyDescent="0.2">
      <c r="A671" s="93"/>
      <c r="I671" s="93"/>
      <c r="M671" s="93"/>
      <c r="N671" s="93"/>
      <c r="Q671" s="93"/>
      <c r="R671" s="93"/>
      <c r="S671" s="93"/>
      <c r="U671" s="93"/>
      <c r="X671" s="93"/>
      <c r="Y671" s="93"/>
    </row>
    <row r="672" spans="1:25" x14ac:dyDescent="0.2">
      <c r="A672" s="93"/>
      <c r="I672" s="93"/>
      <c r="M672" s="93"/>
      <c r="N672" s="93"/>
      <c r="Q672" s="93"/>
      <c r="R672" s="93"/>
      <c r="S672" s="93"/>
      <c r="U672" s="93"/>
      <c r="X672" s="93"/>
      <c r="Y672" s="93"/>
    </row>
    <row r="673" spans="1:25" x14ac:dyDescent="0.2">
      <c r="A673" s="93"/>
      <c r="I673" s="93"/>
      <c r="M673" s="93"/>
      <c r="N673" s="93"/>
      <c r="Q673" s="93"/>
      <c r="R673" s="93"/>
      <c r="S673" s="93"/>
      <c r="U673" s="93"/>
      <c r="X673" s="93"/>
      <c r="Y673" s="93"/>
    </row>
    <row r="674" spans="1:25" x14ac:dyDescent="0.2">
      <c r="A674" s="93"/>
      <c r="I674" s="93"/>
      <c r="M674" s="93"/>
      <c r="N674" s="93"/>
      <c r="Q674" s="93"/>
      <c r="R674" s="93"/>
      <c r="S674" s="93"/>
      <c r="U674" s="93"/>
      <c r="X674" s="93"/>
      <c r="Y674" s="93"/>
    </row>
    <row r="675" spans="1:25" x14ac:dyDescent="0.2">
      <c r="A675" s="93"/>
      <c r="I675" s="93"/>
      <c r="M675" s="93"/>
      <c r="N675" s="93"/>
      <c r="Q675" s="93"/>
      <c r="R675" s="93"/>
      <c r="S675" s="93"/>
      <c r="U675" s="93"/>
      <c r="X675" s="93"/>
      <c r="Y675" s="93"/>
    </row>
    <row r="676" spans="1:25" x14ac:dyDescent="0.2">
      <c r="A676" s="93"/>
      <c r="I676" s="93"/>
      <c r="M676" s="93"/>
      <c r="N676" s="93"/>
      <c r="Q676" s="93"/>
      <c r="R676" s="93"/>
      <c r="S676" s="93"/>
      <c r="U676" s="93"/>
      <c r="X676" s="93"/>
      <c r="Y676" s="93"/>
    </row>
    <row r="677" spans="1:25" x14ac:dyDescent="0.2">
      <c r="A677" s="93"/>
      <c r="I677" s="93"/>
      <c r="M677" s="93"/>
      <c r="N677" s="93"/>
      <c r="Q677" s="93"/>
      <c r="R677" s="93"/>
      <c r="S677" s="93"/>
      <c r="U677" s="93"/>
      <c r="X677" s="93"/>
      <c r="Y677" s="93"/>
    </row>
    <row r="678" spans="1:25" x14ac:dyDescent="0.2">
      <c r="A678" s="93"/>
      <c r="I678" s="93"/>
      <c r="M678" s="93"/>
      <c r="N678" s="93"/>
      <c r="Q678" s="93"/>
      <c r="R678" s="93"/>
      <c r="S678" s="93"/>
      <c r="U678" s="93"/>
      <c r="X678" s="93"/>
      <c r="Y678" s="93"/>
    </row>
    <row r="679" spans="1:25" x14ac:dyDescent="0.2">
      <c r="A679" s="93"/>
      <c r="I679" s="93"/>
      <c r="M679" s="93"/>
      <c r="N679" s="93"/>
      <c r="Q679" s="93"/>
      <c r="R679" s="93"/>
      <c r="S679" s="93"/>
      <c r="U679" s="93"/>
      <c r="X679" s="93"/>
      <c r="Y679" s="93"/>
    </row>
    <row r="680" spans="1:25" x14ac:dyDescent="0.2">
      <c r="A680" s="93"/>
      <c r="I680" s="93"/>
      <c r="M680" s="93"/>
      <c r="N680" s="93"/>
      <c r="Q680" s="93"/>
      <c r="R680" s="93"/>
      <c r="S680" s="93"/>
      <c r="U680" s="93"/>
      <c r="X680" s="93"/>
      <c r="Y680" s="93"/>
    </row>
    <row r="681" spans="1:25" x14ac:dyDescent="0.2">
      <c r="A681" s="93"/>
      <c r="I681" s="93"/>
      <c r="M681" s="93"/>
      <c r="N681" s="93"/>
      <c r="Q681" s="93"/>
      <c r="R681" s="93"/>
      <c r="S681" s="93"/>
      <c r="U681" s="93"/>
      <c r="X681" s="93"/>
      <c r="Y681" s="93"/>
    </row>
    <row r="682" spans="1:25" x14ac:dyDescent="0.2">
      <c r="A682" s="93"/>
      <c r="I682" s="93"/>
      <c r="M682" s="93"/>
      <c r="N682" s="93"/>
      <c r="Q682" s="93"/>
      <c r="R682" s="93"/>
      <c r="S682" s="93"/>
      <c r="U682" s="93"/>
      <c r="X682" s="93"/>
      <c r="Y682" s="93"/>
    </row>
    <row r="683" spans="1:25" x14ac:dyDescent="0.2">
      <c r="A683" s="93"/>
      <c r="I683" s="93"/>
      <c r="M683" s="93"/>
      <c r="N683" s="93"/>
      <c r="Q683" s="93"/>
      <c r="R683" s="93"/>
      <c r="S683" s="93"/>
      <c r="U683" s="93"/>
      <c r="X683" s="93"/>
      <c r="Y683" s="93"/>
    </row>
    <row r="684" spans="1:25" x14ac:dyDescent="0.2">
      <c r="A684" s="93"/>
      <c r="I684" s="93"/>
      <c r="M684" s="93"/>
      <c r="N684" s="93"/>
      <c r="Q684" s="93"/>
      <c r="R684" s="93"/>
      <c r="S684" s="93"/>
      <c r="U684" s="93"/>
      <c r="X684" s="93"/>
      <c r="Y684" s="93"/>
    </row>
    <row r="685" spans="1:25" x14ac:dyDescent="0.2">
      <c r="A685" s="93"/>
      <c r="I685" s="93"/>
      <c r="M685" s="93"/>
      <c r="N685" s="93"/>
      <c r="Q685" s="93"/>
      <c r="R685" s="93"/>
      <c r="S685" s="93"/>
      <c r="U685" s="93"/>
      <c r="X685" s="93"/>
      <c r="Y685" s="93"/>
    </row>
    <row r="686" spans="1:25" x14ac:dyDescent="0.2">
      <c r="A686" s="93"/>
      <c r="I686" s="93"/>
      <c r="M686" s="93"/>
      <c r="N686" s="93"/>
      <c r="Q686" s="93"/>
      <c r="R686" s="93"/>
      <c r="S686" s="93"/>
      <c r="U686" s="93"/>
      <c r="X686" s="93"/>
      <c r="Y686" s="93"/>
    </row>
    <row r="687" spans="1:25" x14ac:dyDescent="0.2">
      <c r="A687" s="93"/>
      <c r="I687" s="93"/>
      <c r="M687" s="93"/>
      <c r="N687" s="93"/>
      <c r="Q687" s="93"/>
      <c r="R687" s="93"/>
      <c r="S687" s="93"/>
      <c r="U687" s="93"/>
      <c r="X687" s="93"/>
      <c r="Y687" s="93"/>
    </row>
    <row r="688" spans="1:25" x14ac:dyDescent="0.2">
      <c r="A688" s="93"/>
      <c r="I688" s="93"/>
      <c r="M688" s="93"/>
      <c r="N688" s="93"/>
      <c r="Q688" s="93"/>
      <c r="R688" s="93"/>
      <c r="S688" s="93"/>
      <c r="U688" s="93"/>
      <c r="X688" s="93"/>
      <c r="Y688" s="93"/>
    </row>
    <row r="689" spans="1:25" x14ac:dyDescent="0.2">
      <c r="A689" s="93"/>
      <c r="I689" s="93"/>
      <c r="M689" s="93"/>
      <c r="N689" s="93"/>
      <c r="Q689" s="93"/>
      <c r="R689" s="93"/>
      <c r="S689" s="93"/>
      <c r="U689" s="93"/>
      <c r="X689" s="93"/>
      <c r="Y689" s="93"/>
    </row>
    <row r="690" spans="1:25" x14ac:dyDescent="0.2">
      <c r="A690" s="93"/>
      <c r="I690" s="93"/>
      <c r="M690" s="93"/>
      <c r="N690" s="93"/>
      <c r="Q690" s="93"/>
      <c r="R690" s="93"/>
      <c r="S690" s="93"/>
      <c r="U690" s="93"/>
      <c r="X690" s="93"/>
      <c r="Y690" s="93"/>
    </row>
    <row r="691" spans="1:25" x14ac:dyDescent="0.2">
      <c r="A691" s="93"/>
      <c r="I691" s="93"/>
      <c r="M691" s="93"/>
      <c r="N691" s="93"/>
      <c r="Q691" s="93"/>
      <c r="R691" s="93"/>
      <c r="S691" s="93"/>
      <c r="U691" s="93"/>
      <c r="X691" s="93"/>
      <c r="Y691" s="93"/>
    </row>
    <row r="692" spans="1:25" x14ac:dyDescent="0.2">
      <c r="A692" s="93"/>
      <c r="I692" s="93"/>
      <c r="M692" s="93"/>
      <c r="N692" s="93"/>
      <c r="Q692" s="93"/>
      <c r="R692" s="93"/>
      <c r="S692" s="93"/>
      <c r="U692" s="93"/>
      <c r="X692" s="93"/>
      <c r="Y692" s="93"/>
    </row>
    <row r="693" spans="1:25" x14ac:dyDescent="0.2">
      <c r="A693" s="93"/>
      <c r="I693" s="93"/>
      <c r="M693" s="93"/>
      <c r="N693" s="93"/>
      <c r="Q693" s="93"/>
      <c r="R693" s="93"/>
      <c r="S693" s="93"/>
      <c r="U693" s="93"/>
      <c r="X693" s="93"/>
      <c r="Y693" s="93"/>
    </row>
    <row r="694" spans="1:25" x14ac:dyDescent="0.2">
      <c r="A694" s="93"/>
      <c r="I694" s="93"/>
      <c r="M694" s="93"/>
      <c r="N694" s="93"/>
      <c r="Q694" s="93"/>
      <c r="R694" s="93"/>
      <c r="S694" s="93"/>
      <c r="U694" s="93"/>
      <c r="X694" s="93"/>
      <c r="Y694" s="93"/>
    </row>
    <row r="695" spans="1:25" x14ac:dyDescent="0.2">
      <c r="A695" s="93"/>
      <c r="I695" s="93"/>
      <c r="M695" s="93"/>
      <c r="N695" s="93"/>
      <c r="Q695" s="93"/>
      <c r="R695" s="93"/>
      <c r="S695" s="93"/>
      <c r="U695" s="93"/>
      <c r="X695" s="93"/>
      <c r="Y695" s="93"/>
    </row>
    <row r="696" spans="1:25" x14ac:dyDescent="0.2">
      <c r="A696" s="93"/>
      <c r="I696" s="93"/>
      <c r="M696" s="93"/>
      <c r="N696" s="93"/>
      <c r="Q696" s="93"/>
      <c r="R696" s="93"/>
      <c r="S696" s="93"/>
      <c r="U696" s="93"/>
      <c r="X696" s="93"/>
      <c r="Y696" s="93"/>
    </row>
    <row r="697" spans="1:25" x14ac:dyDescent="0.2">
      <c r="A697" s="93"/>
      <c r="I697" s="93"/>
      <c r="M697" s="93"/>
      <c r="N697" s="93"/>
      <c r="Q697" s="93"/>
      <c r="R697" s="93"/>
      <c r="S697" s="93"/>
      <c r="U697" s="93"/>
      <c r="X697" s="93"/>
      <c r="Y697" s="93"/>
    </row>
    <row r="698" spans="1:25" x14ac:dyDescent="0.2">
      <c r="A698" s="93"/>
      <c r="I698" s="93"/>
      <c r="M698" s="93"/>
      <c r="N698" s="93"/>
      <c r="Q698" s="93"/>
      <c r="R698" s="93"/>
      <c r="S698" s="93"/>
      <c r="U698" s="93"/>
      <c r="X698" s="93"/>
      <c r="Y698" s="93"/>
    </row>
    <row r="699" spans="1:25" x14ac:dyDescent="0.2">
      <c r="A699" s="93"/>
      <c r="I699" s="93"/>
      <c r="M699" s="93"/>
      <c r="N699" s="93"/>
      <c r="Q699" s="93"/>
      <c r="R699" s="93"/>
      <c r="S699" s="93"/>
      <c r="U699" s="93"/>
      <c r="X699" s="93"/>
      <c r="Y699" s="93"/>
    </row>
    <row r="700" spans="1:25" x14ac:dyDescent="0.2">
      <c r="A700" s="93"/>
      <c r="I700" s="93"/>
      <c r="M700" s="93"/>
      <c r="N700" s="93"/>
      <c r="Q700" s="93"/>
      <c r="R700" s="93"/>
      <c r="S700" s="93"/>
      <c r="U700" s="93"/>
      <c r="X700" s="93"/>
      <c r="Y700" s="93"/>
    </row>
    <row r="701" spans="1:25" x14ac:dyDescent="0.2">
      <c r="A701" s="93"/>
      <c r="I701" s="93"/>
      <c r="M701" s="93"/>
      <c r="N701" s="93"/>
      <c r="Q701" s="93"/>
      <c r="R701" s="93"/>
      <c r="S701" s="93"/>
      <c r="U701" s="93"/>
      <c r="X701" s="93"/>
      <c r="Y701" s="93"/>
    </row>
    <row r="702" spans="1:25" x14ac:dyDescent="0.2">
      <c r="A702" s="93"/>
      <c r="I702" s="93"/>
      <c r="M702" s="93"/>
      <c r="N702" s="93"/>
      <c r="Q702" s="93"/>
      <c r="R702" s="93"/>
      <c r="S702" s="93"/>
      <c r="U702" s="93"/>
      <c r="X702" s="93"/>
      <c r="Y702" s="93"/>
    </row>
    <row r="703" spans="1:25" x14ac:dyDescent="0.2">
      <c r="A703" s="93"/>
      <c r="I703" s="93"/>
      <c r="M703" s="93"/>
      <c r="N703" s="93"/>
      <c r="Q703" s="93"/>
      <c r="R703" s="93"/>
      <c r="S703" s="93"/>
      <c r="U703" s="93"/>
      <c r="X703" s="93"/>
      <c r="Y703" s="93"/>
    </row>
    <row r="704" spans="1:25" x14ac:dyDescent="0.2">
      <c r="A704" s="93"/>
      <c r="I704" s="93"/>
      <c r="M704" s="93"/>
      <c r="N704" s="93"/>
      <c r="Q704" s="93"/>
      <c r="R704" s="93"/>
      <c r="S704" s="93"/>
      <c r="U704" s="93"/>
      <c r="X704" s="93"/>
      <c r="Y704" s="93"/>
    </row>
    <row r="705" spans="1:25" x14ac:dyDescent="0.2">
      <c r="A705" s="93"/>
      <c r="I705" s="93"/>
      <c r="M705" s="93"/>
      <c r="N705" s="93"/>
      <c r="Q705" s="93"/>
      <c r="R705" s="93"/>
      <c r="S705" s="93"/>
      <c r="U705" s="93"/>
      <c r="X705" s="93"/>
      <c r="Y705" s="93"/>
    </row>
    <row r="706" spans="1:25" x14ac:dyDescent="0.2">
      <c r="A706" s="93"/>
      <c r="I706" s="93"/>
      <c r="M706" s="93"/>
      <c r="N706" s="93"/>
      <c r="Q706" s="93"/>
      <c r="R706" s="93"/>
      <c r="S706" s="93"/>
      <c r="U706" s="93"/>
      <c r="X706" s="93"/>
      <c r="Y706" s="93"/>
    </row>
    <row r="707" spans="1:25" x14ac:dyDescent="0.2">
      <c r="A707" s="93"/>
      <c r="I707" s="93"/>
      <c r="M707" s="93"/>
      <c r="N707" s="93"/>
      <c r="Q707" s="93"/>
      <c r="R707" s="93"/>
      <c r="S707" s="93"/>
      <c r="U707" s="93"/>
      <c r="X707" s="93"/>
      <c r="Y707" s="93"/>
    </row>
    <row r="708" spans="1:25" x14ac:dyDescent="0.2">
      <c r="A708" s="93"/>
      <c r="I708" s="93"/>
      <c r="M708" s="93"/>
      <c r="N708" s="93"/>
      <c r="Q708" s="93"/>
      <c r="R708" s="93"/>
      <c r="S708" s="93"/>
      <c r="U708" s="93"/>
      <c r="X708" s="93"/>
      <c r="Y708" s="93"/>
    </row>
    <row r="709" spans="1:25" x14ac:dyDescent="0.2">
      <c r="A709" s="93"/>
      <c r="I709" s="93"/>
      <c r="M709" s="93"/>
      <c r="N709" s="93"/>
      <c r="Q709" s="93"/>
      <c r="R709" s="93"/>
      <c r="S709" s="93"/>
      <c r="U709" s="93"/>
      <c r="X709" s="93"/>
      <c r="Y709" s="93"/>
    </row>
    <row r="710" spans="1:25" x14ac:dyDescent="0.2">
      <c r="A710" s="93"/>
      <c r="I710" s="93"/>
      <c r="M710" s="93"/>
      <c r="N710" s="93"/>
      <c r="Q710" s="93"/>
      <c r="R710" s="93"/>
      <c r="S710" s="93"/>
      <c r="U710" s="93"/>
      <c r="X710" s="93"/>
      <c r="Y710" s="93"/>
    </row>
    <row r="711" spans="1:25" x14ac:dyDescent="0.2">
      <c r="A711" s="93"/>
      <c r="I711" s="93"/>
      <c r="M711" s="93"/>
      <c r="N711" s="93"/>
      <c r="Q711" s="93"/>
      <c r="R711" s="93"/>
      <c r="S711" s="93"/>
      <c r="U711" s="93"/>
      <c r="X711" s="93"/>
      <c r="Y711" s="93"/>
    </row>
    <row r="712" spans="1:25" x14ac:dyDescent="0.2">
      <c r="A712" s="93"/>
      <c r="I712" s="93"/>
      <c r="M712" s="93"/>
      <c r="N712" s="93"/>
      <c r="Q712" s="93"/>
      <c r="R712" s="93"/>
      <c r="S712" s="93"/>
      <c r="U712" s="93"/>
      <c r="X712" s="93"/>
      <c r="Y712" s="93"/>
    </row>
    <row r="713" spans="1:25" x14ac:dyDescent="0.2">
      <c r="A713" s="93"/>
      <c r="I713" s="93"/>
      <c r="M713" s="93"/>
      <c r="N713" s="93"/>
      <c r="Q713" s="93"/>
      <c r="R713" s="93"/>
      <c r="S713" s="93"/>
      <c r="U713" s="93"/>
      <c r="X713" s="93"/>
      <c r="Y713" s="93"/>
    </row>
    <row r="714" spans="1:25" x14ac:dyDescent="0.2">
      <c r="A714" s="93"/>
      <c r="I714" s="93"/>
      <c r="M714" s="93"/>
      <c r="N714" s="93"/>
      <c r="Q714" s="93"/>
      <c r="R714" s="93"/>
      <c r="S714" s="93"/>
      <c r="U714" s="93"/>
      <c r="X714" s="93"/>
      <c r="Y714" s="93"/>
    </row>
    <row r="715" spans="1:25" x14ac:dyDescent="0.2">
      <c r="A715" s="93"/>
      <c r="I715" s="93"/>
      <c r="M715" s="93"/>
      <c r="N715" s="93"/>
      <c r="Q715" s="93"/>
      <c r="R715" s="93"/>
      <c r="S715" s="93"/>
      <c r="U715" s="93"/>
      <c r="X715" s="93"/>
      <c r="Y715" s="93"/>
    </row>
    <row r="716" spans="1:25" x14ac:dyDescent="0.2">
      <c r="A716" s="93"/>
      <c r="I716" s="93"/>
      <c r="M716" s="93"/>
      <c r="N716" s="93"/>
      <c r="Q716" s="93"/>
      <c r="R716" s="93"/>
      <c r="S716" s="93"/>
      <c r="U716" s="93"/>
      <c r="X716" s="93"/>
      <c r="Y716" s="93"/>
    </row>
    <row r="717" spans="1:25" x14ac:dyDescent="0.2">
      <c r="A717" s="93"/>
      <c r="I717" s="93"/>
      <c r="M717" s="93"/>
      <c r="N717" s="93"/>
      <c r="Q717" s="93"/>
      <c r="R717" s="93"/>
      <c r="S717" s="93"/>
      <c r="U717" s="93"/>
      <c r="X717" s="93"/>
      <c r="Y717" s="93"/>
    </row>
    <row r="718" spans="1:25" x14ac:dyDescent="0.2">
      <c r="A718" s="93"/>
      <c r="I718" s="93"/>
      <c r="M718" s="93"/>
      <c r="N718" s="93"/>
      <c r="Q718" s="93"/>
      <c r="R718" s="93"/>
      <c r="S718" s="93"/>
      <c r="U718" s="93"/>
      <c r="X718" s="93"/>
      <c r="Y718" s="93"/>
    </row>
    <row r="719" spans="1:25" x14ac:dyDescent="0.2">
      <c r="A719" s="93"/>
      <c r="I719" s="93"/>
      <c r="M719" s="93"/>
      <c r="N719" s="93"/>
      <c r="Q719" s="93"/>
      <c r="R719" s="93"/>
      <c r="S719" s="93"/>
      <c r="U719" s="93"/>
      <c r="X719" s="93"/>
      <c r="Y719" s="93"/>
    </row>
    <row r="720" spans="1:25" x14ac:dyDescent="0.2">
      <c r="A720" s="93"/>
      <c r="I720" s="93"/>
      <c r="M720" s="93"/>
      <c r="N720" s="93"/>
      <c r="Q720" s="93"/>
      <c r="R720" s="93"/>
      <c r="S720" s="93"/>
      <c r="U720" s="93"/>
      <c r="X720" s="93"/>
      <c r="Y720" s="93"/>
    </row>
    <row r="721" spans="1:25" x14ac:dyDescent="0.2">
      <c r="A721" s="93"/>
      <c r="I721" s="93"/>
      <c r="M721" s="93"/>
      <c r="N721" s="93"/>
      <c r="Q721" s="93"/>
      <c r="R721" s="93"/>
      <c r="S721" s="93"/>
      <c r="U721" s="93"/>
      <c r="X721" s="93"/>
      <c r="Y721" s="93"/>
    </row>
    <row r="722" spans="1:25" x14ac:dyDescent="0.2">
      <c r="A722" s="93"/>
      <c r="I722" s="93"/>
      <c r="M722" s="93"/>
      <c r="N722" s="93"/>
      <c r="Q722" s="93"/>
      <c r="R722" s="93"/>
      <c r="S722" s="93"/>
      <c r="U722" s="93"/>
      <c r="X722" s="93"/>
      <c r="Y722" s="93"/>
    </row>
    <row r="723" spans="1:25" x14ac:dyDescent="0.2">
      <c r="A723" s="93"/>
      <c r="I723" s="93"/>
      <c r="M723" s="93"/>
      <c r="N723" s="93"/>
      <c r="Q723" s="93"/>
      <c r="R723" s="93"/>
      <c r="S723" s="93"/>
      <c r="U723" s="93"/>
      <c r="X723" s="93"/>
      <c r="Y723" s="93"/>
    </row>
    <row r="724" spans="1:25" x14ac:dyDescent="0.2">
      <c r="A724" s="93"/>
      <c r="I724" s="93"/>
      <c r="M724" s="93"/>
      <c r="N724" s="93"/>
      <c r="Q724" s="93"/>
      <c r="R724" s="93"/>
      <c r="S724" s="93"/>
      <c r="U724" s="93"/>
      <c r="X724" s="93"/>
      <c r="Y724" s="93"/>
    </row>
    <row r="725" spans="1:25" x14ac:dyDescent="0.2">
      <c r="A725" s="93"/>
      <c r="I725" s="93"/>
      <c r="M725" s="93"/>
      <c r="N725" s="93"/>
      <c r="Q725" s="93"/>
      <c r="R725" s="93"/>
      <c r="S725" s="93"/>
      <c r="U725" s="93"/>
      <c r="X725" s="93"/>
      <c r="Y725" s="93"/>
    </row>
    <row r="726" spans="1:25" x14ac:dyDescent="0.2">
      <c r="A726" s="93"/>
      <c r="I726" s="93"/>
      <c r="M726" s="93"/>
      <c r="N726" s="93"/>
      <c r="Q726" s="93"/>
      <c r="R726" s="93"/>
      <c r="S726" s="93"/>
      <c r="U726" s="93"/>
      <c r="X726" s="93"/>
      <c r="Y726" s="93"/>
    </row>
    <row r="727" spans="1:25" x14ac:dyDescent="0.2">
      <c r="A727" s="93"/>
      <c r="I727" s="93"/>
      <c r="M727" s="93"/>
      <c r="N727" s="93"/>
      <c r="Q727" s="93"/>
      <c r="R727" s="93"/>
      <c r="S727" s="93"/>
      <c r="U727" s="93"/>
      <c r="X727" s="93"/>
      <c r="Y727" s="93"/>
    </row>
    <row r="728" spans="1:25" x14ac:dyDescent="0.2">
      <c r="A728" s="93"/>
      <c r="I728" s="93"/>
      <c r="M728" s="93"/>
      <c r="N728" s="93"/>
      <c r="Q728" s="93"/>
      <c r="R728" s="93"/>
      <c r="S728" s="93"/>
      <c r="U728" s="93"/>
      <c r="X728" s="93"/>
      <c r="Y728" s="93"/>
    </row>
    <row r="729" spans="1:25" x14ac:dyDescent="0.2">
      <c r="A729" s="93"/>
      <c r="I729" s="93"/>
      <c r="M729" s="93"/>
      <c r="N729" s="93"/>
      <c r="Q729" s="93"/>
      <c r="R729" s="93"/>
      <c r="S729" s="93"/>
      <c r="U729" s="93"/>
      <c r="X729" s="93"/>
      <c r="Y729" s="93"/>
    </row>
    <row r="730" spans="1:25" x14ac:dyDescent="0.2">
      <c r="A730" s="93"/>
      <c r="I730" s="93"/>
      <c r="M730" s="93"/>
      <c r="N730" s="93"/>
      <c r="Q730" s="93"/>
      <c r="R730" s="93"/>
      <c r="S730" s="93"/>
      <c r="U730" s="93"/>
      <c r="X730" s="93"/>
      <c r="Y730" s="93"/>
    </row>
    <row r="731" spans="1:25" x14ac:dyDescent="0.2">
      <c r="A731" s="93"/>
      <c r="I731" s="93"/>
      <c r="M731" s="93"/>
      <c r="N731" s="93"/>
      <c r="Q731" s="93"/>
      <c r="R731" s="93"/>
      <c r="S731" s="93"/>
      <c r="U731" s="93"/>
      <c r="X731" s="93"/>
      <c r="Y731" s="93"/>
    </row>
    <row r="732" spans="1:25" x14ac:dyDescent="0.2">
      <c r="A732" s="93"/>
      <c r="I732" s="93"/>
      <c r="M732" s="93"/>
      <c r="N732" s="93"/>
      <c r="Q732" s="93"/>
      <c r="R732" s="93"/>
      <c r="S732" s="93"/>
      <c r="U732" s="93"/>
      <c r="X732" s="93"/>
      <c r="Y732" s="93"/>
    </row>
    <row r="733" spans="1:25" x14ac:dyDescent="0.2">
      <c r="A733" s="93"/>
      <c r="I733" s="93"/>
      <c r="M733" s="93"/>
      <c r="N733" s="93"/>
      <c r="Q733" s="93"/>
      <c r="R733" s="93"/>
      <c r="S733" s="93"/>
      <c r="U733" s="93"/>
      <c r="X733" s="93"/>
      <c r="Y733" s="93"/>
    </row>
    <row r="734" spans="1:25" x14ac:dyDescent="0.2">
      <c r="A734" s="93"/>
      <c r="I734" s="93"/>
      <c r="M734" s="93"/>
      <c r="N734" s="93"/>
      <c r="Q734" s="93"/>
      <c r="R734" s="93"/>
      <c r="S734" s="93"/>
      <c r="U734" s="93"/>
      <c r="X734" s="93"/>
      <c r="Y734" s="93"/>
    </row>
    <row r="735" spans="1:25" x14ac:dyDescent="0.2">
      <c r="A735" s="93"/>
      <c r="I735" s="93"/>
      <c r="M735" s="93"/>
      <c r="N735" s="93"/>
      <c r="Q735" s="93"/>
      <c r="R735" s="93"/>
      <c r="S735" s="93"/>
      <c r="U735" s="93"/>
      <c r="X735" s="93"/>
      <c r="Y735" s="93"/>
    </row>
    <row r="736" spans="1:25" x14ac:dyDescent="0.2">
      <c r="A736" s="93"/>
      <c r="I736" s="93"/>
      <c r="M736" s="93"/>
      <c r="N736" s="93"/>
      <c r="Q736" s="93"/>
      <c r="R736" s="93"/>
      <c r="S736" s="93"/>
      <c r="U736" s="93"/>
      <c r="X736" s="93"/>
      <c r="Y736" s="93"/>
    </row>
    <row r="737" spans="1:25" x14ac:dyDescent="0.2">
      <c r="A737" s="93"/>
      <c r="I737" s="93"/>
      <c r="M737" s="93"/>
      <c r="N737" s="93"/>
      <c r="Q737" s="93"/>
      <c r="R737" s="93"/>
      <c r="S737" s="93"/>
      <c r="U737" s="93"/>
      <c r="X737" s="93"/>
      <c r="Y737" s="93"/>
    </row>
    <row r="738" spans="1:25" x14ac:dyDescent="0.2">
      <c r="A738" s="93"/>
      <c r="I738" s="93"/>
      <c r="M738" s="93"/>
      <c r="N738" s="93"/>
      <c r="Q738" s="93"/>
      <c r="R738" s="93"/>
      <c r="S738" s="93"/>
      <c r="U738" s="93"/>
      <c r="X738" s="93"/>
      <c r="Y738" s="93"/>
    </row>
    <row r="739" spans="1:25" x14ac:dyDescent="0.2">
      <c r="A739" s="93"/>
      <c r="I739" s="93"/>
      <c r="M739" s="93"/>
      <c r="N739" s="93"/>
      <c r="Q739" s="93"/>
      <c r="R739" s="93"/>
      <c r="S739" s="93"/>
      <c r="U739" s="93"/>
      <c r="X739" s="93"/>
      <c r="Y739" s="93"/>
    </row>
    <row r="740" spans="1:25" x14ac:dyDescent="0.2">
      <c r="A740" s="93"/>
      <c r="I740" s="93"/>
      <c r="M740" s="93"/>
      <c r="N740" s="93"/>
      <c r="Q740" s="93"/>
      <c r="R740" s="93"/>
      <c r="S740" s="93"/>
      <c r="U740" s="93"/>
      <c r="X740" s="93"/>
      <c r="Y740" s="93"/>
    </row>
    <row r="741" spans="1:25" x14ac:dyDescent="0.2">
      <c r="A741" s="93"/>
      <c r="I741" s="93"/>
      <c r="M741" s="93"/>
      <c r="N741" s="93"/>
      <c r="Q741" s="93"/>
      <c r="R741" s="93"/>
      <c r="S741" s="93"/>
      <c r="U741" s="93"/>
      <c r="X741" s="93"/>
      <c r="Y741" s="93"/>
    </row>
    <row r="742" spans="1:25" x14ac:dyDescent="0.2">
      <c r="A742" s="93"/>
      <c r="I742" s="93"/>
      <c r="M742" s="93"/>
      <c r="N742" s="93"/>
      <c r="Q742" s="93"/>
      <c r="R742" s="93"/>
      <c r="S742" s="93"/>
      <c r="U742" s="93"/>
      <c r="X742" s="93"/>
      <c r="Y742" s="93"/>
    </row>
    <row r="743" spans="1:25" x14ac:dyDescent="0.2">
      <c r="A743" s="93"/>
      <c r="I743" s="93"/>
      <c r="M743" s="93"/>
      <c r="N743" s="93"/>
      <c r="Q743" s="93"/>
      <c r="R743" s="93"/>
      <c r="S743" s="93"/>
      <c r="U743" s="93"/>
      <c r="X743" s="93"/>
      <c r="Y743" s="93"/>
    </row>
    <row r="744" spans="1:25" x14ac:dyDescent="0.2">
      <c r="A744" s="93"/>
      <c r="I744" s="93"/>
      <c r="M744" s="93"/>
      <c r="N744" s="93"/>
      <c r="Q744" s="93"/>
      <c r="R744" s="93"/>
      <c r="S744" s="93"/>
      <c r="U744" s="93"/>
      <c r="X744" s="93"/>
      <c r="Y744" s="93"/>
    </row>
    <row r="745" spans="1:25" x14ac:dyDescent="0.2">
      <c r="A745" s="93"/>
      <c r="I745" s="93"/>
      <c r="M745" s="93"/>
      <c r="N745" s="93"/>
      <c r="Q745" s="93"/>
      <c r="R745" s="93"/>
      <c r="S745" s="93"/>
      <c r="U745" s="93"/>
      <c r="X745" s="93"/>
      <c r="Y745" s="93"/>
    </row>
    <row r="746" spans="1:25" x14ac:dyDescent="0.2">
      <c r="A746" s="93"/>
      <c r="I746" s="93"/>
      <c r="M746" s="93"/>
      <c r="N746" s="93"/>
      <c r="Q746" s="93"/>
      <c r="R746" s="93"/>
      <c r="S746" s="93"/>
      <c r="U746" s="93"/>
      <c r="X746" s="93"/>
      <c r="Y746" s="93"/>
    </row>
    <row r="747" spans="1:25" x14ac:dyDescent="0.2">
      <c r="A747" s="93"/>
      <c r="I747" s="93"/>
      <c r="M747" s="93"/>
      <c r="N747" s="93"/>
      <c r="Q747" s="93"/>
      <c r="R747" s="93"/>
      <c r="S747" s="93"/>
      <c r="U747" s="93"/>
      <c r="X747" s="93"/>
      <c r="Y747" s="93"/>
    </row>
    <row r="748" spans="1:25" x14ac:dyDescent="0.2">
      <c r="A748" s="93"/>
      <c r="I748" s="93"/>
      <c r="M748" s="93"/>
      <c r="N748" s="93"/>
      <c r="Q748" s="93"/>
      <c r="R748" s="93"/>
      <c r="S748" s="93"/>
      <c r="U748" s="93"/>
      <c r="X748" s="93"/>
      <c r="Y748" s="93"/>
    </row>
    <row r="749" spans="1:25" x14ac:dyDescent="0.2">
      <c r="A749" s="93"/>
      <c r="I749" s="93"/>
      <c r="M749" s="93"/>
      <c r="N749" s="93"/>
      <c r="Q749" s="93"/>
      <c r="R749" s="93"/>
      <c r="S749" s="93"/>
      <c r="U749" s="93"/>
      <c r="X749" s="93"/>
      <c r="Y749" s="93"/>
    </row>
    <row r="750" spans="1:25" x14ac:dyDescent="0.2">
      <c r="A750" s="93"/>
      <c r="I750" s="93"/>
      <c r="M750" s="93"/>
      <c r="N750" s="93"/>
      <c r="Q750" s="93"/>
      <c r="R750" s="93"/>
      <c r="S750" s="93"/>
      <c r="U750" s="93"/>
      <c r="X750" s="93"/>
      <c r="Y750" s="93"/>
    </row>
    <row r="751" spans="1:25" x14ac:dyDescent="0.2">
      <c r="A751" s="93"/>
      <c r="I751" s="93"/>
      <c r="M751" s="93"/>
      <c r="N751" s="93"/>
      <c r="Q751" s="93"/>
      <c r="R751" s="93"/>
      <c r="S751" s="93"/>
      <c r="U751" s="93"/>
      <c r="X751" s="93"/>
      <c r="Y751" s="93"/>
    </row>
    <row r="752" spans="1:25" x14ac:dyDescent="0.2">
      <c r="A752" s="93"/>
      <c r="I752" s="93"/>
      <c r="M752" s="93"/>
      <c r="N752" s="93"/>
      <c r="Q752" s="93"/>
      <c r="R752" s="93"/>
      <c r="S752" s="93"/>
      <c r="U752" s="93"/>
      <c r="X752" s="93"/>
      <c r="Y752" s="93"/>
    </row>
    <row r="753" spans="1:25" x14ac:dyDescent="0.2">
      <c r="A753" s="93"/>
      <c r="I753" s="93"/>
      <c r="M753" s="93"/>
      <c r="N753" s="93"/>
      <c r="Q753" s="93"/>
      <c r="R753" s="93"/>
      <c r="S753" s="93"/>
      <c r="U753" s="93"/>
      <c r="X753" s="93"/>
      <c r="Y753" s="93"/>
    </row>
    <row r="754" spans="1:25" x14ac:dyDescent="0.2">
      <c r="A754" s="93"/>
      <c r="I754" s="93"/>
      <c r="M754" s="93"/>
      <c r="N754" s="93"/>
      <c r="Q754" s="93"/>
      <c r="R754" s="93"/>
      <c r="S754" s="93"/>
      <c r="U754" s="93"/>
      <c r="X754" s="93"/>
      <c r="Y754" s="93"/>
    </row>
    <row r="755" spans="1:25" x14ac:dyDescent="0.2">
      <c r="A755" s="93"/>
      <c r="I755" s="93"/>
      <c r="M755" s="93"/>
      <c r="N755" s="93"/>
      <c r="Q755" s="93"/>
      <c r="R755" s="93"/>
      <c r="S755" s="93"/>
      <c r="U755" s="93"/>
      <c r="X755" s="93"/>
      <c r="Y755" s="93"/>
    </row>
    <row r="756" spans="1:25" x14ac:dyDescent="0.2">
      <c r="A756" s="93"/>
      <c r="I756" s="93"/>
      <c r="M756" s="93"/>
      <c r="N756" s="93"/>
      <c r="Q756" s="93"/>
      <c r="R756" s="93"/>
      <c r="S756" s="93"/>
      <c r="U756" s="93"/>
      <c r="X756" s="93"/>
      <c r="Y756" s="93"/>
    </row>
    <row r="757" spans="1:25" x14ac:dyDescent="0.2">
      <c r="A757" s="93"/>
      <c r="I757" s="93"/>
      <c r="M757" s="93"/>
      <c r="N757" s="93"/>
      <c r="Q757" s="93"/>
      <c r="R757" s="93"/>
      <c r="S757" s="93"/>
      <c r="U757" s="93"/>
      <c r="X757" s="93"/>
      <c r="Y757" s="93"/>
    </row>
    <row r="758" spans="1:25" x14ac:dyDescent="0.2">
      <c r="A758" s="93"/>
      <c r="I758" s="93"/>
      <c r="M758" s="93"/>
      <c r="N758" s="93"/>
      <c r="Q758" s="93"/>
      <c r="R758" s="93"/>
      <c r="S758" s="93"/>
      <c r="U758" s="93"/>
      <c r="X758" s="93"/>
      <c r="Y758" s="93"/>
    </row>
    <row r="759" spans="1:25" x14ac:dyDescent="0.2">
      <c r="A759" s="93"/>
      <c r="I759" s="93"/>
      <c r="M759" s="93"/>
      <c r="N759" s="93"/>
      <c r="Q759" s="93"/>
      <c r="R759" s="93"/>
      <c r="S759" s="93"/>
      <c r="U759" s="93"/>
      <c r="X759" s="93"/>
      <c r="Y759" s="93"/>
    </row>
    <row r="760" spans="1:25" x14ac:dyDescent="0.2">
      <c r="A760" s="93"/>
      <c r="I760" s="93"/>
      <c r="M760" s="93"/>
      <c r="N760" s="93"/>
      <c r="Q760" s="93"/>
      <c r="R760" s="93"/>
      <c r="S760" s="93"/>
      <c r="U760" s="93"/>
      <c r="X760" s="93"/>
      <c r="Y760" s="93"/>
    </row>
    <row r="761" spans="1:25" x14ac:dyDescent="0.2">
      <c r="A761" s="93"/>
      <c r="I761" s="93"/>
      <c r="M761" s="93"/>
      <c r="N761" s="93"/>
      <c r="Q761" s="93"/>
      <c r="R761" s="93"/>
      <c r="S761" s="93"/>
      <c r="U761" s="93"/>
      <c r="X761" s="93"/>
      <c r="Y761" s="93"/>
    </row>
    <row r="762" spans="1:25" x14ac:dyDescent="0.2">
      <c r="A762" s="93"/>
      <c r="I762" s="93"/>
      <c r="M762" s="93"/>
      <c r="N762" s="93"/>
      <c r="Q762" s="93"/>
      <c r="R762" s="93"/>
      <c r="S762" s="93"/>
      <c r="U762" s="93"/>
      <c r="X762" s="93"/>
      <c r="Y762" s="93"/>
    </row>
    <row r="763" spans="1:25" x14ac:dyDescent="0.2">
      <c r="A763" s="93"/>
      <c r="I763" s="93"/>
      <c r="M763" s="93"/>
      <c r="N763" s="93"/>
      <c r="Q763" s="93"/>
      <c r="R763" s="93"/>
      <c r="S763" s="93"/>
      <c r="U763" s="93"/>
      <c r="X763" s="93"/>
      <c r="Y763" s="93"/>
    </row>
    <row r="764" spans="1:25" x14ac:dyDescent="0.2">
      <c r="A764" s="93"/>
      <c r="I764" s="93"/>
      <c r="M764" s="93"/>
      <c r="N764" s="93"/>
      <c r="Q764" s="93"/>
      <c r="R764" s="93"/>
      <c r="S764" s="93"/>
      <c r="U764" s="93"/>
      <c r="X764" s="93"/>
      <c r="Y764" s="93"/>
    </row>
    <row r="765" spans="1:25" x14ac:dyDescent="0.2">
      <c r="A765" s="93"/>
      <c r="I765" s="93"/>
      <c r="M765" s="93"/>
      <c r="N765" s="93"/>
      <c r="Q765" s="93"/>
      <c r="R765" s="93"/>
      <c r="S765" s="93"/>
      <c r="U765" s="93"/>
      <c r="X765" s="93"/>
      <c r="Y765" s="93"/>
    </row>
    <row r="766" spans="1:25" x14ac:dyDescent="0.2">
      <c r="A766" s="93"/>
      <c r="I766" s="93"/>
      <c r="M766" s="93"/>
      <c r="N766" s="93"/>
      <c r="Q766" s="93"/>
      <c r="R766" s="93"/>
      <c r="S766" s="93"/>
      <c r="U766" s="93"/>
      <c r="X766" s="93"/>
      <c r="Y766" s="93"/>
    </row>
    <row r="767" spans="1:25" x14ac:dyDescent="0.2">
      <c r="A767" s="93"/>
      <c r="I767" s="93"/>
      <c r="M767" s="93"/>
      <c r="N767" s="93"/>
      <c r="Q767" s="93"/>
      <c r="R767" s="93"/>
      <c r="S767" s="93"/>
      <c r="U767" s="93"/>
      <c r="X767" s="93"/>
      <c r="Y767" s="93"/>
    </row>
    <row r="768" spans="1:25" x14ac:dyDescent="0.2">
      <c r="A768" s="93"/>
      <c r="I768" s="93"/>
      <c r="M768" s="93"/>
      <c r="N768" s="93"/>
      <c r="Q768" s="93"/>
      <c r="R768" s="93"/>
      <c r="S768" s="93"/>
      <c r="U768" s="93"/>
      <c r="X768" s="93"/>
      <c r="Y768" s="93"/>
    </row>
    <row r="769" spans="1:25" x14ac:dyDescent="0.2">
      <c r="A769" s="93"/>
      <c r="I769" s="93"/>
      <c r="M769" s="93"/>
      <c r="N769" s="93"/>
      <c r="Q769" s="93"/>
      <c r="R769" s="93"/>
      <c r="S769" s="93"/>
      <c r="U769" s="93"/>
      <c r="X769" s="93"/>
      <c r="Y769" s="93"/>
    </row>
    <row r="770" spans="1:25" x14ac:dyDescent="0.2">
      <c r="A770" s="93"/>
      <c r="I770" s="93"/>
      <c r="M770" s="93"/>
      <c r="N770" s="93"/>
      <c r="Q770" s="93"/>
      <c r="R770" s="93"/>
      <c r="S770" s="93"/>
      <c r="U770" s="93"/>
      <c r="X770" s="93"/>
      <c r="Y770" s="93"/>
    </row>
    <row r="771" spans="1:25" x14ac:dyDescent="0.2">
      <c r="A771" s="93"/>
      <c r="I771" s="93"/>
      <c r="M771" s="93"/>
      <c r="N771" s="93"/>
      <c r="Q771" s="93"/>
      <c r="R771" s="93"/>
      <c r="S771" s="93"/>
      <c r="U771" s="93"/>
      <c r="X771" s="93"/>
      <c r="Y771" s="93"/>
    </row>
    <row r="772" spans="1:25" x14ac:dyDescent="0.2">
      <c r="A772" s="93"/>
      <c r="I772" s="93"/>
      <c r="M772" s="93"/>
      <c r="N772" s="93"/>
      <c r="Q772" s="93"/>
      <c r="R772" s="93"/>
      <c r="S772" s="93"/>
      <c r="U772" s="93"/>
      <c r="X772" s="93"/>
      <c r="Y772" s="93"/>
    </row>
    <row r="773" spans="1:25" x14ac:dyDescent="0.2">
      <c r="A773" s="93"/>
      <c r="I773" s="93"/>
      <c r="M773" s="93"/>
      <c r="N773" s="93"/>
      <c r="Q773" s="93"/>
      <c r="R773" s="93"/>
      <c r="S773" s="93"/>
      <c r="U773" s="93"/>
      <c r="X773" s="93"/>
      <c r="Y773" s="93"/>
    </row>
    <row r="774" spans="1:25" x14ac:dyDescent="0.2">
      <c r="A774" s="93"/>
      <c r="I774" s="93"/>
      <c r="M774" s="93"/>
      <c r="N774" s="93"/>
      <c r="Q774" s="93"/>
      <c r="R774" s="93"/>
      <c r="S774" s="93"/>
      <c r="U774" s="93"/>
      <c r="X774" s="93"/>
      <c r="Y774" s="93"/>
    </row>
    <row r="775" spans="1:25" x14ac:dyDescent="0.2">
      <c r="A775" s="93"/>
      <c r="I775" s="93"/>
      <c r="M775" s="93"/>
      <c r="N775" s="93"/>
      <c r="Q775" s="93"/>
      <c r="R775" s="93"/>
      <c r="S775" s="93"/>
      <c r="U775" s="93"/>
      <c r="X775" s="93"/>
      <c r="Y775" s="93"/>
    </row>
    <row r="776" spans="1:25" x14ac:dyDescent="0.2">
      <c r="A776" s="93"/>
      <c r="I776" s="93"/>
      <c r="M776" s="93"/>
      <c r="N776" s="93"/>
      <c r="Q776" s="93"/>
      <c r="R776" s="93"/>
      <c r="S776" s="93"/>
      <c r="U776" s="93"/>
      <c r="X776" s="93"/>
      <c r="Y776" s="93"/>
    </row>
    <row r="777" spans="1:25" x14ac:dyDescent="0.2">
      <c r="A777" s="93"/>
      <c r="I777" s="93"/>
      <c r="M777" s="93"/>
      <c r="N777" s="93"/>
      <c r="Q777" s="93"/>
      <c r="R777" s="93"/>
      <c r="S777" s="93"/>
      <c r="U777" s="93"/>
      <c r="X777" s="93"/>
      <c r="Y777" s="93"/>
    </row>
    <row r="778" spans="1:25" x14ac:dyDescent="0.2">
      <c r="A778" s="93"/>
      <c r="I778" s="93"/>
      <c r="M778" s="93"/>
      <c r="N778" s="93"/>
      <c r="Q778" s="93"/>
      <c r="R778" s="93"/>
      <c r="S778" s="93"/>
      <c r="U778" s="93"/>
      <c r="X778" s="93"/>
      <c r="Y778" s="93"/>
    </row>
    <row r="779" spans="1:25" x14ac:dyDescent="0.2">
      <c r="A779" s="93"/>
      <c r="I779" s="93"/>
      <c r="M779" s="93"/>
      <c r="N779" s="93"/>
      <c r="Q779" s="93"/>
      <c r="R779" s="93"/>
      <c r="S779" s="93"/>
      <c r="U779" s="93"/>
      <c r="X779" s="93"/>
      <c r="Y779" s="93"/>
    </row>
    <row r="780" spans="1:25" x14ac:dyDescent="0.2">
      <c r="A780" s="93"/>
      <c r="I780" s="93"/>
      <c r="M780" s="93"/>
      <c r="N780" s="93"/>
      <c r="Q780" s="93"/>
      <c r="R780" s="93"/>
      <c r="S780" s="93"/>
      <c r="U780" s="93"/>
      <c r="X780" s="93"/>
      <c r="Y780" s="93"/>
    </row>
    <row r="781" spans="1:25" x14ac:dyDescent="0.2">
      <c r="A781" s="93"/>
      <c r="I781" s="93"/>
      <c r="M781" s="93"/>
      <c r="N781" s="93"/>
      <c r="Q781" s="93"/>
      <c r="R781" s="93"/>
      <c r="S781" s="93"/>
      <c r="U781" s="93"/>
      <c r="X781" s="93"/>
      <c r="Y781" s="93"/>
    </row>
    <row r="782" spans="1:25" x14ac:dyDescent="0.2">
      <c r="A782" s="93"/>
      <c r="I782" s="93"/>
      <c r="M782" s="93"/>
      <c r="N782" s="93"/>
      <c r="Q782" s="93"/>
      <c r="R782" s="93"/>
      <c r="S782" s="93"/>
      <c r="U782" s="93"/>
      <c r="X782" s="93"/>
      <c r="Y782" s="93"/>
    </row>
    <row r="783" spans="1:25" x14ac:dyDescent="0.2">
      <c r="A783" s="93"/>
      <c r="I783" s="93"/>
      <c r="M783" s="93"/>
      <c r="N783" s="93"/>
      <c r="Q783" s="93"/>
      <c r="R783" s="93"/>
      <c r="S783" s="93"/>
      <c r="U783" s="93"/>
      <c r="X783" s="93"/>
      <c r="Y783" s="93"/>
    </row>
    <row r="784" spans="1:25" x14ac:dyDescent="0.2">
      <c r="A784" s="93"/>
      <c r="I784" s="93"/>
      <c r="M784" s="93"/>
      <c r="N784" s="93"/>
      <c r="Q784" s="93"/>
      <c r="R784" s="93"/>
      <c r="S784" s="93"/>
      <c r="U784" s="93"/>
      <c r="X784" s="93"/>
      <c r="Y784" s="93"/>
    </row>
    <row r="785" spans="1:25" x14ac:dyDescent="0.2">
      <c r="A785" s="93"/>
      <c r="I785" s="93"/>
      <c r="M785" s="93"/>
      <c r="N785" s="93"/>
      <c r="Q785" s="93"/>
      <c r="R785" s="93"/>
      <c r="S785" s="93"/>
      <c r="U785" s="93"/>
      <c r="X785" s="93"/>
      <c r="Y785" s="93"/>
    </row>
    <row r="786" spans="1:25" x14ac:dyDescent="0.2">
      <c r="A786" s="93"/>
      <c r="I786" s="93"/>
      <c r="M786" s="93"/>
      <c r="N786" s="93"/>
      <c r="Q786" s="93"/>
      <c r="R786" s="93"/>
      <c r="S786" s="93"/>
      <c r="U786" s="93"/>
      <c r="X786" s="93"/>
      <c r="Y786" s="93"/>
    </row>
    <row r="787" spans="1:25" x14ac:dyDescent="0.2">
      <c r="A787" s="93"/>
      <c r="I787" s="93"/>
      <c r="M787" s="93"/>
      <c r="N787" s="93"/>
      <c r="Q787" s="93"/>
      <c r="R787" s="93"/>
      <c r="S787" s="93"/>
      <c r="U787" s="93"/>
      <c r="X787" s="93"/>
      <c r="Y787" s="93"/>
    </row>
    <row r="788" spans="1:25" x14ac:dyDescent="0.2">
      <c r="A788" s="93"/>
      <c r="I788" s="93"/>
      <c r="M788" s="93"/>
      <c r="N788" s="93"/>
      <c r="Q788" s="93"/>
      <c r="R788" s="93"/>
      <c r="S788" s="93"/>
      <c r="U788" s="93"/>
      <c r="X788" s="93"/>
      <c r="Y788" s="93"/>
    </row>
    <row r="789" spans="1:25" x14ac:dyDescent="0.2">
      <c r="A789" s="93"/>
      <c r="I789" s="93"/>
      <c r="M789" s="93"/>
      <c r="N789" s="93"/>
      <c r="Q789" s="93"/>
      <c r="R789" s="93"/>
      <c r="S789" s="93"/>
      <c r="U789" s="93"/>
      <c r="X789" s="93"/>
      <c r="Y789" s="93"/>
    </row>
    <row r="790" spans="1:25" x14ac:dyDescent="0.2">
      <c r="A790" s="93"/>
      <c r="I790" s="93"/>
      <c r="M790" s="93"/>
      <c r="N790" s="93"/>
      <c r="Q790" s="93"/>
      <c r="R790" s="93"/>
      <c r="S790" s="93"/>
      <c r="U790" s="93"/>
      <c r="X790" s="93"/>
      <c r="Y790" s="93"/>
    </row>
    <row r="791" spans="1:25" x14ac:dyDescent="0.2">
      <c r="A791" s="93"/>
      <c r="I791" s="93"/>
      <c r="M791" s="93"/>
      <c r="N791" s="93"/>
      <c r="Q791" s="93"/>
      <c r="R791" s="93"/>
      <c r="S791" s="93"/>
      <c r="U791" s="93"/>
      <c r="X791" s="93"/>
      <c r="Y791" s="93"/>
    </row>
    <row r="792" spans="1:25" x14ac:dyDescent="0.2">
      <c r="A792" s="93"/>
      <c r="I792" s="93"/>
      <c r="M792" s="93"/>
      <c r="N792" s="93"/>
      <c r="Q792" s="93"/>
      <c r="R792" s="93"/>
      <c r="S792" s="93"/>
      <c r="U792" s="93"/>
      <c r="X792" s="93"/>
      <c r="Y792" s="93"/>
    </row>
    <row r="793" spans="1:25" x14ac:dyDescent="0.2">
      <c r="A793" s="93"/>
      <c r="I793" s="93"/>
      <c r="M793" s="93"/>
      <c r="N793" s="93"/>
      <c r="Q793" s="93"/>
      <c r="R793" s="93"/>
      <c r="S793" s="93"/>
      <c r="U793" s="93"/>
      <c r="X793" s="93"/>
      <c r="Y793" s="93"/>
    </row>
    <row r="794" spans="1:25" x14ac:dyDescent="0.2">
      <c r="A794" s="93"/>
      <c r="I794" s="93"/>
      <c r="M794" s="93"/>
      <c r="N794" s="93"/>
      <c r="Q794" s="93"/>
      <c r="R794" s="93"/>
      <c r="S794" s="93"/>
      <c r="U794" s="93"/>
      <c r="X794" s="93"/>
      <c r="Y794" s="93"/>
    </row>
    <row r="795" spans="1:25" x14ac:dyDescent="0.2">
      <c r="A795" s="93"/>
      <c r="I795" s="93"/>
      <c r="M795" s="93"/>
      <c r="N795" s="93"/>
      <c r="Q795" s="93"/>
      <c r="R795" s="93"/>
      <c r="S795" s="93"/>
      <c r="U795" s="93"/>
      <c r="X795" s="93"/>
      <c r="Y795" s="93"/>
    </row>
    <row r="796" spans="1:25" x14ac:dyDescent="0.2">
      <c r="A796" s="93"/>
      <c r="I796" s="93"/>
      <c r="M796" s="93"/>
      <c r="N796" s="93"/>
      <c r="Q796" s="93"/>
      <c r="R796" s="93"/>
      <c r="S796" s="93"/>
      <c r="U796" s="93"/>
      <c r="X796" s="93"/>
      <c r="Y796" s="93"/>
    </row>
    <row r="797" spans="1:25" x14ac:dyDescent="0.2">
      <c r="A797" s="93"/>
      <c r="I797" s="93"/>
      <c r="M797" s="93"/>
      <c r="N797" s="93"/>
      <c r="Q797" s="93"/>
      <c r="R797" s="93"/>
      <c r="S797" s="93"/>
      <c r="U797" s="93"/>
      <c r="X797" s="93"/>
      <c r="Y797" s="93"/>
    </row>
    <row r="798" spans="1:25" x14ac:dyDescent="0.2">
      <c r="A798" s="93"/>
      <c r="I798" s="93"/>
      <c r="M798" s="93"/>
      <c r="N798" s="93"/>
      <c r="Q798" s="93"/>
      <c r="R798" s="93"/>
      <c r="S798" s="93"/>
      <c r="U798" s="93"/>
      <c r="X798" s="93"/>
      <c r="Y798" s="93"/>
    </row>
    <row r="799" spans="1:25" x14ac:dyDescent="0.2">
      <c r="A799" s="93"/>
      <c r="I799" s="93"/>
      <c r="M799" s="93"/>
      <c r="N799" s="93"/>
      <c r="Q799" s="93"/>
      <c r="R799" s="93"/>
      <c r="S799" s="93"/>
      <c r="U799" s="93"/>
      <c r="X799" s="93"/>
      <c r="Y799" s="93"/>
    </row>
    <row r="800" spans="1:25" x14ac:dyDescent="0.2">
      <c r="A800" s="93"/>
      <c r="I800" s="93"/>
      <c r="M800" s="93"/>
      <c r="N800" s="93"/>
      <c r="Q800" s="93"/>
      <c r="R800" s="93"/>
      <c r="S800" s="93"/>
      <c r="U800" s="93"/>
      <c r="X800" s="93"/>
      <c r="Y800" s="93"/>
    </row>
    <row r="801" spans="1:25" x14ac:dyDescent="0.2">
      <c r="A801" s="93"/>
      <c r="I801" s="93"/>
      <c r="M801" s="93"/>
      <c r="N801" s="93"/>
      <c r="Q801" s="93"/>
      <c r="R801" s="93"/>
      <c r="S801" s="93"/>
      <c r="U801" s="93"/>
      <c r="X801" s="93"/>
      <c r="Y801" s="93"/>
    </row>
    <row r="802" spans="1:25" x14ac:dyDescent="0.2">
      <c r="A802" s="93"/>
      <c r="I802" s="93"/>
      <c r="M802" s="93"/>
      <c r="N802" s="93"/>
      <c r="Q802" s="93"/>
      <c r="R802" s="93"/>
      <c r="S802" s="93"/>
      <c r="U802" s="93"/>
      <c r="X802" s="93"/>
      <c r="Y802" s="93"/>
    </row>
    <row r="803" spans="1:25" x14ac:dyDescent="0.2">
      <c r="A803" s="93"/>
      <c r="I803" s="93"/>
      <c r="M803" s="93"/>
      <c r="N803" s="93"/>
      <c r="Q803" s="93"/>
      <c r="R803" s="93"/>
      <c r="S803" s="93"/>
      <c r="U803" s="93"/>
      <c r="X803" s="93"/>
      <c r="Y803" s="93"/>
    </row>
    <row r="804" spans="1:25" x14ac:dyDescent="0.2">
      <c r="A804" s="93"/>
      <c r="I804" s="93"/>
      <c r="M804" s="93"/>
      <c r="N804" s="93"/>
      <c r="Q804" s="93"/>
      <c r="R804" s="93"/>
      <c r="S804" s="93"/>
      <c r="U804" s="93"/>
      <c r="X804" s="93"/>
      <c r="Y804" s="93"/>
    </row>
    <row r="805" spans="1:25" x14ac:dyDescent="0.2">
      <c r="A805" s="93"/>
      <c r="I805" s="93"/>
      <c r="M805" s="93"/>
      <c r="N805" s="93"/>
      <c r="Q805" s="93"/>
      <c r="R805" s="93"/>
      <c r="S805" s="93"/>
      <c r="U805" s="93"/>
      <c r="X805" s="93"/>
      <c r="Y805" s="93"/>
    </row>
    <row r="806" spans="1:25" x14ac:dyDescent="0.2">
      <c r="A806" s="93"/>
      <c r="I806" s="93"/>
      <c r="M806" s="93"/>
      <c r="N806" s="93"/>
      <c r="Q806" s="93"/>
      <c r="R806" s="93"/>
      <c r="S806" s="93"/>
      <c r="U806" s="93"/>
      <c r="X806" s="93"/>
      <c r="Y806" s="93"/>
    </row>
    <row r="807" spans="1:25" x14ac:dyDescent="0.2">
      <c r="A807" s="93"/>
      <c r="I807" s="93"/>
      <c r="M807" s="93"/>
      <c r="N807" s="93"/>
      <c r="Q807" s="93"/>
      <c r="R807" s="93"/>
      <c r="S807" s="93"/>
      <c r="U807" s="93"/>
      <c r="X807" s="93"/>
      <c r="Y807" s="93"/>
    </row>
    <row r="808" spans="1:25" x14ac:dyDescent="0.2">
      <c r="A808" s="93"/>
      <c r="I808" s="93"/>
      <c r="M808" s="93"/>
      <c r="N808" s="93"/>
      <c r="Q808" s="93"/>
      <c r="R808" s="93"/>
      <c r="S808" s="93"/>
      <c r="U808" s="93"/>
      <c r="X808" s="93"/>
      <c r="Y808" s="93"/>
    </row>
    <row r="809" spans="1:25" x14ac:dyDescent="0.2">
      <c r="A809" s="93"/>
      <c r="I809" s="93"/>
      <c r="M809" s="93"/>
      <c r="N809" s="93"/>
      <c r="Q809" s="93"/>
      <c r="R809" s="93"/>
      <c r="S809" s="93"/>
      <c r="U809" s="93"/>
      <c r="X809" s="93"/>
      <c r="Y809" s="93"/>
    </row>
    <row r="810" spans="1:25" x14ac:dyDescent="0.2">
      <c r="A810" s="93"/>
      <c r="I810" s="93"/>
      <c r="M810" s="93"/>
      <c r="N810" s="93"/>
      <c r="Q810" s="93"/>
      <c r="R810" s="93"/>
      <c r="S810" s="93"/>
      <c r="U810" s="93"/>
      <c r="X810" s="93"/>
      <c r="Y810" s="93"/>
    </row>
    <row r="811" spans="1:25" x14ac:dyDescent="0.2">
      <c r="A811" s="93"/>
      <c r="I811" s="93"/>
      <c r="M811" s="93"/>
      <c r="N811" s="93"/>
      <c r="Q811" s="93"/>
      <c r="R811" s="93"/>
      <c r="S811" s="93"/>
      <c r="U811" s="93"/>
      <c r="X811" s="93"/>
      <c r="Y811" s="93"/>
    </row>
    <row r="812" spans="1:25" x14ac:dyDescent="0.2">
      <c r="A812" s="93"/>
      <c r="I812" s="93"/>
      <c r="M812" s="93"/>
      <c r="N812" s="93"/>
      <c r="Q812" s="93"/>
      <c r="R812" s="93"/>
      <c r="S812" s="93"/>
      <c r="U812" s="93"/>
      <c r="X812" s="93"/>
      <c r="Y812" s="93"/>
    </row>
    <row r="813" spans="1:25" x14ac:dyDescent="0.2">
      <c r="A813" s="93"/>
      <c r="I813" s="93"/>
      <c r="M813" s="93"/>
      <c r="N813" s="93"/>
      <c r="Q813" s="93"/>
      <c r="R813" s="93"/>
      <c r="S813" s="93"/>
      <c r="U813" s="93"/>
      <c r="X813" s="93"/>
      <c r="Y813" s="93"/>
    </row>
    <row r="814" spans="1:25" x14ac:dyDescent="0.2">
      <c r="A814" s="93"/>
      <c r="I814" s="93"/>
      <c r="M814" s="93"/>
      <c r="N814" s="93"/>
      <c r="Q814" s="93"/>
      <c r="R814" s="93"/>
      <c r="S814" s="93"/>
      <c r="U814" s="93"/>
      <c r="X814" s="93"/>
      <c r="Y814" s="93"/>
    </row>
    <row r="815" spans="1:25" x14ac:dyDescent="0.2">
      <c r="A815" s="93"/>
      <c r="I815" s="93"/>
      <c r="M815" s="93"/>
      <c r="N815" s="93"/>
      <c r="Q815" s="93"/>
      <c r="R815" s="93"/>
      <c r="S815" s="93"/>
      <c r="U815" s="93"/>
      <c r="X815" s="93"/>
      <c r="Y815" s="93"/>
    </row>
    <row r="816" spans="1:25" x14ac:dyDescent="0.2">
      <c r="A816" s="93"/>
      <c r="I816" s="93"/>
      <c r="M816" s="93"/>
      <c r="N816" s="93"/>
      <c r="Q816" s="93"/>
      <c r="R816" s="93"/>
      <c r="S816" s="93"/>
      <c r="U816" s="93"/>
      <c r="X816" s="93"/>
      <c r="Y816" s="93"/>
    </row>
    <row r="817" spans="1:25" x14ac:dyDescent="0.2">
      <c r="A817" s="93"/>
      <c r="I817" s="93"/>
      <c r="M817" s="93"/>
      <c r="N817" s="93"/>
      <c r="Q817" s="93"/>
      <c r="R817" s="93"/>
      <c r="S817" s="93"/>
      <c r="U817" s="93"/>
      <c r="X817" s="93"/>
      <c r="Y817" s="93"/>
    </row>
    <row r="818" spans="1:25" x14ac:dyDescent="0.2">
      <c r="A818" s="93"/>
      <c r="I818" s="93"/>
      <c r="M818" s="93"/>
      <c r="N818" s="93"/>
      <c r="Q818" s="93"/>
      <c r="R818" s="93"/>
      <c r="S818" s="93"/>
      <c r="U818" s="93"/>
      <c r="X818" s="93"/>
      <c r="Y818" s="93"/>
    </row>
    <row r="819" spans="1:25" x14ac:dyDescent="0.2">
      <c r="A819" s="93"/>
      <c r="I819" s="93"/>
      <c r="M819" s="93"/>
      <c r="N819" s="93"/>
      <c r="Q819" s="93"/>
      <c r="R819" s="93"/>
      <c r="S819" s="93"/>
      <c r="U819" s="93"/>
      <c r="X819" s="93"/>
      <c r="Y819" s="93"/>
    </row>
    <row r="820" spans="1:25" x14ac:dyDescent="0.2">
      <c r="A820" s="93"/>
      <c r="I820" s="93"/>
      <c r="M820" s="93"/>
      <c r="N820" s="93"/>
      <c r="Q820" s="93"/>
      <c r="R820" s="93"/>
      <c r="S820" s="93"/>
      <c r="U820" s="93"/>
      <c r="X820" s="93"/>
      <c r="Y820" s="93"/>
    </row>
    <row r="821" spans="1:25" x14ac:dyDescent="0.2">
      <c r="A821" s="93"/>
      <c r="I821" s="93"/>
      <c r="M821" s="93"/>
      <c r="N821" s="93"/>
      <c r="Q821" s="93"/>
      <c r="R821" s="93"/>
      <c r="S821" s="93"/>
      <c r="U821" s="93"/>
      <c r="X821" s="93"/>
      <c r="Y821" s="93"/>
    </row>
    <row r="822" spans="1:25" x14ac:dyDescent="0.2">
      <c r="A822" s="93"/>
      <c r="I822" s="93"/>
      <c r="M822" s="93"/>
      <c r="N822" s="93"/>
      <c r="Q822" s="93"/>
      <c r="R822" s="93"/>
      <c r="S822" s="93"/>
      <c r="U822" s="93"/>
      <c r="X822" s="93"/>
      <c r="Y822" s="93"/>
    </row>
    <row r="823" spans="1:25" x14ac:dyDescent="0.2">
      <c r="A823" s="93"/>
      <c r="I823" s="93"/>
      <c r="M823" s="93"/>
      <c r="N823" s="93"/>
      <c r="Q823" s="93"/>
      <c r="R823" s="93"/>
      <c r="S823" s="93"/>
      <c r="U823" s="93"/>
      <c r="X823" s="93"/>
      <c r="Y823" s="93"/>
    </row>
    <row r="824" spans="1:25" x14ac:dyDescent="0.2">
      <c r="A824" s="93"/>
      <c r="I824" s="93"/>
      <c r="M824" s="93"/>
      <c r="N824" s="93"/>
      <c r="Q824" s="93"/>
      <c r="R824" s="93"/>
      <c r="S824" s="93"/>
      <c r="U824" s="93"/>
      <c r="X824" s="93"/>
      <c r="Y824" s="93"/>
    </row>
    <row r="825" spans="1:25" x14ac:dyDescent="0.2">
      <c r="A825" s="93"/>
      <c r="I825" s="93"/>
      <c r="M825" s="93"/>
      <c r="N825" s="93"/>
      <c r="Q825" s="93"/>
      <c r="R825" s="93"/>
      <c r="S825" s="93"/>
      <c r="U825" s="93"/>
      <c r="X825" s="93"/>
      <c r="Y825" s="93"/>
    </row>
    <row r="826" spans="1:25" x14ac:dyDescent="0.2">
      <c r="A826" s="93"/>
      <c r="I826" s="93"/>
      <c r="M826" s="93"/>
      <c r="N826" s="93"/>
      <c r="Q826" s="93"/>
      <c r="R826" s="93"/>
      <c r="S826" s="93"/>
      <c r="U826" s="93"/>
      <c r="X826" s="93"/>
      <c r="Y826" s="93"/>
    </row>
    <row r="827" spans="1:25" x14ac:dyDescent="0.2">
      <c r="A827" s="93"/>
      <c r="I827" s="93"/>
      <c r="M827" s="93"/>
      <c r="N827" s="93"/>
      <c r="Q827" s="93"/>
      <c r="R827" s="93"/>
      <c r="S827" s="93"/>
      <c r="U827" s="93"/>
      <c r="X827" s="93"/>
      <c r="Y827" s="93"/>
    </row>
    <row r="828" spans="1:25" x14ac:dyDescent="0.2">
      <c r="A828" s="93"/>
      <c r="I828" s="93"/>
      <c r="M828" s="93"/>
      <c r="N828" s="93"/>
      <c r="Q828" s="93"/>
      <c r="R828" s="93"/>
      <c r="S828" s="93"/>
      <c r="U828" s="93"/>
      <c r="X828" s="93"/>
      <c r="Y828" s="93"/>
    </row>
    <row r="829" spans="1:25" x14ac:dyDescent="0.2">
      <c r="A829" s="93"/>
      <c r="I829" s="93"/>
      <c r="M829" s="93"/>
      <c r="N829" s="93"/>
      <c r="Q829" s="93"/>
      <c r="R829" s="93"/>
      <c r="S829" s="93"/>
      <c r="U829" s="93"/>
      <c r="X829" s="93"/>
      <c r="Y829" s="93"/>
    </row>
    <row r="830" spans="1:25" x14ac:dyDescent="0.2">
      <c r="A830" s="93"/>
      <c r="I830" s="93"/>
      <c r="M830" s="93"/>
      <c r="N830" s="93"/>
      <c r="Q830" s="93"/>
      <c r="R830" s="93"/>
      <c r="S830" s="93"/>
      <c r="U830" s="93"/>
      <c r="X830" s="93"/>
      <c r="Y830" s="93"/>
    </row>
    <row r="831" spans="1:25" x14ac:dyDescent="0.2">
      <c r="A831" s="93"/>
      <c r="I831" s="93"/>
      <c r="M831" s="93"/>
      <c r="N831" s="93"/>
      <c r="Q831" s="93"/>
      <c r="R831" s="93"/>
      <c r="S831" s="93"/>
      <c r="U831" s="93"/>
      <c r="X831" s="93"/>
      <c r="Y831" s="93"/>
    </row>
    <row r="832" spans="1:25" x14ac:dyDescent="0.2">
      <c r="A832" s="93"/>
      <c r="I832" s="93"/>
      <c r="M832" s="93"/>
      <c r="N832" s="93"/>
      <c r="Q832" s="93"/>
      <c r="R832" s="93"/>
      <c r="S832" s="93"/>
      <c r="U832" s="93"/>
      <c r="X832" s="93"/>
      <c r="Y832" s="93"/>
    </row>
    <row r="833" spans="1:25" x14ac:dyDescent="0.2">
      <c r="A833" s="93"/>
      <c r="I833" s="93"/>
      <c r="M833" s="93"/>
      <c r="N833" s="93"/>
      <c r="Q833" s="93"/>
      <c r="R833" s="93"/>
      <c r="S833" s="93"/>
      <c r="U833" s="93"/>
      <c r="X833" s="93"/>
      <c r="Y833" s="93"/>
    </row>
    <row r="834" spans="1:25" x14ac:dyDescent="0.2">
      <c r="A834" s="93"/>
      <c r="I834" s="93"/>
      <c r="M834" s="93"/>
      <c r="N834" s="93"/>
      <c r="Q834" s="93"/>
      <c r="R834" s="93"/>
      <c r="S834" s="93"/>
      <c r="U834" s="93"/>
      <c r="X834" s="93"/>
      <c r="Y834" s="93"/>
    </row>
    <row r="835" spans="1:25" x14ac:dyDescent="0.2">
      <c r="A835" s="93"/>
      <c r="I835" s="93"/>
      <c r="M835" s="93"/>
      <c r="N835" s="93"/>
      <c r="Q835" s="93"/>
      <c r="R835" s="93"/>
      <c r="S835" s="93"/>
      <c r="U835" s="93"/>
      <c r="X835" s="93"/>
      <c r="Y835" s="93"/>
    </row>
    <row r="836" spans="1:25" x14ac:dyDescent="0.2">
      <c r="A836" s="93"/>
      <c r="I836" s="93"/>
      <c r="M836" s="93"/>
      <c r="N836" s="93"/>
      <c r="Q836" s="93"/>
      <c r="R836" s="93"/>
      <c r="S836" s="93"/>
      <c r="U836" s="93"/>
      <c r="X836" s="93"/>
      <c r="Y836" s="93"/>
    </row>
    <row r="837" spans="1:25" x14ac:dyDescent="0.2">
      <c r="A837" s="93"/>
      <c r="I837" s="93"/>
      <c r="M837" s="93"/>
      <c r="N837" s="93"/>
      <c r="Q837" s="93"/>
      <c r="R837" s="93"/>
      <c r="S837" s="93"/>
      <c r="U837" s="93"/>
      <c r="X837" s="93"/>
      <c r="Y837" s="93"/>
    </row>
    <row r="838" spans="1:25" x14ac:dyDescent="0.2">
      <c r="A838" s="93"/>
      <c r="I838" s="93"/>
      <c r="M838" s="93"/>
      <c r="N838" s="93"/>
      <c r="Q838" s="93"/>
      <c r="R838" s="93"/>
      <c r="S838" s="93"/>
      <c r="U838" s="93"/>
      <c r="X838" s="93"/>
      <c r="Y838" s="93"/>
    </row>
    <row r="839" spans="1:25" x14ac:dyDescent="0.2">
      <c r="A839" s="93"/>
      <c r="I839" s="93"/>
      <c r="M839" s="93"/>
      <c r="N839" s="93"/>
      <c r="Q839" s="93"/>
      <c r="R839" s="93"/>
      <c r="S839" s="93"/>
      <c r="U839" s="93"/>
      <c r="X839" s="93"/>
      <c r="Y839" s="93"/>
    </row>
    <row r="840" spans="1:25" x14ac:dyDescent="0.2">
      <c r="A840" s="93"/>
      <c r="I840" s="93"/>
      <c r="M840" s="93"/>
      <c r="N840" s="93"/>
      <c r="Q840" s="93"/>
      <c r="R840" s="93"/>
      <c r="S840" s="93"/>
      <c r="U840" s="93"/>
      <c r="X840" s="93"/>
      <c r="Y840" s="93"/>
    </row>
    <row r="841" spans="1:25" x14ac:dyDescent="0.2">
      <c r="A841" s="93"/>
      <c r="I841" s="93"/>
      <c r="M841" s="93"/>
      <c r="N841" s="93"/>
      <c r="Q841" s="93"/>
      <c r="R841" s="93"/>
      <c r="S841" s="93"/>
      <c r="U841" s="93"/>
      <c r="X841" s="93"/>
      <c r="Y841" s="93"/>
    </row>
    <row r="842" spans="1:25" x14ac:dyDescent="0.2">
      <c r="A842" s="93"/>
      <c r="I842" s="93"/>
      <c r="M842" s="93"/>
      <c r="N842" s="93"/>
      <c r="Q842" s="93"/>
      <c r="R842" s="93"/>
      <c r="S842" s="93"/>
      <c r="U842" s="93"/>
      <c r="X842" s="93"/>
      <c r="Y842" s="93"/>
    </row>
    <row r="843" spans="1:25" x14ac:dyDescent="0.2">
      <c r="A843" s="93"/>
      <c r="I843" s="93"/>
      <c r="M843" s="93"/>
      <c r="N843" s="93"/>
      <c r="Q843" s="93"/>
      <c r="R843" s="93"/>
      <c r="S843" s="93"/>
      <c r="U843" s="93"/>
      <c r="X843" s="93"/>
      <c r="Y843" s="93"/>
    </row>
    <row r="844" spans="1:25" x14ac:dyDescent="0.2">
      <c r="A844" s="93"/>
      <c r="I844" s="93"/>
      <c r="M844" s="93"/>
      <c r="N844" s="93"/>
      <c r="Q844" s="93"/>
      <c r="R844" s="93"/>
      <c r="S844" s="93"/>
      <c r="U844" s="93"/>
      <c r="X844" s="93"/>
      <c r="Y844" s="93"/>
    </row>
    <row r="845" spans="1:25" x14ac:dyDescent="0.2">
      <c r="A845" s="93"/>
      <c r="I845" s="93"/>
      <c r="M845" s="93"/>
      <c r="N845" s="93"/>
      <c r="Q845" s="93"/>
      <c r="R845" s="93"/>
      <c r="S845" s="93"/>
      <c r="U845" s="93"/>
      <c r="X845" s="93"/>
      <c r="Y845" s="93"/>
    </row>
    <row r="846" spans="1:25" x14ac:dyDescent="0.2">
      <c r="A846" s="93"/>
      <c r="I846" s="93"/>
      <c r="M846" s="93"/>
      <c r="N846" s="93"/>
      <c r="Q846" s="93"/>
      <c r="R846" s="93"/>
      <c r="S846" s="93"/>
      <c r="U846" s="93"/>
      <c r="X846" s="93"/>
      <c r="Y846" s="93"/>
    </row>
    <row r="847" spans="1:25" x14ac:dyDescent="0.2">
      <c r="A847" s="93"/>
      <c r="I847" s="93"/>
      <c r="M847" s="93"/>
      <c r="N847" s="93"/>
      <c r="Q847" s="93"/>
      <c r="R847" s="93"/>
      <c r="S847" s="93"/>
      <c r="U847" s="93"/>
      <c r="X847" s="93"/>
      <c r="Y847" s="93"/>
    </row>
    <row r="848" spans="1:25" x14ac:dyDescent="0.2">
      <c r="A848" s="93"/>
      <c r="I848" s="93"/>
      <c r="M848" s="93"/>
      <c r="N848" s="93"/>
      <c r="Q848" s="93"/>
      <c r="R848" s="93"/>
      <c r="S848" s="93"/>
      <c r="U848" s="93"/>
      <c r="X848" s="93"/>
      <c r="Y848" s="93"/>
    </row>
    <row r="849" spans="1:25" x14ac:dyDescent="0.2">
      <c r="A849" s="93"/>
      <c r="I849" s="93"/>
      <c r="M849" s="93"/>
      <c r="N849" s="93"/>
      <c r="Q849" s="93"/>
      <c r="R849" s="93"/>
      <c r="S849" s="93"/>
      <c r="U849" s="93"/>
      <c r="X849" s="93"/>
      <c r="Y849" s="93"/>
    </row>
    <row r="850" spans="1:25" x14ac:dyDescent="0.2">
      <c r="A850" s="93"/>
      <c r="I850" s="93"/>
      <c r="M850" s="93"/>
      <c r="N850" s="93"/>
      <c r="Q850" s="93"/>
      <c r="R850" s="93"/>
      <c r="S850" s="93"/>
      <c r="U850" s="93"/>
      <c r="X850" s="93"/>
      <c r="Y850" s="93"/>
    </row>
    <row r="851" spans="1:25" x14ac:dyDescent="0.2">
      <c r="A851" s="93"/>
      <c r="I851" s="93"/>
      <c r="M851" s="93"/>
      <c r="N851" s="93"/>
      <c r="Q851" s="93"/>
      <c r="R851" s="93"/>
      <c r="S851" s="93"/>
      <c r="U851" s="93"/>
      <c r="X851" s="93"/>
      <c r="Y851" s="93"/>
    </row>
    <row r="852" spans="1:25" x14ac:dyDescent="0.2">
      <c r="A852" s="93"/>
      <c r="I852" s="93"/>
      <c r="M852" s="93"/>
      <c r="N852" s="93"/>
      <c r="Q852" s="93"/>
      <c r="R852" s="93"/>
      <c r="S852" s="93"/>
      <c r="U852" s="93"/>
      <c r="X852" s="93"/>
      <c r="Y852" s="93"/>
    </row>
    <row r="853" spans="1:25" x14ac:dyDescent="0.2">
      <c r="A853" s="93"/>
      <c r="I853" s="93"/>
      <c r="M853" s="93"/>
      <c r="N853" s="93"/>
      <c r="Q853" s="93"/>
      <c r="R853" s="93"/>
      <c r="S853" s="93"/>
      <c r="U853" s="93"/>
      <c r="X853" s="93"/>
      <c r="Y853" s="93"/>
    </row>
    <row r="854" spans="1:25" x14ac:dyDescent="0.2">
      <c r="A854" s="93"/>
      <c r="I854" s="93"/>
      <c r="M854" s="93"/>
      <c r="N854" s="93"/>
      <c r="Q854" s="93"/>
      <c r="R854" s="93"/>
      <c r="S854" s="93"/>
      <c r="U854" s="93"/>
      <c r="X854" s="93"/>
      <c r="Y854" s="93"/>
    </row>
    <row r="855" spans="1:25" x14ac:dyDescent="0.2">
      <c r="A855" s="93"/>
      <c r="I855" s="93"/>
      <c r="M855" s="93"/>
      <c r="N855" s="93"/>
      <c r="Q855" s="93"/>
      <c r="R855" s="93"/>
      <c r="S855" s="93"/>
      <c r="U855" s="93"/>
      <c r="X855" s="93"/>
      <c r="Y855" s="93"/>
    </row>
    <row r="856" spans="1:25" x14ac:dyDescent="0.2">
      <c r="A856" s="93"/>
      <c r="I856" s="93"/>
      <c r="M856" s="93"/>
      <c r="N856" s="93"/>
      <c r="Q856" s="93"/>
      <c r="R856" s="93"/>
      <c r="S856" s="93"/>
      <c r="U856" s="93"/>
      <c r="X856" s="93"/>
      <c r="Y856" s="93"/>
    </row>
    <row r="857" spans="1:25" x14ac:dyDescent="0.2">
      <c r="A857" s="93"/>
      <c r="I857" s="93"/>
      <c r="M857" s="93"/>
      <c r="N857" s="93"/>
      <c r="Q857" s="93"/>
      <c r="R857" s="93"/>
      <c r="S857" s="93"/>
      <c r="U857" s="93"/>
      <c r="X857" s="93"/>
      <c r="Y857" s="93"/>
    </row>
    <row r="858" spans="1:25" x14ac:dyDescent="0.2">
      <c r="A858" s="93"/>
      <c r="I858" s="93"/>
      <c r="M858" s="93"/>
      <c r="N858" s="93"/>
      <c r="Q858" s="93"/>
      <c r="R858" s="93"/>
      <c r="S858" s="93"/>
      <c r="U858" s="93"/>
      <c r="X858" s="93"/>
      <c r="Y858" s="93"/>
    </row>
    <row r="859" spans="1:25" x14ac:dyDescent="0.2">
      <c r="A859" s="93"/>
      <c r="I859" s="93"/>
      <c r="M859" s="93"/>
      <c r="N859" s="93"/>
      <c r="Q859" s="93"/>
      <c r="R859" s="93"/>
      <c r="S859" s="93"/>
      <c r="U859" s="93"/>
      <c r="X859" s="93"/>
      <c r="Y859" s="93"/>
    </row>
    <row r="860" spans="1:25" x14ac:dyDescent="0.2">
      <c r="A860" s="93"/>
      <c r="I860" s="93"/>
      <c r="M860" s="93"/>
      <c r="N860" s="93"/>
      <c r="Q860" s="93"/>
      <c r="R860" s="93"/>
      <c r="S860" s="93"/>
      <c r="U860" s="93"/>
      <c r="X860" s="93"/>
      <c r="Y860" s="93"/>
    </row>
    <row r="861" spans="1:25" x14ac:dyDescent="0.2">
      <c r="A861" s="93"/>
      <c r="I861" s="93"/>
      <c r="M861" s="93"/>
      <c r="N861" s="93"/>
      <c r="Q861" s="93"/>
      <c r="R861" s="93"/>
      <c r="S861" s="93"/>
      <c r="U861" s="93"/>
      <c r="X861" s="93"/>
      <c r="Y861" s="93"/>
    </row>
    <row r="862" spans="1:25" x14ac:dyDescent="0.2">
      <c r="A862" s="93"/>
      <c r="I862" s="93"/>
      <c r="M862" s="93"/>
      <c r="N862" s="93"/>
      <c r="Q862" s="93"/>
      <c r="R862" s="93"/>
      <c r="S862" s="93"/>
      <c r="U862" s="93"/>
      <c r="X862" s="93"/>
      <c r="Y862" s="93"/>
    </row>
    <row r="863" spans="1:25" x14ac:dyDescent="0.2">
      <c r="A863" s="93"/>
      <c r="I863" s="93"/>
      <c r="M863" s="93"/>
      <c r="N863" s="93"/>
      <c r="Q863" s="93"/>
      <c r="R863" s="93"/>
      <c r="S863" s="93"/>
      <c r="U863" s="93"/>
      <c r="X863" s="93"/>
      <c r="Y863" s="93"/>
    </row>
    <row r="864" spans="1:25" x14ac:dyDescent="0.2">
      <c r="A864" s="93"/>
      <c r="I864" s="93"/>
      <c r="M864" s="93"/>
      <c r="N864" s="93"/>
      <c r="Q864" s="93"/>
      <c r="R864" s="93"/>
      <c r="S864" s="93"/>
      <c r="U864" s="93"/>
      <c r="X864" s="93"/>
      <c r="Y864" s="93"/>
    </row>
    <row r="865" spans="1:25" x14ac:dyDescent="0.2">
      <c r="A865" s="93"/>
      <c r="I865" s="93"/>
      <c r="M865" s="93"/>
      <c r="N865" s="93"/>
      <c r="Q865" s="93"/>
      <c r="R865" s="93"/>
      <c r="S865" s="93"/>
      <c r="U865" s="93"/>
      <c r="X865" s="93"/>
      <c r="Y865" s="93"/>
    </row>
    <row r="866" spans="1:25" x14ac:dyDescent="0.2">
      <c r="A866" s="93"/>
      <c r="I866" s="93"/>
      <c r="M866" s="93"/>
      <c r="N866" s="93"/>
      <c r="Q866" s="93"/>
      <c r="R866" s="93"/>
      <c r="S866" s="93"/>
      <c r="U866" s="93"/>
      <c r="X866" s="93"/>
      <c r="Y866" s="93"/>
    </row>
    <row r="867" spans="1:25" x14ac:dyDescent="0.2">
      <c r="A867" s="93"/>
      <c r="I867" s="93"/>
      <c r="M867" s="93"/>
      <c r="N867" s="93"/>
      <c r="Q867" s="93"/>
      <c r="R867" s="93"/>
      <c r="S867" s="93"/>
      <c r="U867" s="93"/>
      <c r="X867" s="93"/>
      <c r="Y867" s="93"/>
    </row>
    <row r="868" spans="1:25" x14ac:dyDescent="0.2">
      <c r="A868" s="93"/>
      <c r="I868" s="93"/>
      <c r="M868" s="93"/>
      <c r="N868" s="93"/>
      <c r="Q868" s="93"/>
      <c r="R868" s="93"/>
      <c r="S868" s="93"/>
      <c r="U868" s="93"/>
      <c r="X868" s="93"/>
      <c r="Y868" s="93"/>
    </row>
    <row r="869" spans="1:25" x14ac:dyDescent="0.2">
      <c r="A869" s="93"/>
      <c r="I869" s="93"/>
      <c r="M869" s="93"/>
      <c r="N869" s="93"/>
      <c r="Q869" s="93"/>
      <c r="R869" s="93"/>
      <c r="S869" s="93"/>
      <c r="U869" s="93"/>
      <c r="X869" s="93"/>
      <c r="Y869" s="93"/>
    </row>
    <row r="870" spans="1:25" x14ac:dyDescent="0.2">
      <c r="A870" s="93"/>
      <c r="I870" s="93"/>
      <c r="M870" s="93"/>
      <c r="N870" s="93"/>
      <c r="Q870" s="93"/>
      <c r="R870" s="93"/>
      <c r="S870" s="93"/>
      <c r="U870" s="93"/>
      <c r="X870" s="93"/>
      <c r="Y870" s="93"/>
    </row>
    <row r="871" spans="1:25" x14ac:dyDescent="0.2">
      <c r="A871" s="93"/>
      <c r="I871" s="93"/>
      <c r="M871" s="93"/>
      <c r="N871" s="93"/>
      <c r="Q871" s="93"/>
      <c r="R871" s="93"/>
      <c r="S871" s="93"/>
      <c r="U871" s="93"/>
      <c r="X871" s="93"/>
      <c r="Y871" s="93"/>
    </row>
    <row r="872" spans="1:25" x14ac:dyDescent="0.2">
      <c r="A872" s="93"/>
      <c r="I872" s="93"/>
      <c r="M872" s="93"/>
      <c r="N872" s="93"/>
      <c r="Q872" s="93"/>
      <c r="R872" s="93"/>
      <c r="S872" s="93"/>
      <c r="U872" s="93"/>
      <c r="X872" s="93"/>
      <c r="Y872" s="93"/>
    </row>
    <row r="873" spans="1:25" x14ac:dyDescent="0.2">
      <c r="A873" s="93"/>
      <c r="I873" s="93"/>
      <c r="M873" s="93"/>
      <c r="N873" s="93"/>
      <c r="Q873" s="93"/>
      <c r="R873" s="93"/>
      <c r="S873" s="93"/>
      <c r="U873" s="93"/>
      <c r="X873" s="93"/>
      <c r="Y873" s="93"/>
    </row>
    <row r="874" spans="1:25" x14ac:dyDescent="0.2">
      <c r="A874" s="93"/>
      <c r="I874" s="93"/>
      <c r="M874" s="93"/>
      <c r="N874" s="93"/>
      <c r="Q874" s="93"/>
      <c r="R874" s="93"/>
      <c r="S874" s="93"/>
      <c r="U874" s="93"/>
      <c r="X874" s="93"/>
      <c r="Y874" s="93"/>
    </row>
    <row r="875" spans="1:25" x14ac:dyDescent="0.2">
      <c r="A875" s="93"/>
      <c r="I875" s="93"/>
      <c r="M875" s="93"/>
      <c r="N875" s="93"/>
      <c r="Q875" s="93"/>
      <c r="R875" s="93"/>
      <c r="S875" s="93"/>
      <c r="U875" s="93"/>
      <c r="X875" s="93"/>
      <c r="Y875" s="93"/>
    </row>
    <row r="876" spans="1:25" x14ac:dyDescent="0.2">
      <c r="A876" s="93"/>
      <c r="I876" s="93"/>
      <c r="M876" s="93"/>
      <c r="N876" s="93"/>
      <c r="Q876" s="93"/>
      <c r="R876" s="93"/>
      <c r="S876" s="93"/>
      <c r="U876" s="93"/>
      <c r="X876" s="93"/>
      <c r="Y876" s="93"/>
    </row>
    <row r="877" spans="1:25" x14ac:dyDescent="0.2">
      <c r="A877" s="93"/>
      <c r="I877" s="93"/>
      <c r="M877" s="93"/>
      <c r="N877" s="93"/>
      <c r="Q877" s="93"/>
      <c r="R877" s="93"/>
      <c r="S877" s="93"/>
      <c r="U877" s="93"/>
      <c r="X877" s="93"/>
      <c r="Y877" s="93"/>
    </row>
    <row r="878" spans="1:25" x14ac:dyDescent="0.2">
      <c r="A878" s="93"/>
      <c r="I878" s="93"/>
      <c r="M878" s="93"/>
      <c r="N878" s="93"/>
      <c r="Q878" s="93"/>
      <c r="R878" s="93"/>
      <c r="S878" s="93"/>
      <c r="U878" s="93"/>
      <c r="X878" s="93"/>
      <c r="Y878" s="93"/>
    </row>
    <row r="879" spans="1:25" x14ac:dyDescent="0.2">
      <c r="A879" s="93"/>
      <c r="I879" s="93"/>
      <c r="M879" s="93"/>
      <c r="N879" s="93"/>
      <c r="Q879" s="93"/>
      <c r="R879" s="93"/>
      <c r="S879" s="93"/>
      <c r="U879" s="93"/>
      <c r="X879" s="93"/>
      <c r="Y879" s="93"/>
    </row>
    <row r="880" spans="1:25" x14ac:dyDescent="0.2">
      <c r="A880" s="93"/>
      <c r="I880" s="93"/>
      <c r="M880" s="93"/>
      <c r="N880" s="93"/>
      <c r="Q880" s="93"/>
      <c r="R880" s="93"/>
      <c r="S880" s="93"/>
      <c r="U880" s="93"/>
      <c r="X880" s="93"/>
      <c r="Y880" s="93"/>
    </row>
    <row r="881" spans="1:25" x14ac:dyDescent="0.2">
      <c r="A881" s="93"/>
      <c r="I881" s="93"/>
      <c r="M881" s="93"/>
      <c r="N881" s="93"/>
      <c r="Q881" s="93"/>
      <c r="R881" s="93"/>
      <c r="S881" s="93"/>
      <c r="U881" s="93"/>
      <c r="X881" s="93"/>
      <c r="Y881" s="93"/>
    </row>
    <row r="882" spans="1:25" x14ac:dyDescent="0.2">
      <c r="A882" s="93"/>
      <c r="I882" s="93"/>
      <c r="M882" s="93"/>
      <c r="N882" s="93"/>
      <c r="Q882" s="93"/>
      <c r="R882" s="93"/>
      <c r="S882" s="93"/>
      <c r="U882" s="93"/>
      <c r="X882" s="93"/>
      <c r="Y882" s="93"/>
    </row>
    <row r="883" spans="1:25" x14ac:dyDescent="0.2">
      <c r="A883" s="93"/>
      <c r="I883" s="93"/>
      <c r="M883" s="93"/>
      <c r="N883" s="93"/>
      <c r="Q883" s="93"/>
      <c r="R883" s="93"/>
      <c r="S883" s="93"/>
      <c r="U883" s="93"/>
      <c r="X883" s="93"/>
      <c r="Y883" s="93"/>
    </row>
    <row r="884" spans="1:25" x14ac:dyDescent="0.2">
      <c r="A884" s="93"/>
      <c r="I884" s="93"/>
      <c r="M884" s="93"/>
      <c r="N884" s="93"/>
      <c r="Q884" s="93"/>
      <c r="R884" s="93"/>
      <c r="S884" s="93"/>
      <c r="U884" s="93"/>
      <c r="X884" s="93"/>
      <c r="Y884" s="93"/>
    </row>
    <row r="885" spans="1:25" x14ac:dyDescent="0.2">
      <c r="A885" s="93"/>
      <c r="I885" s="93"/>
      <c r="M885" s="93"/>
      <c r="N885" s="93"/>
      <c r="Q885" s="93"/>
      <c r="R885" s="93"/>
      <c r="S885" s="93"/>
      <c r="U885" s="93"/>
      <c r="X885" s="93"/>
      <c r="Y885" s="93"/>
    </row>
    <row r="886" spans="1:25" x14ac:dyDescent="0.2">
      <c r="A886" s="93"/>
      <c r="I886" s="93"/>
      <c r="M886" s="93"/>
      <c r="N886" s="93"/>
      <c r="Q886" s="93"/>
      <c r="R886" s="93"/>
      <c r="S886" s="93"/>
      <c r="U886" s="93"/>
      <c r="X886" s="93"/>
      <c r="Y886" s="93"/>
    </row>
    <row r="887" spans="1:25" x14ac:dyDescent="0.2">
      <c r="A887" s="93"/>
      <c r="I887" s="93"/>
      <c r="M887" s="93"/>
      <c r="N887" s="93"/>
      <c r="Q887" s="93"/>
      <c r="R887" s="93"/>
      <c r="S887" s="93"/>
      <c r="U887" s="93"/>
      <c r="X887" s="93"/>
      <c r="Y887" s="93"/>
    </row>
    <row r="888" spans="1:25" x14ac:dyDescent="0.2">
      <c r="A888" s="93"/>
      <c r="I888" s="93"/>
      <c r="M888" s="93"/>
      <c r="N888" s="93"/>
      <c r="Q888" s="93"/>
      <c r="R888" s="93"/>
      <c r="S888" s="93"/>
      <c r="U888" s="93"/>
      <c r="X888" s="93"/>
      <c r="Y888" s="93"/>
    </row>
    <row r="889" spans="1:25" x14ac:dyDescent="0.2">
      <c r="A889" s="93"/>
      <c r="I889" s="93"/>
      <c r="M889" s="93"/>
      <c r="N889" s="93"/>
      <c r="Q889" s="93"/>
      <c r="R889" s="93"/>
      <c r="S889" s="93"/>
      <c r="U889" s="93"/>
      <c r="X889" s="93"/>
      <c r="Y889" s="93"/>
    </row>
    <row r="890" spans="1:25" x14ac:dyDescent="0.2">
      <c r="A890" s="93"/>
      <c r="I890" s="93"/>
      <c r="M890" s="93"/>
      <c r="N890" s="93"/>
      <c r="Q890" s="93"/>
      <c r="R890" s="93"/>
      <c r="S890" s="93"/>
      <c r="U890" s="93"/>
      <c r="X890" s="93"/>
      <c r="Y890" s="93"/>
    </row>
    <row r="891" spans="1:25" x14ac:dyDescent="0.2">
      <c r="A891" s="93"/>
      <c r="I891" s="93"/>
      <c r="M891" s="93"/>
      <c r="N891" s="93"/>
      <c r="Q891" s="93"/>
      <c r="R891" s="93"/>
      <c r="S891" s="93"/>
      <c r="U891" s="93"/>
      <c r="X891" s="93"/>
      <c r="Y891" s="93"/>
    </row>
    <row r="892" spans="1:25" x14ac:dyDescent="0.2">
      <c r="A892" s="93"/>
      <c r="I892" s="93"/>
      <c r="M892" s="93"/>
      <c r="N892" s="93"/>
      <c r="Q892" s="93"/>
      <c r="R892" s="93"/>
      <c r="S892" s="93"/>
      <c r="U892" s="93"/>
      <c r="X892" s="93"/>
      <c r="Y892" s="93"/>
    </row>
    <row r="893" spans="1:25" x14ac:dyDescent="0.2">
      <c r="A893" s="93"/>
      <c r="I893" s="93"/>
      <c r="M893" s="93"/>
      <c r="N893" s="93"/>
      <c r="Q893" s="93"/>
      <c r="R893" s="93"/>
      <c r="S893" s="93"/>
      <c r="U893" s="93"/>
      <c r="X893" s="93"/>
      <c r="Y893" s="93"/>
    </row>
    <row r="894" spans="1:25" x14ac:dyDescent="0.2">
      <c r="A894" s="93"/>
      <c r="I894" s="93"/>
      <c r="M894" s="93"/>
      <c r="N894" s="93"/>
      <c r="Q894" s="93"/>
      <c r="R894" s="93"/>
      <c r="S894" s="93"/>
      <c r="U894" s="93"/>
      <c r="X894" s="93"/>
      <c r="Y894" s="93"/>
    </row>
    <row r="895" spans="1:25" x14ac:dyDescent="0.2">
      <c r="A895" s="93"/>
      <c r="I895" s="93"/>
      <c r="M895" s="93"/>
      <c r="N895" s="93"/>
      <c r="Q895" s="93"/>
      <c r="R895" s="93"/>
      <c r="S895" s="93"/>
      <c r="U895" s="93"/>
      <c r="X895" s="93"/>
      <c r="Y895" s="93"/>
    </row>
    <row r="896" spans="1:25" x14ac:dyDescent="0.2">
      <c r="A896" s="93"/>
      <c r="I896" s="93"/>
      <c r="M896" s="93"/>
      <c r="N896" s="93"/>
      <c r="Q896" s="93"/>
      <c r="R896" s="93"/>
      <c r="S896" s="93"/>
      <c r="U896" s="93"/>
      <c r="X896" s="93"/>
      <c r="Y896" s="93"/>
    </row>
    <row r="897" spans="1:25" x14ac:dyDescent="0.2">
      <c r="A897" s="93"/>
      <c r="I897" s="93"/>
      <c r="M897" s="93"/>
      <c r="N897" s="93"/>
      <c r="Q897" s="93"/>
      <c r="R897" s="93"/>
      <c r="S897" s="93"/>
      <c r="U897" s="93"/>
      <c r="X897" s="93"/>
      <c r="Y897" s="93"/>
    </row>
    <row r="898" spans="1:25" x14ac:dyDescent="0.2">
      <c r="A898" s="93"/>
      <c r="I898" s="93"/>
      <c r="M898" s="93"/>
      <c r="N898" s="93"/>
      <c r="Q898" s="93"/>
      <c r="R898" s="93"/>
      <c r="S898" s="93"/>
      <c r="U898" s="93"/>
      <c r="X898" s="93"/>
      <c r="Y898" s="93"/>
    </row>
    <row r="899" spans="1:25" x14ac:dyDescent="0.2">
      <c r="A899" s="93"/>
      <c r="I899" s="93"/>
      <c r="M899" s="93"/>
      <c r="N899" s="93"/>
      <c r="Q899" s="93"/>
      <c r="R899" s="93"/>
      <c r="S899" s="93"/>
      <c r="U899" s="93"/>
      <c r="X899" s="93"/>
      <c r="Y899" s="93"/>
    </row>
    <row r="900" spans="1:25" x14ac:dyDescent="0.2">
      <c r="A900" s="93"/>
      <c r="I900" s="93"/>
      <c r="M900" s="93"/>
      <c r="N900" s="93"/>
      <c r="Q900" s="93"/>
      <c r="R900" s="93"/>
      <c r="S900" s="93"/>
      <c r="U900" s="93"/>
      <c r="X900" s="93"/>
      <c r="Y900" s="93"/>
    </row>
    <row r="901" spans="1:25" x14ac:dyDescent="0.2">
      <c r="A901" s="93"/>
      <c r="I901" s="93"/>
      <c r="M901" s="93"/>
      <c r="N901" s="93"/>
      <c r="Q901" s="93"/>
      <c r="R901" s="93"/>
      <c r="S901" s="93"/>
      <c r="U901" s="93"/>
      <c r="X901" s="93"/>
      <c r="Y901" s="93"/>
    </row>
    <row r="902" spans="1:25" x14ac:dyDescent="0.2">
      <c r="A902" s="93"/>
      <c r="I902" s="93"/>
      <c r="M902" s="93"/>
      <c r="N902" s="93"/>
      <c r="Q902" s="93"/>
      <c r="R902" s="93"/>
      <c r="S902" s="93"/>
      <c r="U902" s="93"/>
      <c r="X902" s="93"/>
      <c r="Y902" s="93"/>
    </row>
    <row r="903" spans="1:25" x14ac:dyDescent="0.2">
      <c r="A903" s="93"/>
      <c r="I903" s="93"/>
      <c r="M903" s="93"/>
      <c r="N903" s="93"/>
      <c r="Q903" s="93"/>
      <c r="R903" s="93"/>
      <c r="S903" s="93"/>
      <c r="U903" s="93"/>
      <c r="X903" s="93"/>
      <c r="Y903" s="93"/>
    </row>
    <row r="904" spans="1:25" x14ac:dyDescent="0.2">
      <c r="A904" s="93"/>
      <c r="I904" s="93"/>
      <c r="M904" s="93"/>
      <c r="N904" s="93"/>
      <c r="Q904" s="93"/>
      <c r="R904" s="93"/>
      <c r="S904" s="93"/>
      <c r="U904" s="93"/>
      <c r="X904" s="93"/>
      <c r="Y904" s="93"/>
    </row>
    <row r="905" spans="1:25" x14ac:dyDescent="0.2">
      <c r="A905" s="93"/>
      <c r="I905" s="93"/>
      <c r="M905" s="93"/>
      <c r="N905" s="93"/>
      <c r="Q905" s="93"/>
      <c r="R905" s="93"/>
      <c r="S905" s="93"/>
      <c r="U905" s="93"/>
      <c r="X905" s="93"/>
      <c r="Y905" s="93"/>
    </row>
    <row r="906" spans="1:25" x14ac:dyDescent="0.2">
      <c r="A906" s="93"/>
      <c r="I906" s="93"/>
      <c r="M906" s="93"/>
      <c r="N906" s="93"/>
      <c r="Q906" s="93"/>
      <c r="R906" s="93"/>
      <c r="S906" s="93"/>
      <c r="U906" s="93"/>
      <c r="X906" s="93"/>
      <c r="Y906" s="93"/>
    </row>
    <row r="907" spans="1:25" x14ac:dyDescent="0.2">
      <c r="A907" s="93"/>
      <c r="I907" s="93"/>
      <c r="M907" s="93"/>
      <c r="N907" s="93"/>
      <c r="Q907" s="93"/>
      <c r="R907" s="93"/>
      <c r="S907" s="93"/>
      <c r="U907" s="93"/>
      <c r="X907" s="93"/>
      <c r="Y907" s="93"/>
    </row>
    <row r="908" spans="1:25" x14ac:dyDescent="0.2">
      <c r="A908" s="93"/>
      <c r="I908" s="93"/>
      <c r="M908" s="93"/>
      <c r="N908" s="93"/>
      <c r="Q908" s="93"/>
      <c r="R908" s="93"/>
      <c r="S908" s="93"/>
      <c r="U908" s="93"/>
      <c r="X908" s="93"/>
      <c r="Y908" s="93"/>
    </row>
    <row r="909" spans="1:25" x14ac:dyDescent="0.2">
      <c r="A909" s="93"/>
      <c r="I909" s="93"/>
      <c r="M909" s="93"/>
      <c r="N909" s="93"/>
      <c r="Q909" s="93"/>
      <c r="R909" s="93"/>
      <c r="S909" s="93"/>
      <c r="U909" s="93"/>
      <c r="X909" s="93"/>
      <c r="Y909" s="93"/>
    </row>
    <row r="910" spans="1:25" x14ac:dyDescent="0.2">
      <c r="A910" s="93"/>
      <c r="I910" s="93"/>
      <c r="M910" s="93"/>
      <c r="N910" s="93"/>
      <c r="Q910" s="93"/>
      <c r="R910" s="93"/>
      <c r="S910" s="93"/>
      <c r="U910" s="93"/>
      <c r="X910" s="93"/>
      <c r="Y910" s="93"/>
    </row>
    <row r="911" spans="1:25" x14ac:dyDescent="0.2">
      <c r="A911" s="93"/>
      <c r="I911" s="93"/>
      <c r="M911" s="93"/>
      <c r="N911" s="93"/>
      <c r="Q911" s="93"/>
      <c r="R911" s="93"/>
      <c r="S911" s="93"/>
      <c r="U911" s="93"/>
      <c r="X911" s="93"/>
      <c r="Y911" s="93"/>
    </row>
    <row r="912" spans="1:25" x14ac:dyDescent="0.2">
      <c r="A912" s="93"/>
      <c r="I912" s="93"/>
      <c r="M912" s="93"/>
      <c r="N912" s="93"/>
      <c r="Q912" s="93"/>
      <c r="R912" s="93"/>
      <c r="S912" s="93"/>
      <c r="U912" s="93"/>
      <c r="X912" s="93"/>
      <c r="Y912" s="93"/>
    </row>
    <row r="913" spans="1:25" x14ac:dyDescent="0.2">
      <c r="A913" s="93"/>
      <c r="I913" s="93"/>
      <c r="M913" s="93"/>
      <c r="N913" s="93"/>
      <c r="Q913" s="93"/>
      <c r="R913" s="93"/>
      <c r="S913" s="93"/>
      <c r="U913" s="93"/>
      <c r="X913" s="93"/>
      <c r="Y913" s="93"/>
    </row>
    <row r="914" spans="1:25" x14ac:dyDescent="0.2">
      <c r="A914" s="93"/>
      <c r="I914" s="93"/>
      <c r="M914" s="93"/>
      <c r="N914" s="93"/>
      <c r="Q914" s="93"/>
      <c r="R914" s="93"/>
      <c r="S914" s="93"/>
      <c r="U914" s="93"/>
      <c r="X914" s="93"/>
      <c r="Y914" s="93"/>
    </row>
    <row r="915" spans="1:25" x14ac:dyDescent="0.2">
      <c r="A915" s="93"/>
      <c r="I915" s="93"/>
      <c r="M915" s="93"/>
      <c r="N915" s="93"/>
      <c r="Q915" s="93"/>
      <c r="R915" s="93"/>
      <c r="S915" s="93"/>
      <c r="U915" s="93"/>
      <c r="X915" s="93"/>
      <c r="Y915" s="93"/>
    </row>
    <row r="916" spans="1:25" x14ac:dyDescent="0.2">
      <c r="A916" s="93"/>
      <c r="I916" s="93"/>
      <c r="M916" s="93"/>
      <c r="N916" s="93"/>
      <c r="Q916" s="93"/>
      <c r="R916" s="93"/>
      <c r="S916" s="93"/>
      <c r="U916" s="93"/>
      <c r="X916" s="93"/>
      <c r="Y916" s="93"/>
    </row>
    <row r="917" spans="1:25" x14ac:dyDescent="0.2">
      <c r="A917" s="93"/>
      <c r="I917" s="93"/>
      <c r="M917" s="93"/>
      <c r="N917" s="93"/>
      <c r="Q917" s="93"/>
      <c r="R917" s="93"/>
      <c r="S917" s="93"/>
      <c r="U917" s="93"/>
      <c r="X917" s="93"/>
      <c r="Y917" s="93"/>
    </row>
    <row r="918" spans="1:25" x14ac:dyDescent="0.2">
      <c r="A918" s="93"/>
      <c r="I918" s="93"/>
      <c r="M918" s="93"/>
      <c r="N918" s="93"/>
      <c r="Q918" s="93"/>
      <c r="R918" s="93"/>
      <c r="S918" s="93"/>
      <c r="U918" s="93"/>
      <c r="X918" s="93"/>
      <c r="Y918" s="93"/>
    </row>
    <row r="919" spans="1:25" x14ac:dyDescent="0.2">
      <c r="A919" s="93"/>
      <c r="I919" s="93"/>
      <c r="M919" s="93"/>
      <c r="N919" s="93"/>
      <c r="Q919" s="93"/>
      <c r="R919" s="93"/>
      <c r="S919" s="93"/>
      <c r="U919" s="93"/>
      <c r="X919" s="93"/>
      <c r="Y919" s="93"/>
    </row>
    <row r="920" spans="1:25" x14ac:dyDescent="0.2">
      <c r="A920" s="93"/>
      <c r="I920" s="93"/>
      <c r="M920" s="93"/>
      <c r="N920" s="93"/>
      <c r="Q920" s="93"/>
      <c r="R920" s="93"/>
      <c r="S920" s="93"/>
      <c r="U920" s="93"/>
      <c r="X920" s="93"/>
      <c r="Y920" s="93"/>
    </row>
    <row r="921" spans="1:25" x14ac:dyDescent="0.2">
      <c r="A921" s="93"/>
      <c r="I921" s="93"/>
      <c r="M921" s="93"/>
      <c r="N921" s="93"/>
      <c r="Q921" s="93"/>
      <c r="R921" s="93"/>
      <c r="S921" s="93"/>
      <c r="U921" s="93"/>
      <c r="X921" s="93"/>
      <c r="Y921" s="93"/>
    </row>
    <row r="922" spans="1:25" x14ac:dyDescent="0.2">
      <c r="A922" s="93"/>
      <c r="I922" s="93"/>
      <c r="M922" s="93"/>
      <c r="N922" s="93"/>
      <c r="Q922" s="93"/>
      <c r="R922" s="93"/>
      <c r="S922" s="93"/>
      <c r="U922" s="93"/>
      <c r="X922" s="93"/>
      <c r="Y922" s="93"/>
    </row>
    <row r="923" spans="1:25" x14ac:dyDescent="0.2">
      <c r="A923" s="93"/>
      <c r="I923" s="93"/>
      <c r="M923" s="93"/>
      <c r="N923" s="93"/>
      <c r="Q923" s="93"/>
      <c r="R923" s="93"/>
      <c r="S923" s="93"/>
      <c r="U923" s="93"/>
      <c r="X923" s="93"/>
      <c r="Y923" s="93"/>
    </row>
    <row r="924" spans="1:25" x14ac:dyDescent="0.2">
      <c r="A924" s="93"/>
      <c r="I924" s="93"/>
      <c r="M924" s="93"/>
      <c r="N924" s="93"/>
      <c r="Q924" s="93"/>
      <c r="R924" s="93"/>
      <c r="S924" s="93"/>
      <c r="U924" s="93"/>
      <c r="X924" s="93"/>
      <c r="Y924" s="93"/>
    </row>
    <row r="925" spans="1:25" x14ac:dyDescent="0.2">
      <c r="A925" s="93"/>
      <c r="I925" s="93"/>
      <c r="M925" s="93"/>
      <c r="N925" s="93"/>
      <c r="Q925" s="93"/>
      <c r="R925" s="93"/>
      <c r="S925" s="93"/>
      <c r="U925" s="93"/>
      <c r="X925" s="93"/>
      <c r="Y925" s="93"/>
    </row>
    <row r="926" spans="1:25" x14ac:dyDescent="0.2">
      <c r="A926" s="93"/>
      <c r="I926" s="93"/>
      <c r="M926" s="93"/>
      <c r="N926" s="93"/>
      <c r="Q926" s="93"/>
      <c r="R926" s="93"/>
      <c r="S926" s="93"/>
      <c r="U926" s="93"/>
      <c r="X926" s="93"/>
      <c r="Y926" s="93"/>
    </row>
    <row r="927" spans="1:25" x14ac:dyDescent="0.2">
      <c r="A927" s="93"/>
      <c r="I927" s="93"/>
      <c r="M927" s="93"/>
      <c r="N927" s="93"/>
      <c r="Q927" s="93"/>
      <c r="R927" s="93"/>
      <c r="S927" s="93"/>
      <c r="U927" s="93"/>
      <c r="X927" s="93"/>
      <c r="Y927" s="93"/>
    </row>
    <row r="928" spans="1:25" x14ac:dyDescent="0.2">
      <c r="A928" s="93"/>
      <c r="I928" s="93"/>
      <c r="M928" s="93"/>
      <c r="N928" s="93"/>
      <c r="Q928" s="93"/>
      <c r="R928" s="93"/>
      <c r="S928" s="93"/>
      <c r="U928" s="93"/>
      <c r="X928" s="93"/>
      <c r="Y928" s="93"/>
    </row>
    <row r="929" spans="1:25" x14ac:dyDescent="0.2">
      <c r="A929" s="93"/>
      <c r="I929" s="93"/>
      <c r="M929" s="93"/>
      <c r="N929" s="93"/>
      <c r="Q929" s="93"/>
      <c r="R929" s="93"/>
      <c r="S929" s="93"/>
      <c r="U929" s="93"/>
      <c r="X929" s="93"/>
      <c r="Y929" s="93"/>
    </row>
    <row r="930" spans="1:25" x14ac:dyDescent="0.2">
      <c r="A930" s="93"/>
      <c r="I930" s="93"/>
      <c r="M930" s="93"/>
      <c r="N930" s="93"/>
      <c r="Q930" s="93"/>
      <c r="R930" s="93"/>
      <c r="S930" s="93"/>
      <c r="U930" s="93"/>
      <c r="X930" s="93"/>
      <c r="Y930" s="93"/>
    </row>
    <row r="931" spans="1:25" x14ac:dyDescent="0.2">
      <c r="A931" s="93"/>
      <c r="I931" s="93"/>
      <c r="M931" s="93"/>
      <c r="N931" s="93"/>
      <c r="Q931" s="93"/>
      <c r="R931" s="93"/>
      <c r="S931" s="93"/>
      <c r="U931" s="93"/>
      <c r="X931" s="93"/>
      <c r="Y931" s="93"/>
    </row>
    <row r="932" spans="1:25" x14ac:dyDescent="0.2">
      <c r="A932" s="93"/>
      <c r="I932" s="93"/>
      <c r="M932" s="93"/>
      <c r="N932" s="93"/>
      <c r="Q932" s="93"/>
      <c r="R932" s="93"/>
      <c r="S932" s="93"/>
      <c r="U932" s="93"/>
      <c r="X932" s="93"/>
      <c r="Y932" s="93"/>
    </row>
    <row r="933" spans="1:25" x14ac:dyDescent="0.2">
      <c r="A933" s="93"/>
      <c r="I933" s="93"/>
      <c r="M933" s="93"/>
      <c r="N933" s="93"/>
      <c r="Q933" s="93"/>
      <c r="R933" s="93"/>
      <c r="S933" s="93"/>
      <c r="U933" s="93"/>
      <c r="X933" s="93"/>
      <c r="Y933" s="93"/>
    </row>
    <row r="934" spans="1:25" x14ac:dyDescent="0.2">
      <c r="A934" s="93"/>
      <c r="I934" s="93"/>
      <c r="M934" s="93"/>
      <c r="N934" s="93"/>
      <c r="Q934" s="93"/>
      <c r="R934" s="93"/>
      <c r="S934" s="93"/>
      <c r="U934" s="93"/>
      <c r="X934" s="93"/>
      <c r="Y934" s="93"/>
    </row>
    <row r="935" spans="1:25" x14ac:dyDescent="0.2">
      <c r="A935" s="93"/>
      <c r="I935" s="93"/>
      <c r="M935" s="93"/>
      <c r="N935" s="93"/>
      <c r="Q935" s="93"/>
      <c r="R935" s="93"/>
      <c r="S935" s="93"/>
      <c r="U935" s="93"/>
      <c r="X935" s="93"/>
      <c r="Y935" s="93"/>
    </row>
    <row r="936" spans="1:25" x14ac:dyDescent="0.2">
      <c r="A936" s="93"/>
      <c r="I936" s="93"/>
      <c r="M936" s="93"/>
      <c r="N936" s="93"/>
      <c r="Q936" s="93"/>
      <c r="R936" s="93"/>
      <c r="S936" s="93"/>
      <c r="U936" s="93"/>
      <c r="X936" s="93"/>
      <c r="Y936" s="93"/>
    </row>
    <row r="937" spans="1:25" x14ac:dyDescent="0.2">
      <c r="A937" s="93"/>
      <c r="I937" s="93"/>
      <c r="M937" s="93"/>
      <c r="N937" s="93"/>
      <c r="Q937" s="93"/>
      <c r="R937" s="93"/>
      <c r="S937" s="93"/>
      <c r="U937" s="93"/>
      <c r="X937" s="93"/>
      <c r="Y937" s="93"/>
    </row>
    <row r="938" spans="1:25" x14ac:dyDescent="0.2">
      <c r="A938" s="93"/>
      <c r="I938" s="93"/>
      <c r="M938" s="93"/>
      <c r="N938" s="93"/>
      <c r="Q938" s="93"/>
      <c r="R938" s="93"/>
      <c r="S938" s="93"/>
      <c r="U938" s="93"/>
      <c r="X938" s="93"/>
      <c r="Y938" s="93"/>
    </row>
    <row r="939" spans="1:25" x14ac:dyDescent="0.2">
      <c r="A939" s="93"/>
      <c r="I939" s="93"/>
      <c r="M939" s="93"/>
      <c r="N939" s="93"/>
      <c r="Q939" s="93"/>
      <c r="R939" s="93"/>
      <c r="S939" s="93"/>
      <c r="U939" s="93"/>
      <c r="X939" s="93"/>
      <c r="Y939" s="93"/>
    </row>
    <row r="940" spans="1:25" x14ac:dyDescent="0.2">
      <c r="A940" s="93"/>
      <c r="I940" s="93"/>
      <c r="M940" s="93"/>
      <c r="N940" s="93"/>
      <c r="Q940" s="93"/>
      <c r="R940" s="93"/>
      <c r="S940" s="93"/>
      <c r="U940" s="93"/>
      <c r="X940" s="93"/>
      <c r="Y940" s="93"/>
    </row>
    <row r="941" spans="1:25" x14ac:dyDescent="0.2">
      <c r="A941" s="93"/>
      <c r="I941" s="93"/>
      <c r="M941" s="93"/>
      <c r="N941" s="93"/>
      <c r="Q941" s="93"/>
      <c r="R941" s="93"/>
      <c r="S941" s="93"/>
      <c r="U941" s="93"/>
      <c r="X941" s="93"/>
      <c r="Y941" s="93"/>
    </row>
    <row r="942" spans="1:25" x14ac:dyDescent="0.2">
      <c r="A942" s="93"/>
      <c r="I942" s="93"/>
      <c r="M942" s="93"/>
      <c r="N942" s="93"/>
      <c r="Q942" s="93"/>
      <c r="R942" s="93"/>
      <c r="S942" s="93"/>
      <c r="U942" s="93"/>
      <c r="X942" s="93"/>
      <c r="Y942" s="93"/>
    </row>
    <row r="943" spans="1:25" x14ac:dyDescent="0.2">
      <c r="A943" s="93"/>
      <c r="I943" s="93"/>
      <c r="M943" s="93"/>
      <c r="N943" s="93"/>
      <c r="Q943" s="93"/>
      <c r="R943" s="93"/>
      <c r="S943" s="93"/>
      <c r="U943" s="93"/>
      <c r="X943" s="93"/>
      <c r="Y943" s="93"/>
    </row>
    <row r="944" spans="1:25" x14ac:dyDescent="0.2">
      <c r="A944" s="93"/>
      <c r="I944" s="93"/>
      <c r="M944" s="93"/>
      <c r="N944" s="93"/>
      <c r="Q944" s="93"/>
      <c r="R944" s="93"/>
      <c r="S944" s="93"/>
      <c r="U944" s="93"/>
      <c r="X944" s="93"/>
      <c r="Y944" s="93"/>
    </row>
    <row r="945" spans="1:25" x14ac:dyDescent="0.2">
      <c r="A945" s="93"/>
      <c r="I945" s="93"/>
      <c r="M945" s="93"/>
      <c r="N945" s="93"/>
      <c r="Q945" s="93"/>
      <c r="R945" s="93"/>
      <c r="S945" s="93"/>
      <c r="U945" s="93"/>
      <c r="X945" s="93"/>
      <c r="Y945" s="93"/>
    </row>
    <row r="946" spans="1:25" x14ac:dyDescent="0.2">
      <c r="A946" s="93"/>
      <c r="I946" s="93"/>
      <c r="M946" s="93"/>
      <c r="N946" s="93"/>
      <c r="Q946" s="93"/>
      <c r="R946" s="93"/>
      <c r="S946" s="93"/>
      <c r="U946" s="93"/>
      <c r="X946" s="93"/>
      <c r="Y946" s="93"/>
    </row>
    <row r="947" spans="1:25" x14ac:dyDescent="0.2">
      <c r="A947" s="93"/>
      <c r="I947" s="93"/>
      <c r="M947" s="93"/>
      <c r="N947" s="93"/>
      <c r="Q947" s="93"/>
      <c r="R947" s="93"/>
      <c r="S947" s="93"/>
      <c r="U947" s="93"/>
      <c r="X947" s="93"/>
      <c r="Y947" s="93"/>
    </row>
    <row r="948" spans="1:25" x14ac:dyDescent="0.2">
      <c r="A948" s="93"/>
      <c r="I948" s="93"/>
      <c r="M948" s="93"/>
      <c r="N948" s="93"/>
      <c r="Q948" s="93"/>
      <c r="R948" s="93"/>
      <c r="S948" s="93"/>
      <c r="U948" s="93"/>
      <c r="X948" s="93"/>
      <c r="Y948" s="93"/>
    </row>
    <row r="949" spans="1:25" x14ac:dyDescent="0.2">
      <c r="A949" s="93"/>
      <c r="I949" s="93"/>
      <c r="M949" s="93"/>
      <c r="N949" s="93"/>
      <c r="Q949" s="93"/>
      <c r="R949" s="93"/>
      <c r="S949" s="93"/>
      <c r="U949" s="93"/>
      <c r="X949" s="93"/>
      <c r="Y949" s="93"/>
    </row>
    <row r="950" spans="1:25" x14ac:dyDescent="0.2">
      <c r="A950" s="93"/>
      <c r="I950" s="93"/>
      <c r="M950" s="93"/>
      <c r="N950" s="93"/>
      <c r="Q950" s="93"/>
      <c r="R950" s="93"/>
      <c r="S950" s="93"/>
      <c r="U950" s="93"/>
      <c r="X950" s="93"/>
      <c r="Y950" s="93"/>
    </row>
    <row r="951" spans="1:25" x14ac:dyDescent="0.2">
      <c r="A951" s="93"/>
      <c r="I951" s="93"/>
      <c r="M951" s="93"/>
      <c r="N951" s="93"/>
      <c r="Q951" s="93"/>
      <c r="R951" s="93"/>
      <c r="S951" s="93"/>
      <c r="U951" s="93"/>
      <c r="X951" s="93"/>
      <c r="Y951" s="93"/>
    </row>
    <row r="952" spans="1:25" x14ac:dyDescent="0.2">
      <c r="A952" s="93"/>
      <c r="I952" s="93"/>
      <c r="M952" s="93"/>
      <c r="N952" s="93"/>
      <c r="Q952" s="93"/>
      <c r="R952" s="93"/>
      <c r="S952" s="93"/>
      <c r="U952" s="93"/>
      <c r="X952" s="93"/>
      <c r="Y952" s="93"/>
    </row>
    <row r="953" spans="1:25" x14ac:dyDescent="0.2">
      <c r="A953" s="93"/>
      <c r="I953" s="93"/>
      <c r="M953" s="93"/>
      <c r="N953" s="93"/>
      <c r="Q953" s="93"/>
      <c r="R953" s="93"/>
      <c r="S953" s="93"/>
      <c r="U953" s="93"/>
      <c r="X953" s="93"/>
      <c r="Y953" s="93"/>
    </row>
    <row r="954" spans="1:25" x14ac:dyDescent="0.2">
      <c r="A954" s="93"/>
      <c r="I954" s="93"/>
      <c r="M954" s="93"/>
      <c r="N954" s="93"/>
      <c r="Q954" s="93"/>
      <c r="R954" s="93"/>
      <c r="S954" s="93"/>
      <c r="U954" s="93"/>
      <c r="X954" s="93"/>
      <c r="Y954" s="93"/>
    </row>
    <row r="955" spans="1:25" x14ac:dyDescent="0.2">
      <c r="A955" s="93"/>
      <c r="I955" s="93"/>
      <c r="M955" s="93"/>
      <c r="N955" s="93"/>
      <c r="Q955" s="93"/>
      <c r="R955" s="93"/>
      <c r="S955" s="93"/>
      <c r="U955" s="93"/>
      <c r="X955" s="93"/>
      <c r="Y955" s="93"/>
    </row>
    <row r="956" spans="1:25" x14ac:dyDescent="0.2">
      <c r="A956" s="93"/>
      <c r="I956" s="93"/>
      <c r="M956" s="93"/>
      <c r="N956" s="93"/>
      <c r="Q956" s="93"/>
      <c r="R956" s="93"/>
      <c r="S956" s="93"/>
      <c r="U956" s="93"/>
      <c r="X956" s="93"/>
      <c r="Y956" s="93"/>
    </row>
    <row r="957" spans="1:25" x14ac:dyDescent="0.2">
      <c r="A957" s="93"/>
      <c r="I957" s="93"/>
      <c r="M957" s="93"/>
      <c r="N957" s="93"/>
      <c r="Q957" s="93"/>
      <c r="R957" s="93"/>
      <c r="S957" s="93"/>
      <c r="U957" s="93"/>
      <c r="X957" s="93"/>
      <c r="Y957" s="93"/>
    </row>
    <row r="958" spans="1:25" x14ac:dyDescent="0.2">
      <c r="A958" s="93"/>
      <c r="I958" s="93"/>
      <c r="M958" s="93"/>
      <c r="N958" s="93"/>
      <c r="Q958" s="93"/>
      <c r="R958" s="93"/>
      <c r="S958" s="93"/>
      <c r="U958" s="93"/>
      <c r="X958" s="93"/>
      <c r="Y958" s="93"/>
    </row>
    <row r="959" spans="1:25" x14ac:dyDescent="0.2">
      <c r="A959" s="93"/>
      <c r="I959" s="93"/>
      <c r="M959" s="93"/>
      <c r="N959" s="93"/>
      <c r="Q959" s="93"/>
      <c r="R959" s="93"/>
      <c r="S959" s="93"/>
      <c r="U959" s="93"/>
      <c r="X959" s="93"/>
      <c r="Y959" s="93"/>
    </row>
    <row r="960" spans="1:25" x14ac:dyDescent="0.2">
      <c r="A960" s="93"/>
      <c r="I960" s="93"/>
      <c r="M960" s="93"/>
      <c r="N960" s="93"/>
      <c r="Q960" s="93"/>
      <c r="R960" s="93"/>
      <c r="S960" s="93"/>
      <c r="U960" s="93"/>
      <c r="X960" s="93"/>
      <c r="Y960" s="93"/>
    </row>
    <row r="961" spans="1:25" x14ac:dyDescent="0.2">
      <c r="A961" s="93"/>
      <c r="I961" s="93"/>
      <c r="M961" s="93"/>
      <c r="N961" s="93"/>
      <c r="Q961" s="93"/>
      <c r="R961" s="93"/>
      <c r="S961" s="93"/>
      <c r="U961" s="93"/>
      <c r="X961" s="93"/>
      <c r="Y961" s="93"/>
    </row>
    <row r="962" spans="1:25" x14ac:dyDescent="0.2">
      <c r="A962" s="93"/>
      <c r="I962" s="93"/>
      <c r="M962" s="93"/>
      <c r="N962" s="93"/>
      <c r="Q962" s="93"/>
      <c r="R962" s="93"/>
      <c r="S962" s="93"/>
      <c r="U962" s="93"/>
      <c r="X962" s="93"/>
      <c r="Y962" s="93"/>
    </row>
    <row r="963" spans="1:25" x14ac:dyDescent="0.2">
      <c r="A963" s="93"/>
      <c r="I963" s="93"/>
      <c r="M963" s="93"/>
      <c r="N963" s="93"/>
      <c r="Q963" s="93"/>
      <c r="R963" s="93"/>
      <c r="S963" s="93"/>
      <c r="U963" s="93"/>
      <c r="X963" s="93"/>
      <c r="Y963" s="93"/>
    </row>
    <row r="964" spans="1:25" x14ac:dyDescent="0.2">
      <c r="A964" s="93"/>
      <c r="I964" s="93"/>
      <c r="M964" s="93"/>
      <c r="N964" s="93"/>
      <c r="Q964" s="93"/>
      <c r="R964" s="93"/>
      <c r="S964" s="93"/>
      <c r="U964" s="93"/>
      <c r="X964" s="93"/>
      <c r="Y964" s="93"/>
    </row>
    <row r="965" spans="1:25" x14ac:dyDescent="0.2">
      <c r="A965" s="93"/>
      <c r="I965" s="93"/>
      <c r="M965" s="93"/>
      <c r="N965" s="93"/>
      <c r="Q965" s="93"/>
      <c r="R965" s="93"/>
      <c r="S965" s="93"/>
      <c r="U965" s="93"/>
      <c r="X965" s="93"/>
      <c r="Y965" s="93"/>
    </row>
    <row r="966" spans="1:25" x14ac:dyDescent="0.2">
      <c r="A966" s="93"/>
      <c r="I966" s="93"/>
      <c r="M966" s="93"/>
      <c r="N966" s="93"/>
      <c r="Q966" s="93"/>
      <c r="R966" s="93"/>
      <c r="S966" s="93"/>
      <c r="U966" s="93"/>
      <c r="X966" s="93"/>
      <c r="Y966" s="93"/>
    </row>
    <row r="967" spans="1:25" x14ac:dyDescent="0.2">
      <c r="A967" s="93"/>
      <c r="I967" s="93"/>
      <c r="M967" s="93"/>
      <c r="N967" s="93"/>
      <c r="Q967" s="93"/>
      <c r="R967" s="93"/>
      <c r="S967" s="93"/>
      <c r="U967" s="93"/>
      <c r="X967" s="93"/>
      <c r="Y967" s="93"/>
    </row>
    <row r="968" spans="1:25" x14ac:dyDescent="0.2">
      <c r="A968" s="93"/>
      <c r="I968" s="93"/>
      <c r="M968" s="93"/>
      <c r="N968" s="93"/>
      <c r="Q968" s="93"/>
      <c r="R968" s="93"/>
      <c r="S968" s="93"/>
      <c r="U968" s="93"/>
      <c r="X968" s="93"/>
      <c r="Y968" s="93"/>
    </row>
    <row r="969" spans="1:25" x14ac:dyDescent="0.2">
      <c r="A969" s="93"/>
      <c r="I969" s="93"/>
      <c r="M969" s="93"/>
      <c r="N969" s="93"/>
      <c r="Q969" s="93"/>
      <c r="R969" s="93"/>
      <c r="S969" s="93"/>
      <c r="U969" s="93"/>
      <c r="X969" s="93"/>
      <c r="Y969" s="93"/>
    </row>
    <row r="970" spans="1:25" x14ac:dyDescent="0.2">
      <c r="A970" s="93"/>
      <c r="I970" s="93"/>
      <c r="M970" s="93"/>
      <c r="N970" s="93"/>
      <c r="Q970" s="93"/>
      <c r="R970" s="93"/>
      <c r="S970" s="93"/>
      <c r="U970" s="93"/>
      <c r="X970" s="93"/>
      <c r="Y970" s="93"/>
    </row>
    <row r="971" spans="1:25" x14ac:dyDescent="0.2">
      <c r="A971" s="93"/>
      <c r="I971" s="93"/>
      <c r="M971" s="93"/>
      <c r="N971" s="93"/>
      <c r="Q971" s="93"/>
      <c r="R971" s="93"/>
      <c r="S971" s="93"/>
      <c r="U971" s="93"/>
      <c r="X971" s="93"/>
      <c r="Y971" s="93"/>
    </row>
    <row r="972" spans="1:25" x14ac:dyDescent="0.2">
      <c r="A972" s="93"/>
      <c r="I972" s="93"/>
      <c r="M972" s="93"/>
      <c r="N972" s="93"/>
      <c r="Q972" s="93"/>
      <c r="R972" s="93"/>
      <c r="S972" s="93"/>
      <c r="U972" s="93"/>
      <c r="X972" s="93"/>
      <c r="Y972" s="93"/>
    </row>
    <row r="973" spans="1:25" x14ac:dyDescent="0.2">
      <c r="A973" s="93"/>
      <c r="I973" s="93"/>
      <c r="M973" s="93"/>
      <c r="N973" s="93"/>
      <c r="Q973" s="93"/>
      <c r="R973" s="93"/>
      <c r="S973" s="93"/>
      <c r="U973" s="93"/>
      <c r="X973" s="93"/>
      <c r="Y973" s="93"/>
    </row>
    <row r="974" spans="1:25" x14ac:dyDescent="0.2">
      <c r="A974" s="93"/>
      <c r="I974" s="93"/>
      <c r="M974" s="93"/>
      <c r="N974" s="93"/>
      <c r="Q974" s="93"/>
      <c r="R974" s="93"/>
      <c r="S974" s="93"/>
      <c r="U974" s="93"/>
      <c r="X974" s="93"/>
      <c r="Y974" s="93"/>
    </row>
    <row r="975" spans="1:25" x14ac:dyDescent="0.2">
      <c r="A975" s="93"/>
      <c r="I975" s="93"/>
      <c r="M975" s="93"/>
      <c r="N975" s="93"/>
      <c r="Q975" s="93"/>
      <c r="R975" s="93"/>
      <c r="S975" s="93"/>
      <c r="U975" s="93"/>
      <c r="X975" s="93"/>
      <c r="Y975" s="93"/>
    </row>
    <row r="976" spans="1:25" x14ac:dyDescent="0.2">
      <c r="A976" s="93"/>
      <c r="I976" s="93"/>
      <c r="M976" s="93"/>
      <c r="N976" s="93"/>
      <c r="Q976" s="93"/>
      <c r="R976" s="93"/>
      <c r="S976" s="93"/>
      <c r="U976" s="93"/>
      <c r="X976" s="93"/>
      <c r="Y976" s="93"/>
    </row>
    <row r="977" spans="1:25" x14ac:dyDescent="0.2">
      <c r="A977" s="93"/>
      <c r="I977" s="93"/>
      <c r="M977" s="93"/>
      <c r="N977" s="93"/>
      <c r="Q977" s="93"/>
      <c r="R977" s="93"/>
      <c r="S977" s="93"/>
      <c r="U977" s="93"/>
      <c r="X977" s="93"/>
      <c r="Y977" s="93"/>
    </row>
    <row r="978" spans="1:25" x14ac:dyDescent="0.2">
      <c r="A978" s="93"/>
      <c r="I978" s="93"/>
      <c r="M978" s="93"/>
      <c r="N978" s="93"/>
      <c r="Q978" s="93"/>
      <c r="R978" s="93"/>
      <c r="S978" s="93"/>
      <c r="U978" s="93"/>
      <c r="X978" s="93"/>
      <c r="Y978" s="93"/>
    </row>
    <row r="979" spans="1:25" x14ac:dyDescent="0.2">
      <c r="A979" s="93"/>
      <c r="I979" s="93"/>
      <c r="M979" s="93"/>
      <c r="N979" s="93"/>
      <c r="Q979" s="93"/>
      <c r="R979" s="93"/>
      <c r="S979" s="93"/>
      <c r="U979" s="93"/>
      <c r="X979" s="93"/>
      <c r="Y979" s="93"/>
    </row>
    <row r="980" spans="1:25" x14ac:dyDescent="0.2">
      <c r="A980" s="93"/>
      <c r="I980" s="93"/>
      <c r="M980" s="93"/>
      <c r="N980" s="93"/>
      <c r="Q980" s="93"/>
      <c r="R980" s="93"/>
      <c r="S980" s="93"/>
      <c r="U980" s="93"/>
      <c r="X980" s="93"/>
      <c r="Y980" s="93"/>
    </row>
    <row r="981" spans="1:25" x14ac:dyDescent="0.2">
      <c r="A981" s="93"/>
      <c r="I981" s="93"/>
      <c r="M981" s="93"/>
      <c r="N981" s="93"/>
      <c r="Q981" s="93"/>
      <c r="R981" s="93"/>
      <c r="S981" s="93"/>
      <c r="U981" s="93"/>
      <c r="X981" s="93"/>
      <c r="Y981" s="93"/>
    </row>
    <row r="982" spans="1:25" x14ac:dyDescent="0.2">
      <c r="A982" s="93"/>
      <c r="I982" s="93"/>
      <c r="M982" s="93"/>
      <c r="N982" s="93"/>
      <c r="Q982" s="93"/>
      <c r="R982" s="93"/>
      <c r="S982" s="93"/>
      <c r="U982" s="93"/>
      <c r="X982" s="93"/>
      <c r="Y982" s="93"/>
    </row>
    <row r="983" spans="1:25" x14ac:dyDescent="0.2">
      <c r="A983" s="93"/>
      <c r="I983" s="93"/>
      <c r="M983" s="93"/>
      <c r="N983" s="93"/>
      <c r="Q983" s="93"/>
      <c r="R983" s="93"/>
      <c r="S983" s="93"/>
      <c r="U983" s="93"/>
      <c r="X983" s="93"/>
      <c r="Y983" s="93"/>
    </row>
    <row r="984" spans="1:25" x14ac:dyDescent="0.2">
      <c r="A984" s="93"/>
      <c r="I984" s="93"/>
      <c r="M984" s="93"/>
      <c r="N984" s="93"/>
      <c r="Q984" s="93"/>
      <c r="R984" s="93"/>
      <c r="S984" s="93"/>
      <c r="U984" s="93"/>
      <c r="X984" s="93"/>
      <c r="Y984" s="93"/>
    </row>
    <row r="985" spans="1:25" x14ac:dyDescent="0.2">
      <c r="A985" s="93"/>
      <c r="I985" s="93"/>
      <c r="M985" s="93"/>
      <c r="N985" s="93"/>
      <c r="Q985" s="93"/>
      <c r="R985" s="93"/>
      <c r="S985" s="93"/>
      <c r="U985" s="93"/>
      <c r="X985" s="93"/>
      <c r="Y985" s="93"/>
    </row>
    <row r="986" spans="1:25" x14ac:dyDescent="0.2">
      <c r="A986" s="93"/>
      <c r="I986" s="93"/>
      <c r="M986" s="93"/>
      <c r="N986" s="93"/>
      <c r="Q986" s="93"/>
      <c r="R986" s="93"/>
      <c r="S986" s="93"/>
      <c r="U986" s="93"/>
      <c r="X986" s="93"/>
      <c r="Y986" s="93"/>
    </row>
    <row r="987" spans="1:25" x14ac:dyDescent="0.2">
      <c r="A987" s="93"/>
      <c r="I987" s="93"/>
      <c r="M987" s="93"/>
      <c r="N987" s="93"/>
      <c r="Q987" s="93"/>
      <c r="R987" s="93"/>
      <c r="S987" s="93"/>
      <c r="U987" s="93"/>
      <c r="X987" s="93"/>
      <c r="Y987" s="93"/>
    </row>
    <row r="988" spans="1:25" x14ac:dyDescent="0.2">
      <c r="A988" s="93"/>
      <c r="I988" s="93"/>
      <c r="M988" s="93"/>
      <c r="N988" s="93"/>
      <c r="Q988" s="93"/>
      <c r="R988" s="93"/>
      <c r="S988" s="93"/>
      <c r="U988" s="93"/>
      <c r="X988" s="93"/>
      <c r="Y988" s="93"/>
    </row>
    <row r="989" spans="1:25" x14ac:dyDescent="0.2">
      <c r="A989" s="93"/>
      <c r="I989" s="93"/>
      <c r="M989" s="93"/>
      <c r="N989" s="93"/>
      <c r="Q989" s="93"/>
      <c r="R989" s="93"/>
      <c r="S989" s="93"/>
      <c r="U989" s="93"/>
      <c r="X989" s="93"/>
      <c r="Y989" s="93"/>
    </row>
    <row r="990" spans="1:25" x14ac:dyDescent="0.2">
      <c r="A990" s="93"/>
      <c r="I990" s="93"/>
      <c r="M990" s="93"/>
      <c r="N990" s="93"/>
      <c r="Q990" s="93"/>
      <c r="R990" s="93"/>
      <c r="S990" s="93"/>
      <c r="U990" s="93"/>
      <c r="X990" s="93"/>
      <c r="Y990" s="93"/>
    </row>
    <row r="991" spans="1:25" x14ac:dyDescent="0.2">
      <c r="A991" s="93"/>
      <c r="I991" s="93"/>
      <c r="M991" s="93"/>
      <c r="N991" s="93"/>
      <c r="Q991" s="93"/>
      <c r="R991" s="93"/>
      <c r="S991" s="93"/>
      <c r="U991" s="93"/>
      <c r="X991" s="93"/>
      <c r="Y991" s="93"/>
    </row>
    <row r="992" spans="1:25" x14ac:dyDescent="0.2">
      <c r="A992" s="93"/>
      <c r="I992" s="93"/>
      <c r="M992" s="93"/>
      <c r="N992" s="93"/>
      <c r="Q992" s="93"/>
      <c r="R992" s="93"/>
      <c r="S992" s="93"/>
      <c r="U992" s="93"/>
      <c r="X992" s="93"/>
      <c r="Y992" s="93"/>
    </row>
    <row r="993" spans="1:25" x14ac:dyDescent="0.2">
      <c r="A993" s="93"/>
      <c r="I993" s="93"/>
      <c r="M993" s="93"/>
      <c r="N993" s="93"/>
      <c r="Q993" s="93"/>
      <c r="R993" s="93"/>
      <c r="S993" s="93"/>
      <c r="U993" s="93"/>
      <c r="X993" s="93"/>
      <c r="Y993" s="93"/>
    </row>
    <row r="994" spans="1:25" x14ac:dyDescent="0.2">
      <c r="A994" s="93"/>
      <c r="I994" s="93"/>
      <c r="M994" s="93"/>
      <c r="N994" s="93"/>
      <c r="Q994" s="93"/>
      <c r="R994" s="93"/>
      <c r="S994" s="93"/>
      <c r="U994" s="93"/>
      <c r="X994" s="93"/>
      <c r="Y994" s="93"/>
    </row>
    <row r="995" spans="1:25" x14ac:dyDescent="0.2">
      <c r="A995" s="93"/>
      <c r="I995" s="93"/>
      <c r="M995" s="93"/>
      <c r="N995" s="93"/>
      <c r="Q995" s="93"/>
      <c r="R995" s="93"/>
      <c r="S995" s="93"/>
      <c r="U995" s="93"/>
      <c r="X995" s="93"/>
      <c r="Y995" s="93"/>
    </row>
    <row r="996" spans="1:25" x14ac:dyDescent="0.2">
      <c r="A996" s="93"/>
      <c r="I996" s="93"/>
      <c r="M996" s="93"/>
      <c r="N996" s="93"/>
      <c r="Q996" s="93"/>
      <c r="R996" s="93"/>
      <c r="S996" s="93"/>
      <c r="U996" s="93"/>
      <c r="X996" s="93"/>
      <c r="Y996" s="93"/>
    </row>
    <row r="997" spans="1:25" x14ac:dyDescent="0.2">
      <c r="A997" s="93"/>
      <c r="I997" s="93"/>
      <c r="M997" s="93"/>
      <c r="N997" s="93"/>
      <c r="Q997" s="93"/>
      <c r="R997" s="93"/>
      <c r="S997" s="93"/>
      <c r="U997" s="93"/>
      <c r="X997" s="93"/>
      <c r="Y997" s="93"/>
    </row>
    <row r="998" spans="1:25" x14ac:dyDescent="0.2">
      <c r="A998" s="93"/>
      <c r="I998" s="93"/>
      <c r="M998" s="93"/>
      <c r="N998" s="93"/>
      <c r="Q998" s="93"/>
      <c r="R998" s="93"/>
      <c r="S998" s="93"/>
      <c r="U998" s="93"/>
      <c r="X998" s="93"/>
      <c r="Y998" s="93"/>
    </row>
    <row r="999" spans="1:25" x14ac:dyDescent="0.2">
      <c r="A999" s="93"/>
      <c r="I999" s="93"/>
      <c r="M999" s="93"/>
      <c r="N999" s="93"/>
      <c r="Q999" s="93"/>
      <c r="R999" s="93"/>
      <c r="S999" s="93"/>
      <c r="U999" s="93"/>
      <c r="X999" s="93"/>
      <c r="Y999" s="93"/>
    </row>
    <row r="1000" spans="1:25" x14ac:dyDescent="0.2">
      <c r="A1000" s="93"/>
      <c r="I1000" s="93"/>
      <c r="M1000" s="93"/>
      <c r="N1000" s="93"/>
      <c r="Q1000" s="93"/>
      <c r="R1000" s="93"/>
      <c r="S1000" s="93"/>
      <c r="U1000" s="93"/>
      <c r="X1000" s="93"/>
      <c r="Y1000" s="93"/>
    </row>
    <row r="1001" spans="1:25" x14ac:dyDescent="0.2">
      <c r="A1001" s="93"/>
      <c r="I1001" s="93"/>
      <c r="M1001" s="93"/>
      <c r="N1001" s="93"/>
      <c r="Q1001" s="93"/>
      <c r="R1001" s="93"/>
      <c r="S1001" s="93"/>
      <c r="U1001" s="93"/>
      <c r="X1001" s="93"/>
      <c r="Y1001" s="93"/>
    </row>
    <row r="1002" spans="1:25" x14ac:dyDescent="0.2">
      <c r="A1002" s="93"/>
      <c r="I1002" s="93"/>
      <c r="M1002" s="93"/>
      <c r="N1002" s="93"/>
      <c r="Q1002" s="93"/>
      <c r="R1002" s="93"/>
      <c r="S1002" s="93"/>
      <c r="U1002" s="93"/>
      <c r="X1002" s="93"/>
      <c r="Y1002" s="93"/>
    </row>
    <row r="1003" spans="1:25" x14ac:dyDescent="0.2">
      <c r="A1003" s="93"/>
      <c r="I1003" s="93"/>
      <c r="M1003" s="93"/>
      <c r="N1003" s="93"/>
      <c r="Q1003" s="93"/>
      <c r="R1003" s="93"/>
      <c r="S1003" s="93"/>
      <c r="U1003" s="93"/>
      <c r="X1003" s="93"/>
      <c r="Y1003" s="93"/>
    </row>
    <row r="1004" spans="1:25" x14ac:dyDescent="0.2">
      <c r="A1004" s="93"/>
      <c r="I1004" s="93"/>
      <c r="M1004" s="93"/>
      <c r="N1004" s="93"/>
      <c r="Q1004" s="93"/>
      <c r="R1004" s="93"/>
      <c r="S1004" s="93"/>
      <c r="U1004" s="93"/>
      <c r="X1004" s="93"/>
      <c r="Y1004" s="93"/>
    </row>
    <row r="1005" spans="1:25" x14ac:dyDescent="0.2">
      <c r="A1005" s="93"/>
      <c r="I1005" s="93"/>
      <c r="M1005" s="93"/>
      <c r="N1005" s="93"/>
      <c r="Q1005" s="93"/>
      <c r="R1005" s="93"/>
      <c r="S1005" s="93"/>
      <c r="U1005" s="93"/>
      <c r="X1005" s="93"/>
      <c r="Y1005" s="93"/>
    </row>
    <row r="1006" spans="1:25" x14ac:dyDescent="0.2">
      <c r="A1006" s="93"/>
      <c r="I1006" s="93"/>
      <c r="M1006" s="93"/>
      <c r="N1006" s="93"/>
      <c r="Q1006" s="93"/>
      <c r="R1006" s="93"/>
      <c r="S1006" s="93"/>
      <c r="U1006" s="93"/>
      <c r="X1006" s="93"/>
      <c r="Y1006" s="93"/>
    </row>
    <row r="1007" spans="1:25" x14ac:dyDescent="0.2">
      <c r="A1007" s="93"/>
      <c r="I1007" s="93"/>
      <c r="M1007" s="93"/>
      <c r="N1007" s="93"/>
      <c r="Q1007" s="93"/>
      <c r="R1007" s="93"/>
      <c r="S1007" s="93"/>
      <c r="U1007" s="93"/>
      <c r="X1007" s="93"/>
      <c r="Y1007" s="93"/>
    </row>
    <row r="1008" spans="1:25" x14ac:dyDescent="0.2">
      <c r="A1008" s="93"/>
      <c r="I1008" s="93"/>
      <c r="M1008" s="93"/>
      <c r="N1008" s="93"/>
      <c r="Q1008" s="93"/>
      <c r="R1008" s="93"/>
      <c r="S1008" s="93"/>
      <c r="U1008" s="93"/>
      <c r="X1008" s="93"/>
      <c r="Y1008" s="93"/>
    </row>
    <row r="1009" spans="1:25" x14ac:dyDescent="0.2">
      <c r="A1009" s="93"/>
      <c r="I1009" s="93"/>
      <c r="M1009" s="93"/>
      <c r="N1009" s="93"/>
      <c r="Q1009" s="93"/>
      <c r="R1009" s="93"/>
      <c r="S1009" s="93"/>
      <c r="U1009" s="93"/>
      <c r="X1009" s="93"/>
      <c r="Y1009" s="93"/>
    </row>
    <row r="1010" spans="1:25" x14ac:dyDescent="0.2">
      <c r="A1010" s="93"/>
      <c r="I1010" s="93"/>
      <c r="M1010" s="93"/>
      <c r="N1010" s="93"/>
      <c r="Q1010" s="93"/>
      <c r="R1010" s="93"/>
      <c r="S1010" s="93"/>
      <c r="U1010" s="93"/>
      <c r="X1010" s="93"/>
      <c r="Y1010" s="93"/>
    </row>
    <row r="1011" spans="1:25" x14ac:dyDescent="0.2">
      <c r="A1011" s="93"/>
      <c r="I1011" s="93"/>
      <c r="M1011" s="93"/>
      <c r="N1011" s="93"/>
      <c r="Q1011" s="93"/>
      <c r="R1011" s="93"/>
      <c r="S1011" s="93"/>
      <c r="U1011" s="93"/>
      <c r="X1011" s="93"/>
      <c r="Y1011" s="93"/>
    </row>
    <row r="1012" spans="1:25" x14ac:dyDescent="0.2">
      <c r="A1012" s="93"/>
      <c r="I1012" s="93"/>
      <c r="M1012" s="93"/>
      <c r="N1012" s="93"/>
      <c r="Q1012" s="93"/>
      <c r="R1012" s="93"/>
      <c r="S1012" s="93"/>
      <c r="U1012" s="93"/>
      <c r="X1012" s="93"/>
      <c r="Y1012" s="93"/>
    </row>
    <row r="1013" spans="1:25" x14ac:dyDescent="0.2">
      <c r="A1013" s="93"/>
      <c r="I1013" s="93"/>
      <c r="M1013" s="93"/>
      <c r="N1013" s="93"/>
      <c r="Q1013" s="93"/>
      <c r="R1013" s="93"/>
      <c r="S1013" s="93"/>
      <c r="U1013" s="93"/>
      <c r="X1013" s="93"/>
      <c r="Y1013" s="93"/>
    </row>
    <row r="1014" spans="1:25" x14ac:dyDescent="0.2">
      <c r="A1014" s="93"/>
      <c r="I1014" s="93"/>
      <c r="M1014" s="93"/>
      <c r="N1014" s="93"/>
      <c r="Q1014" s="93"/>
      <c r="R1014" s="93"/>
      <c r="S1014" s="93"/>
      <c r="U1014" s="93"/>
      <c r="X1014" s="93"/>
      <c r="Y1014" s="93"/>
    </row>
    <row r="1015" spans="1:25" x14ac:dyDescent="0.2">
      <c r="A1015" s="93"/>
      <c r="I1015" s="93"/>
      <c r="M1015" s="93"/>
      <c r="N1015" s="93"/>
      <c r="Q1015" s="93"/>
      <c r="R1015" s="93"/>
      <c r="S1015" s="93"/>
      <c r="U1015" s="93"/>
      <c r="X1015" s="93"/>
      <c r="Y1015" s="93"/>
    </row>
    <row r="1016" spans="1:25" x14ac:dyDescent="0.2">
      <c r="A1016" s="93"/>
      <c r="I1016" s="93"/>
      <c r="M1016" s="93"/>
      <c r="N1016" s="93"/>
      <c r="Q1016" s="93"/>
      <c r="R1016" s="93"/>
      <c r="S1016" s="93"/>
      <c r="U1016" s="93"/>
      <c r="X1016" s="93"/>
      <c r="Y1016" s="93"/>
    </row>
    <row r="1017" spans="1:25" x14ac:dyDescent="0.2">
      <c r="A1017" s="93"/>
      <c r="I1017" s="93"/>
      <c r="M1017" s="93"/>
      <c r="N1017" s="93"/>
      <c r="Q1017" s="93"/>
      <c r="R1017" s="93"/>
      <c r="S1017" s="93"/>
      <c r="U1017" s="93"/>
      <c r="X1017" s="93"/>
      <c r="Y1017" s="93"/>
    </row>
    <row r="1018" spans="1:25" x14ac:dyDescent="0.2">
      <c r="A1018" s="93"/>
      <c r="I1018" s="93"/>
      <c r="M1018" s="93"/>
      <c r="N1018" s="93"/>
      <c r="Q1018" s="93"/>
      <c r="R1018" s="93"/>
      <c r="S1018" s="93"/>
      <c r="U1018" s="93"/>
      <c r="X1018" s="93"/>
      <c r="Y1018" s="93"/>
    </row>
    <row r="1019" spans="1:25" x14ac:dyDescent="0.2">
      <c r="A1019" s="93"/>
      <c r="I1019" s="93"/>
      <c r="M1019" s="93"/>
      <c r="N1019" s="93"/>
      <c r="Q1019" s="93"/>
      <c r="R1019" s="93"/>
      <c r="S1019" s="93"/>
      <c r="U1019" s="93"/>
      <c r="X1019" s="93"/>
      <c r="Y1019" s="93"/>
    </row>
    <row r="1020" spans="1:25" x14ac:dyDescent="0.2">
      <c r="A1020" s="93"/>
      <c r="I1020" s="93"/>
      <c r="M1020" s="93"/>
      <c r="N1020" s="93"/>
      <c r="Q1020" s="93"/>
      <c r="R1020" s="93"/>
      <c r="S1020" s="93"/>
      <c r="U1020" s="93"/>
      <c r="X1020" s="93"/>
      <c r="Y1020" s="93"/>
    </row>
    <row r="1021" spans="1:25" x14ac:dyDescent="0.2">
      <c r="A1021" s="93"/>
      <c r="I1021" s="93"/>
      <c r="M1021" s="93"/>
      <c r="N1021" s="93"/>
      <c r="Q1021" s="93"/>
      <c r="R1021" s="93"/>
      <c r="S1021" s="93"/>
      <c r="U1021" s="93"/>
      <c r="X1021" s="93"/>
      <c r="Y1021" s="93"/>
    </row>
    <row r="1022" spans="1:25" x14ac:dyDescent="0.2">
      <c r="A1022" s="93"/>
      <c r="I1022" s="93"/>
      <c r="M1022" s="93"/>
      <c r="N1022" s="93"/>
      <c r="Q1022" s="93"/>
      <c r="R1022" s="93"/>
      <c r="S1022" s="93"/>
      <c r="U1022" s="93"/>
      <c r="X1022" s="93"/>
      <c r="Y1022" s="93"/>
    </row>
    <row r="1023" spans="1:25" x14ac:dyDescent="0.2">
      <c r="A1023" s="93"/>
      <c r="I1023" s="93"/>
      <c r="M1023" s="93"/>
      <c r="N1023" s="93"/>
      <c r="Q1023" s="93"/>
      <c r="R1023" s="93"/>
      <c r="S1023" s="93"/>
      <c r="U1023" s="93"/>
      <c r="X1023" s="93"/>
      <c r="Y1023" s="93"/>
    </row>
    <row r="1024" spans="1:25" x14ac:dyDescent="0.2">
      <c r="A1024" s="93"/>
      <c r="I1024" s="93"/>
      <c r="M1024" s="93"/>
      <c r="N1024" s="93"/>
      <c r="Q1024" s="93"/>
      <c r="R1024" s="93"/>
      <c r="S1024" s="93"/>
      <c r="U1024" s="93"/>
      <c r="X1024" s="93"/>
      <c r="Y1024" s="93"/>
    </row>
    <row r="1025" spans="1:25" x14ac:dyDescent="0.2">
      <c r="A1025" s="93"/>
      <c r="I1025" s="93"/>
      <c r="M1025" s="93"/>
      <c r="N1025" s="93"/>
      <c r="Q1025" s="93"/>
      <c r="R1025" s="93"/>
      <c r="S1025" s="93"/>
      <c r="U1025" s="93"/>
      <c r="X1025" s="93"/>
      <c r="Y1025" s="93"/>
    </row>
    <row r="1026" spans="1:25" x14ac:dyDescent="0.2">
      <c r="A1026" s="93"/>
      <c r="I1026" s="93"/>
      <c r="M1026" s="93"/>
      <c r="N1026" s="93"/>
      <c r="Q1026" s="93"/>
      <c r="R1026" s="93"/>
      <c r="S1026" s="93"/>
      <c r="U1026" s="93"/>
      <c r="X1026" s="93"/>
      <c r="Y1026" s="93"/>
    </row>
    <row r="1027" spans="1:25" x14ac:dyDescent="0.2">
      <c r="A1027" s="93"/>
      <c r="I1027" s="93"/>
      <c r="M1027" s="93"/>
      <c r="N1027" s="93"/>
      <c r="Q1027" s="93"/>
      <c r="R1027" s="93"/>
      <c r="S1027" s="93"/>
      <c r="U1027" s="93"/>
      <c r="X1027" s="93"/>
      <c r="Y1027" s="93"/>
    </row>
    <row r="1028" spans="1:25" x14ac:dyDescent="0.2">
      <c r="A1028" s="93"/>
      <c r="I1028" s="93"/>
      <c r="M1028" s="93"/>
      <c r="N1028" s="93"/>
      <c r="Q1028" s="93"/>
      <c r="R1028" s="93"/>
      <c r="S1028" s="93"/>
      <c r="U1028" s="93"/>
      <c r="X1028" s="93"/>
      <c r="Y1028" s="93"/>
    </row>
    <row r="1029" spans="1:25" x14ac:dyDescent="0.2">
      <c r="A1029" s="93"/>
      <c r="I1029" s="93"/>
      <c r="M1029" s="93"/>
      <c r="N1029" s="93"/>
      <c r="Q1029" s="93"/>
      <c r="R1029" s="93"/>
      <c r="S1029" s="93"/>
      <c r="U1029" s="93"/>
      <c r="X1029" s="93"/>
      <c r="Y1029" s="93"/>
    </row>
    <row r="1030" spans="1:25" x14ac:dyDescent="0.2">
      <c r="A1030" s="93"/>
      <c r="I1030" s="93"/>
      <c r="M1030" s="93"/>
      <c r="N1030" s="93"/>
      <c r="Q1030" s="93"/>
      <c r="R1030" s="93"/>
      <c r="S1030" s="93"/>
      <c r="U1030" s="93"/>
      <c r="X1030" s="93"/>
      <c r="Y1030" s="93"/>
    </row>
    <row r="1031" spans="1:25" x14ac:dyDescent="0.2">
      <c r="A1031" s="93"/>
      <c r="I1031" s="93"/>
      <c r="M1031" s="93"/>
      <c r="N1031" s="93"/>
      <c r="Q1031" s="93"/>
      <c r="R1031" s="93"/>
      <c r="S1031" s="93"/>
      <c r="U1031" s="93"/>
      <c r="X1031" s="93"/>
      <c r="Y1031" s="93"/>
    </row>
    <row r="1032" spans="1:25" x14ac:dyDescent="0.2">
      <c r="A1032" s="93"/>
      <c r="I1032" s="93"/>
      <c r="M1032" s="93"/>
      <c r="N1032" s="93"/>
      <c r="Q1032" s="93"/>
      <c r="R1032" s="93"/>
      <c r="S1032" s="93"/>
      <c r="U1032" s="93"/>
      <c r="X1032" s="93"/>
      <c r="Y1032" s="93"/>
    </row>
    <row r="1033" spans="1:25" x14ac:dyDescent="0.2">
      <c r="A1033" s="93"/>
      <c r="I1033" s="93"/>
      <c r="M1033" s="93"/>
      <c r="N1033" s="93"/>
      <c r="Q1033" s="93"/>
      <c r="R1033" s="93"/>
      <c r="S1033" s="93"/>
      <c r="U1033" s="93"/>
      <c r="X1033" s="93"/>
      <c r="Y1033" s="93"/>
    </row>
    <row r="1034" spans="1:25" x14ac:dyDescent="0.2">
      <c r="A1034" s="93"/>
      <c r="I1034" s="93"/>
      <c r="M1034" s="93"/>
      <c r="N1034" s="93"/>
      <c r="Q1034" s="93"/>
      <c r="R1034" s="93"/>
      <c r="S1034" s="93"/>
      <c r="U1034" s="93"/>
      <c r="X1034" s="93"/>
      <c r="Y1034" s="93"/>
    </row>
    <row r="1035" spans="1:25" x14ac:dyDescent="0.2">
      <c r="A1035" s="93"/>
      <c r="I1035" s="93"/>
      <c r="M1035" s="93"/>
      <c r="N1035" s="93"/>
      <c r="Q1035" s="93"/>
      <c r="R1035" s="93"/>
      <c r="S1035" s="93"/>
      <c r="U1035" s="93"/>
      <c r="X1035" s="93"/>
      <c r="Y1035" s="93"/>
    </row>
    <row r="1036" spans="1:25" x14ac:dyDescent="0.2">
      <c r="A1036" s="93"/>
      <c r="I1036" s="93"/>
      <c r="M1036" s="93"/>
      <c r="N1036" s="93"/>
      <c r="Q1036" s="93"/>
      <c r="R1036" s="93"/>
      <c r="S1036" s="93"/>
      <c r="U1036" s="93"/>
      <c r="X1036" s="93"/>
      <c r="Y1036" s="93"/>
    </row>
    <row r="1037" spans="1:25" x14ac:dyDescent="0.2">
      <c r="A1037" s="93"/>
      <c r="I1037" s="93"/>
      <c r="M1037" s="93"/>
      <c r="N1037" s="93"/>
      <c r="Q1037" s="93"/>
      <c r="R1037" s="93"/>
      <c r="S1037" s="93"/>
      <c r="U1037" s="93"/>
      <c r="X1037" s="93"/>
      <c r="Y1037" s="93"/>
    </row>
    <row r="1038" spans="1:25" x14ac:dyDescent="0.2">
      <c r="A1038" s="93"/>
      <c r="I1038" s="93"/>
      <c r="M1038" s="93"/>
      <c r="N1038" s="93"/>
      <c r="Q1038" s="93"/>
      <c r="R1038" s="93"/>
      <c r="S1038" s="93"/>
      <c r="U1038" s="93"/>
      <c r="X1038" s="93"/>
      <c r="Y1038" s="93"/>
    </row>
    <row r="1039" spans="1:25" x14ac:dyDescent="0.2">
      <c r="A1039" s="93"/>
      <c r="I1039" s="93"/>
      <c r="M1039" s="93"/>
      <c r="N1039" s="93"/>
      <c r="Q1039" s="93"/>
      <c r="R1039" s="93"/>
      <c r="S1039" s="93"/>
      <c r="U1039" s="93"/>
      <c r="X1039" s="93"/>
      <c r="Y1039" s="93"/>
    </row>
    <row r="1040" spans="1:25" x14ac:dyDescent="0.2">
      <c r="A1040" s="93"/>
      <c r="I1040" s="93"/>
      <c r="M1040" s="93"/>
      <c r="N1040" s="93"/>
      <c r="Q1040" s="93"/>
      <c r="R1040" s="93"/>
      <c r="S1040" s="93"/>
      <c r="U1040" s="93"/>
      <c r="X1040" s="93"/>
      <c r="Y1040" s="93"/>
    </row>
    <row r="1041" spans="1:25" x14ac:dyDescent="0.2">
      <c r="A1041" s="93"/>
      <c r="I1041" s="93"/>
      <c r="M1041" s="93"/>
      <c r="N1041" s="93"/>
      <c r="Q1041" s="93"/>
      <c r="R1041" s="93"/>
      <c r="S1041" s="93"/>
      <c r="U1041" s="93"/>
      <c r="X1041" s="93"/>
      <c r="Y1041" s="93"/>
    </row>
    <row r="1042" spans="1:25" x14ac:dyDescent="0.2">
      <c r="A1042" s="93"/>
      <c r="I1042" s="93"/>
      <c r="M1042" s="93"/>
      <c r="N1042" s="93"/>
      <c r="Q1042" s="93"/>
      <c r="R1042" s="93"/>
      <c r="S1042" s="93"/>
      <c r="U1042" s="93"/>
      <c r="X1042" s="93"/>
      <c r="Y1042" s="93"/>
    </row>
    <row r="1043" spans="1:25" x14ac:dyDescent="0.2">
      <c r="A1043" s="93"/>
      <c r="I1043" s="93"/>
      <c r="M1043" s="93"/>
      <c r="N1043" s="93"/>
      <c r="Q1043" s="93"/>
      <c r="R1043" s="93"/>
      <c r="S1043" s="93"/>
      <c r="U1043" s="93"/>
      <c r="X1043" s="93"/>
      <c r="Y1043" s="93"/>
    </row>
    <row r="1044" spans="1:25" x14ac:dyDescent="0.2">
      <c r="A1044" s="93"/>
      <c r="I1044" s="93"/>
      <c r="M1044" s="93"/>
      <c r="N1044" s="93"/>
      <c r="Q1044" s="93"/>
      <c r="R1044" s="93"/>
      <c r="S1044" s="93"/>
      <c r="U1044" s="93"/>
      <c r="X1044" s="93"/>
      <c r="Y1044" s="93"/>
    </row>
    <row r="1045" spans="1:25" x14ac:dyDescent="0.2">
      <c r="A1045" s="93"/>
      <c r="I1045" s="93"/>
      <c r="M1045" s="93"/>
      <c r="N1045" s="93"/>
      <c r="Q1045" s="93"/>
      <c r="R1045" s="93"/>
      <c r="S1045" s="93"/>
      <c r="U1045" s="93"/>
      <c r="X1045" s="93"/>
      <c r="Y1045" s="93"/>
    </row>
    <row r="1046" spans="1:25" x14ac:dyDescent="0.2">
      <c r="A1046" s="93"/>
      <c r="I1046" s="93"/>
      <c r="M1046" s="93"/>
      <c r="N1046" s="93"/>
      <c r="Q1046" s="93"/>
      <c r="R1046" s="93"/>
      <c r="S1046" s="93"/>
      <c r="U1046" s="93"/>
      <c r="X1046" s="93"/>
      <c r="Y1046" s="93"/>
    </row>
    <row r="1047" spans="1:25" x14ac:dyDescent="0.2">
      <c r="A1047" s="93"/>
      <c r="I1047" s="93"/>
      <c r="M1047" s="93"/>
      <c r="N1047" s="93"/>
      <c r="Q1047" s="93"/>
      <c r="R1047" s="93"/>
      <c r="S1047" s="93"/>
      <c r="U1047" s="93"/>
      <c r="X1047" s="93"/>
      <c r="Y1047" s="93"/>
    </row>
    <row r="1048" spans="1:25" x14ac:dyDescent="0.2">
      <c r="A1048" s="93"/>
      <c r="I1048" s="93"/>
      <c r="M1048" s="93"/>
      <c r="N1048" s="93"/>
      <c r="Q1048" s="93"/>
      <c r="R1048" s="93"/>
      <c r="S1048" s="93"/>
      <c r="U1048" s="93"/>
      <c r="X1048" s="93"/>
      <c r="Y1048" s="93"/>
    </row>
    <row r="1049" spans="1:25" x14ac:dyDescent="0.2">
      <c r="A1049" s="93"/>
      <c r="I1049" s="93"/>
      <c r="M1049" s="93"/>
      <c r="N1049" s="93"/>
      <c r="Q1049" s="93"/>
      <c r="R1049" s="93"/>
      <c r="S1049" s="93"/>
      <c r="U1049" s="93"/>
      <c r="X1049" s="93"/>
      <c r="Y1049" s="93"/>
    </row>
    <row r="1050" spans="1:25" x14ac:dyDescent="0.2">
      <c r="A1050" s="93"/>
      <c r="I1050" s="93"/>
      <c r="M1050" s="93"/>
      <c r="N1050" s="93"/>
      <c r="Q1050" s="93"/>
      <c r="R1050" s="93"/>
      <c r="S1050" s="93"/>
      <c r="U1050" s="93"/>
      <c r="X1050" s="93"/>
      <c r="Y1050" s="93"/>
    </row>
    <row r="1051" spans="1:25" x14ac:dyDescent="0.2">
      <c r="A1051" s="93"/>
      <c r="I1051" s="93"/>
      <c r="M1051" s="93"/>
      <c r="N1051" s="93"/>
      <c r="Q1051" s="93"/>
      <c r="R1051" s="93"/>
      <c r="S1051" s="93"/>
      <c r="U1051" s="93"/>
      <c r="X1051" s="93"/>
      <c r="Y1051" s="93"/>
    </row>
    <row r="1052" spans="1:25" x14ac:dyDescent="0.2">
      <c r="A1052" s="93"/>
      <c r="I1052" s="93"/>
      <c r="M1052" s="93"/>
      <c r="N1052" s="93"/>
      <c r="Q1052" s="93"/>
      <c r="R1052" s="93"/>
      <c r="S1052" s="93"/>
      <c r="U1052" s="93"/>
      <c r="X1052" s="93"/>
      <c r="Y1052" s="93"/>
    </row>
    <row r="1053" spans="1:25" x14ac:dyDescent="0.2">
      <c r="A1053" s="93"/>
      <c r="I1053" s="93"/>
      <c r="M1053" s="93"/>
      <c r="N1053" s="93"/>
      <c r="Q1053" s="93"/>
      <c r="R1053" s="93"/>
      <c r="S1053" s="93"/>
      <c r="U1053" s="93"/>
      <c r="X1053" s="93"/>
      <c r="Y1053" s="93"/>
    </row>
    <row r="1054" spans="1:25" x14ac:dyDescent="0.2">
      <c r="A1054" s="93"/>
      <c r="I1054" s="93"/>
      <c r="M1054" s="93"/>
      <c r="N1054" s="93"/>
      <c r="Q1054" s="93"/>
      <c r="R1054" s="93"/>
      <c r="S1054" s="93"/>
      <c r="U1054" s="93"/>
      <c r="X1054" s="93"/>
      <c r="Y1054" s="93"/>
    </row>
    <row r="1055" spans="1:25" x14ac:dyDescent="0.2">
      <c r="A1055" s="93"/>
      <c r="I1055" s="93"/>
      <c r="M1055" s="93"/>
      <c r="N1055" s="93"/>
      <c r="Q1055" s="93"/>
      <c r="R1055" s="93"/>
      <c r="S1055" s="93"/>
      <c r="U1055" s="93"/>
      <c r="X1055" s="93"/>
      <c r="Y1055" s="93"/>
    </row>
    <row r="1056" spans="1:25" x14ac:dyDescent="0.2">
      <c r="A1056" s="93"/>
      <c r="I1056" s="93"/>
      <c r="M1056" s="93"/>
      <c r="N1056" s="93"/>
      <c r="Q1056" s="93"/>
      <c r="R1056" s="93"/>
      <c r="S1056" s="93"/>
      <c r="U1056" s="93"/>
      <c r="X1056" s="93"/>
      <c r="Y1056" s="93"/>
    </row>
    <row r="1057" spans="1:25" x14ac:dyDescent="0.2">
      <c r="A1057" s="93"/>
      <c r="I1057" s="93"/>
      <c r="M1057" s="93"/>
      <c r="N1057" s="93"/>
      <c r="Q1057" s="93"/>
      <c r="R1057" s="93"/>
      <c r="S1057" s="93"/>
      <c r="U1057" s="93"/>
      <c r="X1057" s="93"/>
      <c r="Y1057" s="93"/>
    </row>
    <row r="1058" spans="1:25" x14ac:dyDescent="0.2">
      <c r="A1058" s="93"/>
      <c r="I1058" s="93"/>
      <c r="M1058" s="93"/>
      <c r="N1058" s="93"/>
      <c r="Q1058" s="93"/>
      <c r="R1058" s="93"/>
      <c r="S1058" s="93"/>
      <c r="U1058" s="93"/>
      <c r="X1058" s="93"/>
      <c r="Y1058" s="93"/>
    </row>
    <row r="1059" spans="1:25" x14ac:dyDescent="0.2">
      <c r="A1059" s="93"/>
      <c r="I1059" s="93"/>
      <c r="M1059" s="93"/>
      <c r="N1059" s="93"/>
      <c r="Q1059" s="93"/>
      <c r="R1059" s="93"/>
      <c r="S1059" s="93"/>
      <c r="U1059" s="93"/>
      <c r="X1059" s="93"/>
      <c r="Y1059" s="93"/>
    </row>
    <row r="1060" spans="1:25" x14ac:dyDescent="0.2">
      <c r="A1060" s="93"/>
      <c r="I1060" s="93"/>
      <c r="M1060" s="93"/>
      <c r="N1060" s="93"/>
      <c r="Q1060" s="93"/>
      <c r="R1060" s="93"/>
      <c r="S1060" s="93"/>
      <c r="U1060" s="93"/>
      <c r="X1060" s="93"/>
      <c r="Y1060" s="93"/>
    </row>
    <row r="1061" spans="1:25" x14ac:dyDescent="0.2">
      <c r="A1061" s="93"/>
      <c r="I1061" s="93"/>
      <c r="M1061" s="93"/>
      <c r="N1061" s="93"/>
      <c r="Q1061" s="93"/>
      <c r="R1061" s="93"/>
      <c r="S1061" s="93"/>
      <c r="U1061" s="93"/>
      <c r="X1061" s="93"/>
      <c r="Y1061" s="93"/>
    </row>
    <row r="1062" spans="1:25" x14ac:dyDescent="0.2">
      <c r="A1062" s="93"/>
      <c r="I1062" s="93"/>
      <c r="M1062" s="93"/>
      <c r="N1062" s="93"/>
      <c r="Q1062" s="93"/>
      <c r="R1062" s="93"/>
      <c r="S1062" s="93"/>
      <c r="U1062" s="93"/>
      <c r="X1062" s="93"/>
      <c r="Y1062" s="93"/>
    </row>
    <row r="1063" spans="1:25" x14ac:dyDescent="0.2">
      <c r="A1063" s="93"/>
      <c r="I1063" s="93"/>
      <c r="M1063" s="93"/>
      <c r="N1063" s="93"/>
      <c r="Q1063" s="93"/>
      <c r="R1063" s="93"/>
      <c r="S1063" s="93"/>
      <c r="U1063" s="93"/>
      <c r="X1063" s="93"/>
      <c r="Y1063" s="93"/>
    </row>
    <row r="1064" spans="1:25" x14ac:dyDescent="0.2">
      <c r="A1064" s="93"/>
      <c r="I1064" s="93"/>
      <c r="M1064" s="93"/>
      <c r="N1064" s="93"/>
      <c r="Q1064" s="93"/>
      <c r="R1064" s="93"/>
      <c r="S1064" s="93"/>
      <c r="U1064" s="93"/>
      <c r="X1064" s="93"/>
      <c r="Y1064" s="93"/>
    </row>
    <row r="1065" spans="1:25" x14ac:dyDescent="0.2">
      <c r="A1065" s="93"/>
      <c r="I1065" s="93"/>
      <c r="M1065" s="93"/>
      <c r="N1065" s="93"/>
      <c r="Q1065" s="93"/>
      <c r="R1065" s="93"/>
      <c r="S1065" s="93"/>
      <c r="U1065" s="93"/>
      <c r="X1065" s="93"/>
      <c r="Y1065" s="93"/>
    </row>
    <row r="1066" spans="1:25" x14ac:dyDescent="0.2">
      <c r="A1066" s="93"/>
      <c r="I1066" s="93"/>
      <c r="M1066" s="93"/>
      <c r="N1066" s="93"/>
      <c r="Q1066" s="93"/>
      <c r="R1066" s="93"/>
      <c r="S1066" s="93"/>
      <c r="U1066" s="93"/>
      <c r="X1066" s="93"/>
      <c r="Y1066" s="93"/>
    </row>
    <row r="1067" spans="1:25" x14ac:dyDescent="0.2">
      <c r="A1067" s="93"/>
      <c r="I1067" s="93"/>
      <c r="M1067" s="93"/>
      <c r="N1067" s="93"/>
      <c r="Q1067" s="93"/>
      <c r="R1067" s="93"/>
      <c r="S1067" s="93"/>
      <c r="U1067" s="93"/>
      <c r="X1067" s="93"/>
      <c r="Y1067" s="93"/>
    </row>
    <row r="1068" spans="1:25" x14ac:dyDescent="0.2">
      <c r="A1068" s="93"/>
      <c r="I1068" s="93"/>
      <c r="M1068" s="93"/>
      <c r="N1068" s="93"/>
      <c r="Q1068" s="93"/>
      <c r="R1068" s="93"/>
      <c r="S1068" s="93"/>
      <c r="U1068" s="93"/>
      <c r="X1068" s="93"/>
      <c r="Y1068" s="93"/>
    </row>
    <row r="1069" spans="1:25" x14ac:dyDescent="0.2">
      <c r="A1069" s="93"/>
      <c r="I1069" s="93"/>
      <c r="M1069" s="93"/>
      <c r="N1069" s="93"/>
      <c r="Q1069" s="93"/>
      <c r="R1069" s="93"/>
      <c r="S1069" s="93"/>
      <c r="U1069" s="93"/>
      <c r="X1069" s="93"/>
      <c r="Y1069" s="93"/>
    </row>
    <row r="1070" spans="1:25" x14ac:dyDescent="0.2">
      <c r="A1070" s="93"/>
      <c r="I1070" s="93"/>
      <c r="M1070" s="93"/>
      <c r="N1070" s="93"/>
      <c r="Q1070" s="93"/>
      <c r="R1070" s="93"/>
      <c r="S1070" s="93"/>
      <c r="U1070" s="93"/>
      <c r="X1070" s="93"/>
      <c r="Y1070" s="93"/>
    </row>
    <row r="1071" spans="1:25" x14ac:dyDescent="0.2">
      <c r="A1071" s="93"/>
      <c r="I1071" s="93"/>
      <c r="M1071" s="93"/>
      <c r="N1071" s="93"/>
      <c r="Q1071" s="93"/>
      <c r="R1071" s="93"/>
      <c r="S1071" s="93"/>
      <c r="U1071" s="93"/>
      <c r="X1071" s="93"/>
      <c r="Y1071" s="93"/>
    </row>
    <row r="1072" spans="1:25" x14ac:dyDescent="0.2">
      <c r="A1072" s="93"/>
      <c r="I1072" s="93"/>
      <c r="M1072" s="93"/>
      <c r="N1072" s="93"/>
      <c r="Q1072" s="93"/>
      <c r="R1072" s="93"/>
      <c r="S1072" s="93"/>
      <c r="U1072" s="93"/>
      <c r="X1072" s="93"/>
      <c r="Y1072" s="93"/>
    </row>
    <row r="1073" spans="1:25" x14ac:dyDescent="0.2">
      <c r="A1073" s="93"/>
      <c r="I1073" s="93"/>
      <c r="M1073" s="93"/>
      <c r="N1073" s="93"/>
      <c r="Q1073" s="93"/>
      <c r="R1073" s="93"/>
      <c r="S1073" s="93"/>
      <c r="U1073" s="93"/>
      <c r="X1073" s="93"/>
      <c r="Y1073" s="93"/>
    </row>
    <row r="1074" spans="1:25" x14ac:dyDescent="0.2">
      <c r="A1074" s="93"/>
      <c r="I1074" s="93"/>
      <c r="M1074" s="93"/>
      <c r="N1074" s="93"/>
      <c r="Q1074" s="93"/>
      <c r="R1074" s="93"/>
      <c r="S1074" s="93"/>
      <c r="U1074" s="93"/>
      <c r="X1074" s="93"/>
      <c r="Y1074" s="93"/>
    </row>
    <row r="1075" spans="1:25" x14ac:dyDescent="0.2">
      <c r="A1075" s="93"/>
      <c r="I1075" s="93"/>
      <c r="M1075" s="93"/>
      <c r="N1075" s="93"/>
      <c r="Q1075" s="93"/>
      <c r="R1075" s="93"/>
      <c r="S1075" s="93"/>
      <c r="U1075" s="93"/>
      <c r="X1075" s="93"/>
      <c r="Y1075" s="93"/>
    </row>
    <row r="1076" spans="1:25" x14ac:dyDescent="0.2">
      <c r="A1076" s="93"/>
      <c r="I1076" s="93"/>
      <c r="M1076" s="93"/>
      <c r="N1076" s="93"/>
      <c r="Q1076" s="93"/>
      <c r="R1076" s="93"/>
      <c r="S1076" s="93"/>
      <c r="U1076" s="93"/>
      <c r="X1076" s="93"/>
      <c r="Y1076" s="93"/>
    </row>
    <row r="1077" spans="1:25" x14ac:dyDescent="0.2">
      <c r="A1077" s="93"/>
      <c r="I1077" s="93"/>
      <c r="M1077" s="93"/>
      <c r="N1077" s="93"/>
      <c r="Q1077" s="93"/>
      <c r="R1077" s="93"/>
      <c r="S1077" s="93"/>
      <c r="U1077" s="93"/>
      <c r="X1077" s="93"/>
      <c r="Y1077" s="93"/>
    </row>
    <row r="1078" spans="1:25" x14ac:dyDescent="0.2">
      <c r="A1078" s="93"/>
      <c r="I1078" s="93"/>
      <c r="M1078" s="93"/>
      <c r="N1078" s="93"/>
      <c r="Q1078" s="93"/>
      <c r="R1078" s="93"/>
      <c r="S1078" s="93"/>
      <c r="U1078" s="93"/>
      <c r="X1078" s="93"/>
      <c r="Y1078" s="93"/>
    </row>
    <row r="1079" spans="1:25" x14ac:dyDescent="0.2">
      <c r="A1079" s="93"/>
      <c r="I1079" s="93"/>
      <c r="M1079" s="93"/>
      <c r="N1079" s="93"/>
      <c r="Q1079" s="93"/>
      <c r="R1079" s="93"/>
      <c r="S1079" s="93"/>
      <c r="U1079" s="93"/>
      <c r="X1079" s="93"/>
      <c r="Y1079" s="93"/>
    </row>
    <row r="1080" spans="1:25" x14ac:dyDescent="0.2">
      <c r="A1080" s="93"/>
      <c r="I1080" s="93"/>
      <c r="M1080" s="93"/>
      <c r="N1080" s="93"/>
      <c r="Q1080" s="93"/>
      <c r="R1080" s="93"/>
      <c r="S1080" s="93"/>
      <c r="U1080" s="93"/>
      <c r="X1080" s="93"/>
      <c r="Y1080" s="93"/>
    </row>
    <row r="1081" spans="1:25" x14ac:dyDescent="0.2">
      <c r="A1081" s="93"/>
      <c r="I1081" s="93"/>
      <c r="M1081" s="93"/>
      <c r="N1081" s="93"/>
      <c r="Q1081" s="93"/>
      <c r="R1081" s="93"/>
      <c r="S1081" s="93"/>
      <c r="U1081" s="93"/>
      <c r="X1081" s="93"/>
      <c r="Y1081" s="93"/>
    </row>
    <row r="1082" spans="1:25" x14ac:dyDescent="0.2">
      <c r="A1082" s="93"/>
      <c r="I1082" s="93"/>
      <c r="M1082" s="93"/>
      <c r="N1082" s="93"/>
      <c r="Q1082" s="93"/>
      <c r="R1082" s="93"/>
      <c r="S1082" s="93"/>
      <c r="U1082" s="93"/>
      <c r="X1082" s="93"/>
      <c r="Y1082" s="93"/>
    </row>
    <row r="1083" spans="1:25" x14ac:dyDescent="0.2">
      <c r="A1083" s="93"/>
      <c r="I1083" s="93"/>
      <c r="M1083" s="93"/>
      <c r="N1083" s="93"/>
      <c r="Q1083" s="93"/>
      <c r="R1083" s="93"/>
      <c r="S1083" s="93"/>
      <c r="U1083" s="93"/>
      <c r="X1083" s="93"/>
      <c r="Y1083" s="93"/>
    </row>
    <row r="1084" spans="1:25" x14ac:dyDescent="0.2">
      <c r="A1084" s="93"/>
      <c r="I1084" s="93"/>
      <c r="M1084" s="93"/>
      <c r="N1084" s="93"/>
      <c r="Q1084" s="93"/>
      <c r="R1084" s="93"/>
      <c r="S1084" s="93"/>
      <c r="U1084" s="93"/>
      <c r="X1084" s="93"/>
      <c r="Y1084" s="93"/>
    </row>
    <row r="1085" spans="1:25" x14ac:dyDescent="0.2">
      <c r="A1085" s="93"/>
      <c r="I1085" s="93"/>
      <c r="M1085" s="93"/>
      <c r="N1085" s="93"/>
      <c r="Q1085" s="93"/>
      <c r="R1085" s="93"/>
      <c r="S1085" s="93"/>
      <c r="U1085" s="93"/>
      <c r="X1085" s="93"/>
      <c r="Y1085" s="93"/>
    </row>
    <row r="1086" spans="1:25" x14ac:dyDescent="0.2">
      <c r="A1086" s="93"/>
      <c r="I1086" s="93"/>
      <c r="M1086" s="93"/>
      <c r="N1086" s="93"/>
      <c r="Q1086" s="93"/>
      <c r="R1086" s="93"/>
      <c r="S1086" s="93"/>
      <c r="U1086" s="93"/>
      <c r="X1086" s="93"/>
      <c r="Y1086" s="93"/>
    </row>
    <row r="1087" spans="1:25" x14ac:dyDescent="0.2">
      <c r="A1087" s="93"/>
      <c r="I1087" s="93"/>
      <c r="M1087" s="93"/>
      <c r="N1087" s="93"/>
      <c r="Q1087" s="93"/>
      <c r="R1087" s="93"/>
      <c r="S1087" s="93"/>
      <c r="U1087" s="93"/>
      <c r="X1087" s="93"/>
      <c r="Y1087" s="93"/>
    </row>
    <row r="1088" spans="1:25" x14ac:dyDescent="0.2">
      <c r="A1088" s="93"/>
      <c r="I1088" s="93"/>
      <c r="M1088" s="93"/>
      <c r="N1088" s="93"/>
      <c r="Q1088" s="93"/>
      <c r="R1088" s="93"/>
      <c r="S1088" s="93"/>
      <c r="U1088" s="93"/>
      <c r="X1088" s="93"/>
      <c r="Y1088" s="93"/>
    </row>
    <row r="1089" spans="1:25" x14ac:dyDescent="0.2">
      <c r="A1089" s="93"/>
      <c r="I1089" s="93"/>
      <c r="M1089" s="93"/>
      <c r="N1089" s="93"/>
      <c r="Q1089" s="93"/>
      <c r="R1089" s="93"/>
      <c r="S1089" s="93"/>
      <c r="U1089" s="93"/>
      <c r="X1089" s="93"/>
      <c r="Y1089" s="93"/>
    </row>
    <row r="1090" spans="1:25" x14ac:dyDescent="0.2">
      <c r="A1090" s="93"/>
      <c r="I1090" s="93"/>
      <c r="M1090" s="93"/>
      <c r="N1090" s="93"/>
      <c r="Q1090" s="93"/>
      <c r="R1090" s="93"/>
      <c r="S1090" s="93"/>
      <c r="U1090" s="93"/>
      <c r="X1090" s="93"/>
      <c r="Y1090" s="93"/>
    </row>
    <row r="1091" spans="1:25" x14ac:dyDescent="0.2">
      <c r="A1091" s="93"/>
      <c r="I1091" s="93"/>
      <c r="M1091" s="93"/>
      <c r="N1091" s="93"/>
      <c r="Q1091" s="93"/>
      <c r="R1091" s="93"/>
      <c r="S1091" s="93"/>
      <c r="U1091" s="93"/>
      <c r="X1091" s="93"/>
      <c r="Y1091" s="93"/>
    </row>
    <row r="1092" spans="1:25" x14ac:dyDescent="0.2">
      <c r="A1092" s="93"/>
      <c r="I1092" s="93"/>
      <c r="M1092" s="93"/>
      <c r="N1092" s="93"/>
      <c r="Q1092" s="93"/>
      <c r="R1092" s="93"/>
      <c r="S1092" s="93"/>
      <c r="U1092" s="93"/>
      <c r="X1092" s="93"/>
      <c r="Y1092" s="93"/>
    </row>
    <row r="1093" spans="1:25" x14ac:dyDescent="0.2">
      <c r="A1093" s="93"/>
      <c r="I1093" s="93"/>
      <c r="M1093" s="93"/>
      <c r="N1093" s="93"/>
      <c r="Q1093" s="93"/>
      <c r="R1093" s="93"/>
      <c r="S1093" s="93"/>
      <c r="U1093" s="93"/>
      <c r="X1093" s="93"/>
      <c r="Y1093" s="93"/>
    </row>
    <row r="1094" spans="1:25" x14ac:dyDescent="0.2">
      <c r="A1094" s="93"/>
      <c r="I1094" s="93"/>
      <c r="M1094" s="93"/>
      <c r="N1094" s="93"/>
      <c r="Q1094" s="93"/>
      <c r="R1094" s="93"/>
      <c r="S1094" s="93"/>
      <c r="U1094" s="93"/>
      <c r="X1094" s="93"/>
      <c r="Y1094" s="93"/>
    </row>
    <row r="1095" spans="1:25" x14ac:dyDescent="0.2">
      <c r="A1095" s="93"/>
      <c r="I1095" s="93"/>
      <c r="M1095" s="93"/>
      <c r="N1095" s="93"/>
      <c r="Q1095" s="93"/>
      <c r="R1095" s="93"/>
      <c r="S1095" s="93"/>
      <c r="U1095" s="93"/>
      <c r="X1095" s="93"/>
      <c r="Y1095" s="93"/>
    </row>
    <row r="1096" spans="1:25" x14ac:dyDescent="0.2">
      <c r="A1096" s="93"/>
      <c r="I1096" s="93"/>
      <c r="M1096" s="93"/>
      <c r="N1096" s="93"/>
      <c r="Q1096" s="93"/>
      <c r="R1096" s="93"/>
      <c r="S1096" s="93"/>
      <c r="U1096" s="93"/>
      <c r="X1096" s="93"/>
      <c r="Y1096" s="93"/>
    </row>
    <row r="1097" spans="1:25" x14ac:dyDescent="0.2">
      <c r="A1097" s="93"/>
      <c r="I1097" s="93"/>
      <c r="M1097" s="93"/>
      <c r="N1097" s="93"/>
      <c r="Q1097" s="93"/>
      <c r="R1097" s="93"/>
      <c r="S1097" s="93"/>
      <c r="U1097" s="93"/>
      <c r="X1097" s="93"/>
      <c r="Y1097" s="93"/>
    </row>
    <row r="1098" spans="1:25" x14ac:dyDescent="0.2">
      <c r="A1098" s="93"/>
      <c r="I1098" s="93"/>
      <c r="M1098" s="93"/>
      <c r="N1098" s="93"/>
      <c r="Q1098" s="93"/>
      <c r="R1098" s="93"/>
      <c r="S1098" s="93"/>
      <c r="U1098" s="93"/>
      <c r="X1098" s="93"/>
      <c r="Y1098" s="93"/>
    </row>
    <row r="1099" spans="1:25" x14ac:dyDescent="0.2">
      <c r="A1099" s="93"/>
      <c r="I1099" s="93"/>
      <c r="M1099" s="93"/>
      <c r="N1099" s="93"/>
      <c r="Q1099" s="93"/>
      <c r="R1099" s="93"/>
      <c r="S1099" s="93"/>
      <c r="U1099" s="93"/>
      <c r="X1099" s="93"/>
      <c r="Y1099" s="93"/>
    </row>
    <row r="1100" spans="1:25" x14ac:dyDescent="0.2">
      <c r="A1100" s="93"/>
      <c r="I1100" s="93"/>
      <c r="M1100" s="93"/>
      <c r="N1100" s="93"/>
      <c r="Q1100" s="93"/>
      <c r="R1100" s="93"/>
      <c r="S1100" s="93"/>
      <c r="U1100" s="93"/>
      <c r="X1100" s="93"/>
      <c r="Y1100" s="93"/>
    </row>
    <row r="1101" spans="1:25" x14ac:dyDescent="0.2">
      <c r="A1101" s="93"/>
      <c r="I1101" s="93"/>
      <c r="M1101" s="93"/>
      <c r="N1101" s="93"/>
      <c r="Q1101" s="93"/>
      <c r="R1101" s="93"/>
      <c r="S1101" s="93"/>
      <c r="U1101" s="93"/>
      <c r="X1101" s="93"/>
      <c r="Y1101" s="93"/>
    </row>
    <row r="1102" spans="1:25" x14ac:dyDescent="0.2">
      <c r="A1102" s="93"/>
      <c r="I1102" s="93"/>
      <c r="M1102" s="93"/>
      <c r="N1102" s="93"/>
      <c r="Q1102" s="93"/>
      <c r="R1102" s="93"/>
      <c r="S1102" s="93"/>
      <c r="U1102" s="93"/>
      <c r="X1102" s="93"/>
      <c r="Y1102" s="93"/>
    </row>
    <row r="1103" spans="1:25" x14ac:dyDescent="0.2">
      <c r="A1103" s="93"/>
      <c r="I1103" s="93"/>
      <c r="M1103" s="93"/>
      <c r="N1103" s="93"/>
      <c r="Q1103" s="93"/>
      <c r="R1103" s="93"/>
      <c r="S1103" s="93"/>
      <c r="U1103" s="93"/>
      <c r="X1103" s="93"/>
      <c r="Y1103" s="93"/>
    </row>
    <row r="1104" spans="1:25" x14ac:dyDescent="0.2">
      <c r="A1104" s="93"/>
      <c r="I1104" s="93"/>
      <c r="M1104" s="93"/>
      <c r="N1104" s="93"/>
      <c r="Q1104" s="93"/>
      <c r="R1104" s="93"/>
      <c r="S1104" s="93"/>
      <c r="U1104" s="93"/>
      <c r="X1104" s="93"/>
      <c r="Y1104" s="93"/>
    </row>
    <row r="1105" spans="1:25" x14ac:dyDescent="0.2">
      <c r="A1105" s="93"/>
      <c r="I1105" s="93"/>
      <c r="M1105" s="93"/>
      <c r="N1105" s="93"/>
      <c r="Q1105" s="93"/>
      <c r="R1105" s="93"/>
      <c r="S1105" s="93"/>
      <c r="U1105" s="93"/>
      <c r="X1105" s="93"/>
      <c r="Y1105" s="93"/>
    </row>
    <row r="1106" spans="1:25" x14ac:dyDescent="0.2">
      <c r="A1106" s="93"/>
      <c r="I1106" s="93"/>
      <c r="M1106" s="93"/>
      <c r="N1106" s="93"/>
      <c r="Q1106" s="93"/>
      <c r="R1106" s="93"/>
      <c r="S1106" s="93"/>
      <c r="U1106" s="93"/>
      <c r="X1106" s="93"/>
      <c r="Y1106" s="93"/>
    </row>
    <row r="1107" spans="1:25" x14ac:dyDescent="0.2">
      <c r="A1107" s="93"/>
      <c r="I1107" s="93"/>
      <c r="M1107" s="93"/>
      <c r="N1107" s="93"/>
      <c r="Q1107" s="93"/>
      <c r="R1107" s="93"/>
      <c r="S1107" s="93"/>
      <c r="U1107" s="93"/>
      <c r="X1107" s="93"/>
      <c r="Y1107" s="93"/>
    </row>
    <row r="1108" spans="1:25" x14ac:dyDescent="0.2">
      <c r="A1108" s="93"/>
      <c r="I1108" s="93"/>
      <c r="M1108" s="93"/>
      <c r="N1108" s="93"/>
      <c r="Q1108" s="93"/>
      <c r="R1108" s="93"/>
      <c r="S1108" s="93"/>
      <c r="U1108" s="93"/>
      <c r="X1108" s="93"/>
      <c r="Y1108" s="93"/>
    </row>
    <row r="1109" spans="1:25" x14ac:dyDescent="0.2">
      <c r="A1109" s="93"/>
      <c r="I1109" s="93"/>
      <c r="M1109" s="93"/>
      <c r="N1109" s="93"/>
      <c r="Q1109" s="93"/>
      <c r="R1109" s="93"/>
      <c r="S1109" s="93"/>
      <c r="U1109" s="93"/>
      <c r="X1109" s="93"/>
      <c r="Y1109" s="93"/>
    </row>
    <row r="1110" spans="1:25" x14ac:dyDescent="0.2">
      <c r="A1110" s="93"/>
      <c r="I1110" s="93"/>
      <c r="M1110" s="93"/>
      <c r="N1110" s="93"/>
      <c r="Q1110" s="93"/>
      <c r="R1110" s="93"/>
      <c r="S1110" s="93"/>
      <c r="U1110" s="93"/>
      <c r="X1110" s="93"/>
      <c r="Y1110" s="93"/>
    </row>
    <row r="1111" spans="1:25" x14ac:dyDescent="0.2">
      <c r="A1111" s="93"/>
      <c r="I1111" s="93"/>
      <c r="M1111" s="93"/>
      <c r="N1111" s="93"/>
      <c r="Q1111" s="93"/>
      <c r="R1111" s="93"/>
      <c r="S1111" s="93"/>
      <c r="U1111" s="93"/>
      <c r="X1111" s="93"/>
      <c r="Y1111" s="93"/>
    </row>
    <row r="1112" spans="1:25" x14ac:dyDescent="0.2">
      <c r="A1112" s="93"/>
      <c r="I1112" s="93"/>
      <c r="M1112" s="93"/>
      <c r="N1112" s="93"/>
      <c r="Q1112" s="93"/>
      <c r="R1112" s="93"/>
      <c r="S1112" s="93"/>
      <c r="U1112" s="93"/>
      <c r="X1112" s="93"/>
      <c r="Y1112" s="93"/>
    </row>
    <row r="1113" spans="1:25" x14ac:dyDescent="0.2">
      <c r="A1113" s="93"/>
      <c r="I1113" s="93"/>
      <c r="M1113" s="93"/>
      <c r="N1113" s="93"/>
      <c r="Q1113" s="93"/>
      <c r="R1113" s="93"/>
      <c r="S1113" s="93"/>
      <c r="U1113" s="93"/>
      <c r="X1113" s="93"/>
      <c r="Y1113" s="93"/>
    </row>
    <row r="1114" spans="1:25" x14ac:dyDescent="0.2">
      <c r="A1114" s="93"/>
      <c r="I1114" s="93"/>
      <c r="M1114" s="93"/>
      <c r="N1114" s="93"/>
      <c r="Q1114" s="93"/>
      <c r="R1114" s="93"/>
      <c r="S1114" s="93"/>
      <c r="U1114" s="93"/>
      <c r="X1114" s="93"/>
      <c r="Y1114" s="93"/>
    </row>
    <row r="1115" spans="1:25" x14ac:dyDescent="0.2">
      <c r="A1115" s="93"/>
      <c r="I1115" s="93"/>
      <c r="M1115" s="93"/>
      <c r="N1115" s="93"/>
      <c r="Q1115" s="93"/>
      <c r="R1115" s="93"/>
      <c r="S1115" s="93"/>
      <c r="U1115" s="93"/>
      <c r="X1115" s="93"/>
      <c r="Y1115" s="93"/>
    </row>
    <row r="1116" spans="1:25" x14ac:dyDescent="0.2">
      <c r="A1116" s="93"/>
      <c r="I1116" s="93"/>
      <c r="M1116" s="93"/>
      <c r="N1116" s="93"/>
      <c r="Q1116" s="93"/>
      <c r="R1116" s="93"/>
      <c r="S1116" s="93"/>
      <c r="U1116" s="93"/>
      <c r="X1116" s="93"/>
      <c r="Y1116" s="93"/>
    </row>
    <row r="1117" spans="1:25" x14ac:dyDescent="0.2">
      <c r="A1117" s="93"/>
      <c r="I1117" s="93"/>
      <c r="M1117" s="93"/>
      <c r="N1117" s="93"/>
      <c r="Q1117" s="93"/>
      <c r="R1117" s="93"/>
      <c r="S1117" s="93"/>
      <c r="U1117" s="93"/>
      <c r="X1117" s="93"/>
      <c r="Y1117" s="93"/>
    </row>
    <row r="1118" spans="1:25" x14ac:dyDescent="0.2">
      <c r="A1118" s="93"/>
      <c r="I1118" s="93"/>
      <c r="M1118" s="93"/>
      <c r="N1118" s="93"/>
      <c r="Q1118" s="93"/>
      <c r="R1118" s="93"/>
      <c r="S1118" s="93"/>
      <c r="U1118" s="93"/>
      <c r="X1118" s="93"/>
      <c r="Y1118" s="93"/>
    </row>
    <row r="1119" spans="1:25" x14ac:dyDescent="0.2">
      <c r="A1119" s="93"/>
      <c r="I1119" s="93"/>
      <c r="M1119" s="93"/>
      <c r="N1119" s="93"/>
      <c r="Q1119" s="93"/>
      <c r="R1119" s="93"/>
      <c r="S1119" s="93"/>
      <c r="U1119" s="93"/>
      <c r="X1119" s="93"/>
      <c r="Y1119" s="93"/>
    </row>
    <row r="1120" spans="1:25" x14ac:dyDescent="0.2">
      <c r="A1120" s="93"/>
      <c r="I1120" s="93"/>
      <c r="M1120" s="93"/>
      <c r="N1120" s="93"/>
      <c r="Q1120" s="93"/>
      <c r="R1120" s="93"/>
      <c r="S1120" s="93"/>
      <c r="U1120" s="93"/>
      <c r="X1120" s="93"/>
      <c r="Y1120" s="93"/>
    </row>
    <row r="1121" spans="1:25" x14ac:dyDescent="0.2">
      <c r="A1121" s="93"/>
      <c r="I1121" s="93"/>
      <c r="M1121" s="93"/>
      <c r="N1121" s="93"/>
      <c r="Q1121" s="93"/>
      <c r="R1121" s="93"/>
      <c r="S1121" s="93"/>
      <c r="U1121" s="93"/>
      <c r="X1121" s="93"/>
      <c r="Y1121" s="93"/>
    </row>
    <row r="1122" spans="1:25" x14ac:dyDescent="0.2">
      <c r="A1122" s="93"/>
      <c r="I1122" s="93"/>
      <c r="M1122" s="93"/>
      <c r="N1122" s="93"/>
      <c r="Q1122" s="93"/>
      <c r="R1122" s="93"/>
      <c r="S1122" s="93"/>
      <c r="U1122" s="93"/>
      <c r="X1122" s="93"/>
      <c r="Y1122" s="93"/>
    </row>
    <row r="1123" spans="1:25" x14ac:dyDescent="0.2">
      <c r="A1123" s="93"/>
      <c r="I1123" s="93"/>
      <c r="M1123" s="93"/>
      <c r="N1123" s="93"/>
      <c r="Q1123" s="93"/>
      <c r="R1123" s="93"/>
      <c r="S1123" s="93"/>
      <c r="U1123" s="93"/>
      <c r="X1123" s="93"/>
      <c r="Y1123" s="93"/>
    </row>
    <row r="1124" spans="1:25" x14ac:dyDescent="0.2">
      <c r="A1124" s="93"/>
      <c r="I1124" s="93"/>
      <c r="M1124" s="93"/>
      <c r="N1124" s="93"/>
      <c r="Q1124" s="93"/>
      <c r="R1124" s="93"/>
      <c r="S1124" s="93"/>
      <c r="U1124" s="93"/>
      <c r="X1124" s="93"/>
      <c r="Y1124" s="93"/>
    </row>
    <row r="1125" spans="1:25" x14ac:dyDescent="0.2">
      <c r="A1125" s="93"/>
      <c r="I1125" s="93"/>
      <c r="M1125" s="93"/>
      <c r="N1125" s="93"/>
      <c r="Q1125" s="93"/>
      <c r="R1125" s="93"/>
      <c r="S1125" s="93"/>
      <c r="U1125" s="93"/>
      <c r="X1125" s="93"/>
      <c r="Y1125" s="93"/>
    </row>
    <row r="1126" spans="1:25" x14ac:dyDescent="0.2">
      <c r="A1126" s="93"/>
      <c r="I1126" s="93"/>
      <c r="M1126" s="93"/>
      <c r="N1126" s="93"/>
      <c r="Q1126" s="93"/>
      <c r="R1126" s="93"/>
      <c r="S1126" s="93"/>
      <c r="U1126" s="93"/>
      <c r="X1126" s="93"/>
      <c r="Y1126" s="93"/>
    </row>
    <row r="1127" spans="1:25" x14ac:dyDescent="0.2">
      <c r="A1127" s="93"/>
      <c r="I1127" s="93"/>
      <c r="M1127" s="93"/>
      <c r="N1127" s="93"/>
      <c r="Q1127" s="93"/>
      <c r="R1127" s="93"/>
      <c r="S1127" s="93"/>
      <c r="U1127" s="93"/>
      <c r="X1127" s="93"/>
      <c r="Y1127" s="93"/>
    </row>
    <row r="1128" spans="1:25" x14ac:dyDescent="0.2">
      <c r="A1128" s="93"/>
      <c r="I1128" s="93"/>
      <c r="M1128" s="93"/>
      <c r="N1128" s="93"/>
      <c r="Q1128" s="93"/>
      <c r="R1128" s="93"/>
      <c r="S1128" s="93"/>
      <c r="U1128" s="93"/>
      <c r="X1128" s="93"/>
      <c r="Y1128" s="93"/>
    </row>
    <row r="1129" spans="1:25" x14ac:dyDescent="0.2">
      <c r="A1129" s="93"/>
      <c r="I1129" s="93"/>
      <c r="M1129" s="93"/>
      <c r="N1129" s="93"/>
      <c r="Q1129" s="93"/>
      <c r="R1129" s="93"/>
      <c r="S1129" s="93"/>
      <c r="U1129" s="93"/>
      <c r="X1129" s="93"/>
      <c r="Y1129" s="93"/>
    </row>
    <row r="1130" spans="1:25" x14ac:dyDescent="0.2">
      <c r="A1130" s="93"/>
      <c r="I1130" s="93"/>
      <c r="M1130" s="93"/>
      <c r="N1130" s="93"/>
      <c r="Q1130" s="93"/>
      <c r="R1130" s="93"/>
      <c r="S1130" s="93"/>
      <c r="U1130" s="93"/>
      <c r="X1130" s="93"/>
      <c r="Y1130" s="93"/>
    </row>
    <row r="1131" spans="1:25" x14ac:dyDescent="0.2">
      <c r="A1131" s="93"/>
      <c r="I1131" s="93"/>
      <c r="M1131" s="93"/>
      <c r="N1131" s="93"/>
      <c r="Q1131" s="93"/>
      <c r="R1131" s="93"/>
      <c r="S1131" s="93"/>
      <c r="U1131" s="93"/>
      <c r="X1131" s="93"/>
      <c r="Y1131" s="93"/>
    </row>
    <row r="1132" spans="1:25" x14ac:dyDescent="0.2">
      <c r="A1132" s="93"/>
      <c r="I1132" s="93"/>
      <c r="M1132" s="93"/>
      <c r="N1132" s="93"/>
      <c r="Q1132" s="93"/>
      <c r="R1132" s="93"/>
      <c r="S1132" s="93"/>
      <c r="U1132" s="93"/>
      <c r="X1132" s="93"/>
      <c r="Y1132" s="93"/>
    </row>
    <row r="1133" spans="1:25" x14ac:dyDescent="0.2">
      <c r="A1133" s="93"/>
      <c r="I1133" s="93"/>
      <c r="M1133" s="93"/>
      <c r="N1133" s="93"/>
      <c r="Q1133" s="93"/>
      <c r="R1133" s="93"/>
      <c r="S1133" s="93"/>
      <c r="U1133" s="93"/>
      <c r="X1133" s="93"/>
      <c r="Y1133" s="93"/>
    </row>
    <row r="1134" spans="1:25" x14ac:dyDescent="0.2">
      <c r="A1134" s="93"/>
      <c r="I1134" s="93"/>
      <c r="M1134" s="93"/>
      <c r="N1134" s="93"/>
      <c r="Q1134" s="93"/>
      <c r="R1134" s="93"/>
      <c r="S1134" s="93"/>
      <c r="U1134" s="93"/>
      <c r="X1134" s="93"/>
      <c r="Y1134" s="93"/>
    </row>
    <row r="1135" spans="1:25" x14ac:dyDescent="0.2">
      <c r="A1135" s="93"/>
      <c r="I1135" s="93"/>
      <c r="M1135" s="93"/>
      <c r="N1135" s="93"/>
      <c r="Q1135" s="93"/>
      <c r="R1135" s="93"/>
      <c r="S1135" s="93"/>
      <c r="U1135" s="93"/>
      <c r="X1135" s="93"/>
      <c r="Y1135" s="93"/>
    </row>
    <row r="1136" spans="1:25" x14ac:dyDescent="0.2">
      <c r="A1136" s="93"/>
      <c r="I1136" s="93"/>
      <c r="M1136" s="93"/>
      <c r="N1136" s="93"/>
      <c r="Q1136" s="93"/>
      <c r="R1136" s="93"/>
      <c r="S1136" s="93"/>
      <c r="U1136" s="93"/>
      <c r="X1136" s="93"/>
      <c r="Y1136" s="93"/>
    </row>
    <row r="1137" spans="1:25" x14ac:dyDescent="0.2">
      <c r="A1137" s="93"/>
      <c r="I1137" s="93"/>
      <c r="M1137" s="93"/>
      <c r="N1137" s="93"/>
      <c r="Q1137" s="93"/>
      <c r="R1137" s="93"/>
      <c r="S1137" s="93"/>
      <c r="U1137" s="93"/>
      <c r="X1137" s="93"/>
      <c r="Y1137" s="93"/>
    </row>
    <row r="1138" spans="1:25" x14ac:dyDescent="0.2">
      <c r="A1138" s="93"/>
      <c r="I1138" s="93"/>
      <c r="M1138" s="93"/>
      <c r="N1138" s="93"/>
      <c r="Q1138" s="93"/>
      <c r="R1138" s="93"/>
      <c r="S1138" s="93"/>
      <c r="U1138" s="93"/>
      <c r="X1138" s="93"/>
      <c r="Y1138" s="93"/>
    </row>
    <row r="1139" spans="1:25" x14ac:dyDescent="0.2">
      <c r="A1139" s="93"/>
      <c r="I1139" s="93"/>
      <c r="M1139" s="93"/>
      <c r="N1139" s="93"/>
      <c r="Q1139" s="93"/>
      <c r="R1139" s="93"/>
      <c r="S1139" s="93"/>
      <c r="U1139" s="93"/>
      <c r="X1139" s="93"/>
      <c r="Y1139" s="93"/>
    </row>
    <row r="1140" spans="1:25" x14ac:dyDescent="0.2">
      <c r="A1140" s="93"/>
      <c r="I1140" s="93"/>
      <c r="M1140" s="93"/>
      <c r="N1140" s="93"/>
      <c r="Q1140" s="93"/>
      <c r="R1140" s="93"/>
      <c r="S1140" s="93"/>
      <c r="U1140" s="93"/>
      <c r="X1140" s="93"/>
      <c r="Y1140" s="93"/>
    </row>
    <row r="1141" spans="1:25" x14ac:dyDescent="0.2">
      <c r="A1141" s="93"/>
      <c r="I1141" s="93"/>
      <c r="M1141" s="93"/>
      <c r="N1141" s="93"/>
      <c r="Q1141" s="93"/>
      <c r="R1141" s="93"/>
      <c r="S1141" s="93"/>
      <c r="U1141" s="93"/>
      <c r="X1141" s="93"/>
      <c r="Y1141" s="93"/>
    </row>
    <row r="1142" spans="1:25" x14ac:dyDescent="0.2">
      <c r="A1142" s="93"/>
      <c r="I1142" s="93"/>
      <c r="M1142" s="93"/>
      <c r="N1142" s="93"/>
      <c r="Q1142" s="93"/>
      <c r="R1142" s="93"/>
      <c r="S1142" s="93"/>
      <c r="U1142" s="93"/>
      <c r="X1142" s="93"/>
      <c r="Y1142" s="93"/>
    </row>
    <row r="1143" spans="1:25" x14ac:dyDescent="0.2">
      <c r="A1143" s="93"/>
      <c r="I1143" s="93"/>
      <c r="M1143" s="93"/>
      <c r="N1143" s="93"/>
      <c r="Q1143" s="93"/>
      <c r="R1143" s="93"/>
      <c r="S1143" s="93"/>
      <c r="U1143" s="93"/>
      <c r="X1143" s="93"/>
      <c r="Y1143" s="93"/>
    </row>
    <row r="1144" spans="1:25" x14ac:dyDescent="0.2">
      <c r="A1144" s="93"/>
      <c r="I1144" s="93"/>
      <c r="M1144" s="93"/>
      <c r="N1144" s="93"/>
      <c r="Q1144" s="93"/>
      <c r="R1144" s="93"/>
      <c r="S1144" s="93"/>
      <c r="U1144" s="93"/>
      <c r="X1144" s="93"/>
      <c r="Y1144" s="93"/>
    </row>
    <row r="1145" spans="1:25" x14ac:dyDescent="0.2">
      <c r="A1145" s="93"/>
      <c r="I1145" s="93"/>
      <c r="M1145" s="93"/>
      <c r="N1145" s="93"/>
      <c r="Q1145" s="93"/>
      <c r="R1145" s="93"/>
      <c r="S1145" s="93"/>
      <c r="U1145" s="93"/>
      <c r="X1145" s="93"/>
      <c r="Y1145" s="93"/>
    </row>
    <row r="1146" spans="1:25" x14ac:dyDescent="0.2">
      <c r="A1146" s="93"/>
      <c r="I1146" s="93"/>
      <c r="M1146" s="93"/>
      <c r="N1146" s="93"/>
      <c r="Q1146" s="93"/>
      <c r="R1146" s="93"/>
      <c r="S1146" s="93"/>
      <c r="U1146" s="93"/>
      <c r="X1146" s="93"/>
      <c r="Y1146" s="93"/>
    </row>
    <row r="1147" spans="1:25" x14ac:dyDescent="0.2">
      <c r="A1147" s="93"/>
      <c r="I1147" s="93"/>
      <c r="M1147" s="93"/>
      <c r="N1147" s="93"/>
      <c r="Q1147" s="93"/>
      <c r="R1147" s="93"/>
      <c r="S1147" s="93"/>
      <c r="U1147" s="93"/>
      <c r="X1147" s="93"/>
      <c r="Y1147" s="93"/>
    </row>
    <row r="1148" spans="1:25" x14ac:dyDescent="0.2">
      <c r="A1148" s="93"/>
      <c r="I1148" s="93"/>
      <c r="M1148" s="93"/>
      <c r="N1148" s="93"/>
      <c r="Q1148" s="93"/>
      <c r="R1148" s="93"/>
      <c r="S1148" s="93"/>
      <c r="U1148" s="93"/>
      <c r="X1148" s="93"/>
      <c r="Y1148" s="93"/>
    </row>
    <row r="1149" spans="1:25" x14ac:dyDescent="0.2">
      <c r="A1149" s="93"/>
      <c r="I1149" s="93"/>
      <c r="M1149" s="93"/>
      <c r="N1149" s="93"/>
      <c r="Q1149" s="93"/>
      <c r="R1149" s="93"/>
      <c r="S1149" s="93"/>
      <c r="U1149" s="93"/>
      <c r="X1149" s="93"/>
      <c r="Y1149" s="93"/>
    </row>
    <row r="1150" spans="1:25" x14ac:dyDescent="0.2">
      <c r="A1150" s="93"/>
      <c r="I1150" s="93"/>
      <c r="M1150" s="93"/>
      <c r="N1150" s="93"/>
      <c r="Q1150" s="93"/>
      <c r="R1150" s="93"/>
      <c r="S1150" s="93"/>
      <c r="U1150" s="93"/>
      <c r="X1150" s="93"/>
      <c r="Y1150" s="93"/>
    </row>
    <row r="1151" spans="1:25" x14ac:dyDescent="0.2">
      <c r="A1151" s="93"/>
      <c r="I1151" s="93"/>
      <c r="M1151" s="93"/>
      <c r="N1151" s="93"/>
      <c r="Q1151" s="93"/>
      <c r="R1151" s="93"/>
      <c r="S1151" s="93"/>
      <c r="U1151" s="93"/>
      <c r="X1151" s="93"/>
      <c r="Y1151" s="93"/>
    </row>
    <row r="1152" spans="1:25" x14ac:dyDescent="0.2">
      <c r="A1152" s="93"/>
      <c r="I1152" s="93"/>
      <c r="M1152" s="93"/>
      <c r="N1152" s="93"/>
      <c r="Q1152" s="93"/>
      <c r="R1152" s="93"/>
      <c r="S1152" s="93"/>
      <c r="U1152" s="93"/>
      <c r="X1152" s="93"/>
      <c r="Y1152" s="93"/>
    </row>
    <row r="1153" spans="1:25" x14ac:dyDescent="0.2">
      <c r="A1153" s="93"/>
      <c r="I1153" s="93"/>
      <c r="M1153" s="93"/>
      <c r="N1153" s="93"/>
      <c r="Q1153" s="93"/>
      <c r="R1153" s="93"/>
      <c r="S1153" s="93"/>
      <c r="U1153" s="93"/>
      <c r="X1153" s="93"/>
      <c r="Y1153" s="93"/>
    </row>
    <row r="1154" spans="1:25" x14ac:dyDescent="0.2">
      <c r="A1154" s="93"/>
      <c r="I1154" s="93"/>
      <c r="M1154" s="93"/>
      <c r="N1154" s="93"/>
      <c r="Q1154" s="93"/>
      <c r="R1154" s="93"/>
      <c r="S1154" s="93"/>
      <c r="U1154" s="93"/>
      <c r="X1154" s="93"/>
      <c r="Y1154" s="93"/>
    </row>
    <row r="1155" spans="1:25" x14ac:dyDescent="0.2">
      <c r="A1155" s="93"/>
      <c r="I1155" s="93"/>
      <c r="M1155" s="93"/>
      <c r="N1155" s="93"/>
      <c r="Q1155" s="93"/>
      <c r="R1155" s="93"/>
      <c r="S1155" s="93"/>
      <c r="U1155" s="93"/>
      <c r="X1155" s="93"/>
      <c r="Y1155" s="93"/>
    </row>
    <row r="1156" spans="1:25" x14ac:dyDescent="0.2">
      <c r="A1156" s="93"/>
      <c r="I1156" s="93"/>
      <c r="M1156" s="93"/>
      <c r="N1156" s="93"/>
      <c r="Q1156" s="93"/>
      <c r="R1156" s="93"/>
      <c r="S1156" s="93"/>
      <c r="U1156" s="93"/>
      <c r="X1156" s="93"/>
      <c r="Y1156" s="93"/>
    </row>
    <row r="1157" spans="1:25" x14ac:dyDescent="0.2">
      <c r="A1157" s="93"/>
      <c r="I1157" s="93"/>
      <c r="M1157" s="93"/>
      <c r="N1157" s="93"/>
      <c r="Q1157" s="93"/>
      <c r="R1157" s="93"/>
      <c r="S1157" s="93"/>
      <c r="U1157" s="93"/>
      <c r="X1157" s="93"/>
      <c r="Y1157" s="93"/>
    </row>
    <row r="1158" spans="1:25" x14ac:dyDescent="0.2">
      <c r="A1158" s="93"/>
      <c r="I1158" s="93"/>
      <c r="M1158" s="93"/>
      <c r="N1158" s="93"/>
      <c r="Q1158" s="93"/>
      <c r="R1158" s="93"/>
      <c r="S1158" s="93"/>
      <c r="U1158" s="93"/>
      <c r="X1158" s="93"/>
      <c r="Y1158" s="93"/>
    </row>
    <row r="1159" spans="1:25" x14ac:dyDescent="0.2">
      <c r="A1159" s="93"/>
      <c r="I1159" s="93"/>
      <c r="M1159" s="93"/>
      <c r="N1159" s="93"/>
      <c r="Q1159" s="93"/>
      <c r="R1159" s="93"/>
      <c r="S1159" s="93"/>
      <c r="U1159" s="93"/>
      <c r="X1159" s="93"/>
      <c r="Y1159" s="93"/>
    </row>
    <row r="1160" spans="1:25" x14ac:dyDescent="0.2">
      <c r="A1160" s="93"/>
      <c r="I1160" s="93"/>
      <c r="M1160" s="93"/>
      <c r="N1160" s="93"/>
      <c r="Q1160" s="93"/>
      <c r="R1160" s="93"/>
      <c r="S1160" s="93"/>
      <c r="U1160" s="93"/>
      <c r="X1160" s="93"/>
      <c r="Y1160" s="93"/>
    </row>
    <row r="1161" spans="1:25" x14ac:dyDescent="0.2">
      <c r="A1161" s="93"/>
      <c r="I1161" s="93"/>
      <c r="M1161" s="93"/>
      <c r="N1161" s="93"/>
      <c r="Q1161" s="93"/>
      <c r="R1161" s="93"/>
      <c r="S1161" s="93"/>
      <c r="U1161" s="93"/>
      <c r="X1161" s="93"/>
      <c r="Y1161" s="93"/>
    </row>
    <row r="1162" spans="1:25" x14ac:dyDescent="0.2">
      <c r="A1162" s="93"/>
      <c r="I1162" s="93"/>
      <c r="M1162" s="93"/>
      <c r="N1162" s="93"/>
      <c r="Q1162" s="93"/>
      <c r="R1162" s="93"/>
      <c r="S1162" s="93"/>
      <c r="U1162" s="93"/>
      <c r="X1162" s="93"/>
      <c r="Y1162" s="93"/>
    </row>
    <row r="1163" spans="1:25" x14ac:dyDescent="0.2">
      <c r="A1163" s="93"/>
      <c r="I1163" s="93"/>
      <c r="M1163" s="93"/>
      <c r="N1163" s="93"/>
      <c r="Q1163" s="93"/>
      <c r="R1163" s="93"/>
      <c r="S1163" s="93"/>
      <c r="U1163" s="93"/>
      <c r="X1163" s="93"/>
      <c r="Y1163" s="93"/>
    </row>
    <row r="1164" spans="1:25" x14ac:dyDescent="0.2">
      <c r="A1164" s="93"/>
      <c r="I1164" s="93"/>
      <c r="M1164" s="93"/>
      <c r="N1164" s="93"/>
      <c r="Q1164" s="93"/>
      <c r="R1164" s="93"/>
      <c r="S1164" s="93"/>
      <c r="U1164" s="93"/>
      <c r="X1164" s="93"/>
      <c r="Y1164" s="93"/>
    </row>
    <row r="1165" spans="1:25" x14ac:dyDescent="0.2">
      <c r="A1165" s="93"/>
      <c r="I1165" s="93"/>
      <c r="M1165" s="93"/>
      <c r="N1165" s="93"/>
      <c r="Q1165" s="93"/>
      <c r="R1165" s="93"/>
      <c r="S1165" s="93"/>
      <c r="U1165" s="93"/>
      <c r="X1165" s="93"/>
      <c r="Y1165" s="93"/>
    </row>
    <row r="1166" spans="1:25" x14ac:dyDescent="0.2">
      <c r="A1166" s="93"/>
      <c r="I1166" s="93"/>
      <c r="M1166" s="93"/>
      <c r="N1166" s="93"/>
      <c r="Q1166" s="93"/>
      <c r="R1166" s="93"/>
      <c r="S1166" s="93"/>
      <c r="U1166" s="93"/>
      <c r="X1166" s="93"/>
      <c r="Y1166" s="93"/>
    </row>
    <row r="1167" spans="1:25" x14ac:dyDescent="0.2">
      <c r="A1167" s="93"/>
      <c r="I1167" s="93"/>
      <c r="M1167" s="93"/>
      <c r="N1167" s="93"/>
      <c r="Q1167" s="93"/>
      <c r="R1167" s="93"/>
      <c r="S1167" s="93"/>
      <c r="U1167" s="93"/>
      <c r="X1167" s="93"/>
      <c r="Y1167" s="93"/>
    </row>
    <row r="1168" spans="1:25" x14ac:dyDescent="0.2">
      <c r="A1168" s="93"/>
      <c r="I1168" s="93"/>
      <c r="M1168" s="93"/>
      <c r="N1168" s="93"/>
      <c r="Q1168" s="93"/>
      <c r="R1168" s="93"/>
      <c r="S1168" s="93"/>
      <c r="U1168" s="93"/>
      <c r="X1168" s="93"/>
      <c r="Y1168" s="93"/>
    </row>
    <row r="1169" spans="1:25" x14ac:dyDescent="0.2">
      <c r="A1169" s="93"/>
      <c r="I1169" s="93"/>
      <c r="M1169" s="93"/>
      <c r="N1169" s="93"/>
      <c r="Q1169" s="93"/>
      <c r="R1169" s="93"/>
      <c r="S1169" s="93"/>
      <c r="U1169" s="93"/>
      <c r="X1169" s="93"/>
      <c r="Y1169" s="93"/>
    </row>
    <row r="1170" spans="1:25" x14ac:dyDescent="0.2">
      <c r="A1170" s="93"/>
      <c r="I1170" s="93"/>
      <c r="M1170" s="93"/>
      <c r="N1170" s="93"/>
      <c r="Q1170" s="93"/>
      <c r="R1170" s="93"/>
      <c r="S1170" s="93"/>
      <c r="U1170" s="93"/>
      <c r="X1170" s="93"/>
      <c r="Y1170" s="93"/>
    </row>
    <row r="1171" spans="1:25" x14ac:dyDescent="0.2">
      <c r="A1171" s="93"/>
      <c r="I1171" s="93"/>
      <c r="M1171" s="93"/>
      <c r="N1171" s="93"/>
      <c r="Q1171" s="93"/>
      <c r="R1171" s="93"/>
      <c r="S1171" s="93"/>
      <c r="U1171" s="93"/>
      <c r="X1171" s="93"/>
      <c r="Y1171" s="93"/>
    </row>
    <row r="1172" spans="1:25" x14ac:dyDescent="0.2">
      <c r="A1172" s="93"/>
      <c r="I1172" s="93"/>
      <c r="M1172" s="93"/>
      <c r="N1172" s="93"/>
      <c r="Q1172" s="93"/>
      <c r="R1172" s="93"/>
      <c r="S1172" s="93"/>
      <c r="U1172" s="93"/>
      <c r="X1172" s="93"/>
      <c r="Y1172" s="93"/>
    </row>
    <row r="1173" spans="1:25" x14ac:dyDescent="0.2">
      <c r="A1173" s="93"/>
      <c r="I1173" s="93"/>
      <c r="M1173" s="93"/>
      <c r="N1173" s="93"/>
      <c r="Q1173" s="93"/>
      <c r="R1173" s="93"/>
      <c r="S1173" s="93"/>
      <c r="U1173" s="93"/>
      <c r="X1173" s="93"/>
      <c r="Y1173" s="93"/>
    </row>
    <row r="1174" spans="1:25" x14ac:dyDescent="0.2">
      <c r="A1174" s="93"/>
      <c r="I1174" s="93"/>
      <c r="M1174" s="93"/>
      <c r="N1174" s="93"/>
      <c r="Q1174" s="93"/>
      <c r="R1174" s="93"/>
      <c r="S1174" s="93"/>
      <c r="U1174" s="93"/>
      <c r="X1174" s="93"/>
      <c r="Y1174" s="93"/>
    </row>
    <row r="1175" spans="1:25" x14ac:dyDescent="0.2">
      <c r="A1175" s="93"/>
      <c r="I1175" s="93"/>
      <c r="M1175" s="93"/>
      <c r="N1175" s="93"/>
      <c r="Q1175" s="93"/>
      <c r="R1175" s="93"/>
      <c r="S1175" s="93"/>
      <c r="U1175" s="93"/>
      <c r="X1175" s="93"/>
      <c r="Y1175" s="93"/>
    </row>
    <row r="1176" spans="1:25" x14ac:dyDescent="0.2">
      <c r="A1176" s="93"/>
      <c r="I1176" s="93"/>
      <c r="M1176" s="93"/>
      <c r="N1176" s="93"/>
      <c r="Q1176" s="93"/>
      <c r="R1176" s="93"/>
      <c r="S1176" s="93"/>
      <c r="U1176" s="93"/>
      <c r="X1176" s="93"/>
      <c r="Y1176" s="93"/>
    </row>
    <row r="1177" spans="1:25" x14ac:dyDescent="0.2">
      <c r="A1177" s="93"/>
      <c r="I1177" s="93"/>
      <c r="M1177" s="93"/>
      <c r="N1177" s="93"/>
      <c r="Q1177" s="93"/>
      <c r="R1177" s="93"/>
      <c r="S1177" s="93"/>
      <c r="U1177" s="93"/>
      <c r="X1177" s="93"/>
      <c r="Y1177" s="93"/>
    </row>
    <row r="1178" spans="1:25" x14ac:dyDescent="0.2">
      <c r="A1178" s="93"/>
      <c r="I1178" s="93"/>
      <c r="M1178" s="93"/>
      <c r="N1178" s="93"/>
      <c r="Q1178" s="93"/>
      <c r="R1178" s="93"/>
      <c r="S1178" s="93"/>
      <c r="U1178" s="93"/>
      <c r="X1178" s="93"/>
      <c r="Y1178" s="93"/>
    </row>
    <row r="1179" spans="1:25" x14ac:dyDescent="0.2">
      <c r="A1179" s="93"/>
      <c r="I1179" s="93"/>
      <c r="M1179" s="93"/>
      <c r="N1179" s="93"/>
      <c r="Q1179" s="93"/>
      <c r="R1179" s="93"/>
      <c r="S1179" s="93"/>
      <c r="U1179" s="93"/>
      <c r="X1179" s="93"/>
      <c r="Y1179" s="93"/>
    </row>
    <row r="1180" spans="1:25" x14ac:dyDescent="0.2">
      <c r="A1180" s="93"/>
      <c r="I1180" s="93"/>
      <c r="M1180" s="93"/>
      <c r="N1180" s="93"/>
      <c r="Q1180" s="93"/>
      <c r="R1180" s="93"/>
      <c r="S1180" s="93"/>
      <c r="U1180" s="93"/>
      <c r="X1180" s="93"/>
      <c r="Y1180" s="93"/>
    </row>
    <row r="1181" spans="1:25" x14ac:dyDescent="0.2">
      <c r="A1181" s="93"/>
      <c r="I1181" s="93"/>
      <c r="M1181" s="93"/>
      <c r="N1181" s="93"/>
      <c r="Q1181" s="93"/>
      <c r="R1181" s="93"/>
      <c r="S1181" s="93"/>
      <c r="U1181" s="93"/>
      <c r="X1181" s="93"/>
      <c r="Y1181" s="93"/>
    </row>
    <row r="1182" spans="1:25" x14ac:dyDescent="0.2">
      <c r="A1182" s="93"/>
      <c r="I1182" s="93"/>
      <c r="M1182" s="93"/>
      <c r="N1182" s="93"/>
      <c r="Q1182" s="93"/>
      <c r="R1182" s="93"/>
      <c r="S1182" s="93"/>
      <c r="U1182" s="93"/>
      <c r="X1182" s="93"/>
      <c r="Y1182" s="93"/>
    </row>
    <row r="1183" spans="1:25" x14ac:dyDescent="0.2">
      <c r="A1183" s="93"/>
      <c r="I1183" s="93"/>
      <c r="M1183" s="93"/>
      <c r="N1183" s="93"/>
      <c r="Q1183" s="93"/>
      <c r="R1183" s="93"/>
      <c r="S1183" s="93"/>
      <c r="U1183" s="93"/>
      <c r="X1183" s="93"/>
      <c r="Y1183" s="93"/>
    </row>
    <row r="1184" spans="1:25" x14ac:dyDescent="0.2">
      <c r="A1184" s="93"/>
      <c r="I1184" s="93"/>
      <c r="M1184" s="93"/>
      <c r="N1184" s="93"/>
      <c r="Q1184" s="93"/>
      <c r="R1184" s="93"/>
      <c r="S1184" s="93"/>
      <c r="U1184" s="93"/>
      <c r="X1184" s="93"/>
      <c r="Y1184" s="93"/>
    </row>
    <row r="1185" spans="1:25" x14ac:dyDescent="0.2">
      <c r="A1185" s="93"/>
      <c r="I1185" s="93"/>
      <c r="M1185" s="93"/>
      <c r="N1185" s="93"/>
      <c r="Q1185" s="93"/>
      <c r="R1185" s="93"/>
      <c r="S1185" s="93"/>
      <c r="U1185" s="93"/>
      <c r="X1185" s="93"/>
      <c r="Y1185" s="93"/>
    </row>
    <row r="1186" spans="1:25" x14ac:dyDescent="0.2">
      <c r="A1186" s="93"/>
      <c r="I1186" s="93"/>
      <c r="M1186" s="93"/>
      <c r="N1186" s="93"/>
      <c r="Q1186" s="93"/>
      <c r="R1186" s="93"/>
      <c r="S1186" s="93"/>
      <c r="U1186" s="93"/>
      <c r="X1186" s="93"/>
      <c r="Y1186" s="93"/>
    </row>
    <row r="1187" spans="1:25" x14ac:dyDescent="0.2">
      <c r="A1187" s="93"/>
      <c r="I1187" s="93"/>
      <c r="M1187" s="93"/>
      <c r="N1187" s="93"/>
      <c r="Q1187" s="93"/>
      <c r="R1187" s="93"/>
      <c r="S1187" s="93"/>
      <c r="U1187" s="93"/>
      <c r="X1187" s="93"/>
      <c r="Y1187" s="93"/>
    </row>
    <row r="1188" spans="1:25" x14ac:dyDescent="0.2">
      <c r="A1188" s="93"/>
      <c r="I1188" s="93"/>
      <c r="M1188" s="93"/>
      <c r="N1188" s="93"/>
      <c r="Q1188" s="93"/>
      <c r="R1188" s="93"/>
      <c r="S1188" s="93"/>
      <c r="U1188" s="93"/>
      <c r="X1188" s="93"/>
      <c r="Y1188" s="93"/>
    </row>
    <row r="1189" spans="1:25" x14ac:dyDescent="0.2">
      <c r="A1189" s="93"/>
      <c r="I1189" s="93"/>
      <c r="M1189" s="93"/>
      <c r="N1189" s="93"/>
      <c r="Q1189" s="93"/>
      <c r="R1189" s="93"/>
      <c r="S1189" s="93"/>
      <c r="U1189" s="93"/>
      <c r="X1189" s="93"/>
      <c r="Y1189" s="93"/>
    </row>
    <row r="1190" spans="1:25" x14ac:dyDescent="0.2">
      <c r="A1190" s="93"/>
      <c r="I1190" s="93"/>
      <c r="M1190" s="93"/>
      <c r="N1190" s="93"/>
      <c r="Q1190" s="93"/>
      <c r="R1190" s="93"/>
      <c r="S1190" s="93"/>
      <c r="U1190" s="93"/>
      <c r="X1190" s="93"/>
      <c r="Y1190" s="93"/>
    </row>
    <row r="1191" spans="1:25" x14ac:dyDescent="0.2">
      <c r="A1191" s="93"/>
      <c r="I1191" s="93"/>
      <c r="M1191" s="93"/>
      <c r="N1191" s="93"/>
      <c r="Q1191" s="93"/>
      <c r="R1191" s="93"/>
      <c r="S1191" s="93"/>
      <c r="U1191" s="93"/>
      <c r="X1191" s="93"/>
      <c r="Y1191" s="93"/>
    </row>
    <row r="1192" spans="1:25" x14ac:dyDescent="0.2">
      <c r="A1192" s="93"/>
      <c r="I1192" s="93"/>
      <c r="M1192" s="93"/>
      <c r="N1192" s="93"/>
      <c r="Q1192" s="93"/>
      <c r="R1192" s="93"/>
      <c r="S1192" s="93"/>
      <c r="U1192" s="93"/>
      <c r="X1192" s="93"/>
      <c r="Y1192" s="93"/>
    </row>
    <row r="1193" spans="1:25" x14ac:dyDescent="0.2">
      <c r="A1193" s="93"/>
      <c r="I1193" s="93"/>
      <c r="M1193" s="93"/>
      <c r="N1193" s="93"/>
      <c r="Q1193" s="93"/>
      <c r="R1193" s="93"/>
      <c r="S1193" s="93"/>
      <c r="U1193" s="93"/>
      <c r="X1193" s="93"/>
      <c r="Y1193" s="93"/>
    </row>
    <row r="1194" spans="1:25" x14ac:dyDescent="0.2">
      <c r="A1194" s="93"/>
      <c r="I1194" s="93"/>
      <c r="M1194" s="93"/>
      <c r="N1194" s="93"/>
      <c r="Q1194" s="93"/>
      <c r="R1194" s="93"/>
      <c r="S1194" s="93"/>
      <c r="U1194" s="93"/>
      <c r="X1194" s="93"/>
      <c r="Y1194" s="93"/>
    </row>
    <row r="1195" spans="1:25" x14ac:dyDescent="0.2">
      <c r="A1195" s="93"/>
      <c r="I1195" s="93"/>
      <c r="M1195" s="93"/>
      <c r="N1195" s="93"/>
      <c r="Q1195" s="93"/>
      <c r="R1195" s="93"/>
      <c r="S1195" s="93"/>
      <c r="U1195" s="93"/>
      <c r="X1195" s="93"/>
      <c r="Y1195" s="93"/>
    </row>
    <row r="1196" spans="1:25" x14ac:dyDescent="0.2">
      <c r="A1196" s="93"/>
      <c r="I1196" s="93"/>
      <c r="M1196" s="93"/>
      <c r="N1196" s="93"/>
      <c r="Q1196" s="93"/>
      <c r="R1196" s="93"/>
      <c r="S1196" s="93"/>
      <c r="U1196" s="93"/>
      <c r="X1196" s="93"/>
      <c r="Y1196" s="93"/>
    </row>
    <row r="1197" spans="1:25" x14ac:dyDescent="0.2">
      <c r="A1197" s="93"/>
      <c r="I1197" s="93"/>
      <c r="M1197" s="93"/>
      <c r="N1197" s="93"/>
      <c r="Q1197" s="93"/>
      <c r="R1197" s="93"/>
      <c r="S1197" s="93"/>
      <c r="U1197" s="93"/>
      <c r="X1197" s="93"/>
      <c r="Y1197" s="93"/>
    </row>
    <row r="1198" spans="1:25" x14ac:dyDescent="0.2">
      <c r="A1198" s="93"/>
      <c r="I1198" s="93"/>
      <c r="M1198" s="93"/>
      <c r="N1198" s="93"/>
      <c r="Q1198" s="93"/>
      <c r="R1198" s="93"/>
      <c r="S1198" s="93"/>
      <c r="U1198" s="93"/>
      <c r="X1198" s="93"/>
      <c r="Y1198" s="93"/>
    </row>
    <row r="1199" spans="1:25" x14ac:dyDescent="0.2">
      <c r="A1199" s="93"/>
      <c r="I1199" s="93"/>
      <c r="M1199" s="93"/>
      <c r="N1199" s="93"/>
      <c r="Q1199" s="93"/>
      <c r="R1199" s="93"/>
      <c r="S1199" s="93"/>
      <c r="U1199" s="93"/>
      <c r="X1199" s="93"/>
      <c r="Y1199" s="93"/>
    </row>
    <row r="1200" spans="1:25" x14ac:dyDescent="0.2">
      <c r="A1200" s="93"/>
      <c r="I1200" s="93"/>
      <c r="M1200" s="93"/>
      <c r="N1200" s="93"/>
      <c r="Q1200" s="93"/>
      <c r="R1200" s="93"/>
      <c r="S1200" s="93"/>
      <c r="U1200" s="93"/>
      <c r="X1200" s="93"/>
      <c r="Y1200" s="93"/>
    </row>
    <row r="1201" spans="1:25" x14ac:dyDescent="0.2">
      <c r="A1201" s="93"/>
      <c r="I1201" s="93"/>
      <c r="M1201" s="93"/>
      <c r="N1201" s="93"/>
      <c r="Q1201" s="93"/>
      <c r="R1201" s="93"/>
      <c r="S1201" s="93"/>
      <c r="U1201" s="93"/>
      <c r="X1201" s="93"/>
      <c r="Y1201" s="93"/>
    </row>
    <row r="1202" spans="1:25" x14ac:dyDescent="0.2">
      <c r="A1202" s="93"/>
      <c r="I1202" s="93"/>
      <c r="M1202" s="93"/>
      <c r="N1202" s="93"/>
      <c r="Q1202" s="93"/>
      <c r="R1202" s="93"/>
      <c r="S1202" s="93"/>
      <c r="U1202" s="93"/>
      <c r="X1202" s="93"/>
      <c r="Y1202" s="93"/>
    </row>
    <row r="1203" spans="1:25" x14ac:dyDescent="0.2">
      <c r="A1203" s="93"/>
      <c r="I1203" s="93"/>
      <c r="M1203" s="93"/>
      <c r="N1203" s="93"/>
      <c r="Q1203" s="93"/>
      <c r="R1203" s="93"/>
      <c r="S1203" s="93"/>
      <c r="U1203" s="93"/>
      <c r="X1203" s="93"/>
      <c r="Y1203" s="93"/>
    </row>
    <row r="1204" spans="1:25" x14ac:dyDescent="0.2">
      <c r="A1204" s="93"/>
      <c r="I1204" s="93"/>
      <c r="M1204" s="93"/>
      <c r="N1204" s="93"/>
      <c r="Q1204" s="93"/>
      <c r="R1204" s="93"/>
      <c r="S1204" s="93"/>
      <c r="U1204" s="93"/>
      <c r="X1204" s="93"/>
      <c r="Y1204" s="93"/>
    </row>
    <row r="1205" spans="1:25" x14ac:dyDescent="0.2">
      <c r="A1205" s="93"/>
      <c r="I1205" s="93"/>
      <c r="M1205" s="93"/>
      <c r="N1205" s="93"/>
      <c r="Q1205" s="93"/>
      <c r="R1205" s="93"/>
      <c r="S1205" s="93"/>
      <c r="U1205" s="93"/>
      <c r="X1205" s="93"/>
      <c r="Y1205" s="93"/>
    </row>
    <row r="1206" spans="1:25" x14ac:dyDescent="0.2">
      <c r="A1206" s="93"/>
      <c r="I1206" s="93"/>
      <c r="M1206" s="93"/>
      <c r="N1206" s="93"/>
      <c r="Q1206" s="93"/>
      <c r="R1206" s="93"/>
      <c r="S1206" s="93"/>
      <c r="U1206" s="93"/>
      <c r="X1206" s="93"/>
      <c r="Y1206" s="93"/>
    </row>
    <row r="1207" spans="1:25" x14ac:dyDescent="0.2">
      <c r="A1207" s="93"/>
      <c r="I1207" s="93"/>
      <c r="M1207" s="93"/>
      <c r="N1207" s="93"/>
      <c r="Q1207" s="93"/>
      <c r="R1207" s="93"/>
      <c r="S1207" s="93"/>
      <c r="U1207" s="93"/>
      <c r="X1207" s="93"/>
      <c r="Y1207" s="93"/>
    </row>
    <row r="1208" spans="1:25" x14ac:dyDescent="0.2">
      <c r="A1208" s="93"/>
      <c r="I1208" s="93"/>
      <c r="M1208" s="93"/>
      <c r="N1208" s="93"/>
      <c r="Q1208" s="93"/>
      <c r="R1208" s="93"/>
      <c r="S1208" s="93"/>
      <c r="U1208" s="93"/>
      <c r="X1208" s="93"/>
      <c r="Y1208" s="93"/>
    </row>
    <row r="1209" spans="1:25" x14ac:dyDescent="0.2">
      <c r="A1209" s="93"/>
      <c r="I1209" s="93"/>
      <c r="M1209" s="93"/>
      <c r="N1209" s="93"/>
      <c r="Q1209" s="93"/>
      <c r="R1209" s="93"/>
      <c r="S1209" s="93"/>
      <c r="U1209" s="93"/>
      <c r="X1209" s="93"/>
      <c r="Y1209" s="93"/>
    </row>
    <row r="1210" spans="1:25" x14ac:dyDescent="0.2">
      <c r="A1210" s="93"/>
      <c r="I1210" s="93"/>
      <c r="M1210" s="93"/>
      <c r="N1210" s="93"/>
      <c r="Q1210" s="93"/>
      <c r="R1210" s="93"/>
      <c r="S1210" s="93"/>
      <c r="U1210" s="93"/>
      <c r="X1210" s="93"/>
      <c r="Y1210" s="93"/>
    </row>
    <row r="1211" spans="1:25" x14ac:dyDescent="0.2">
      <c r="A1211" s="93"/>
      <c r="I1211" s="93"/>
      <c r="M1211" s="93"/>
      <c r="N1211" s="93"/>
      <c r="Q1211" s="93"/>
      <c r="R1211" s="93"/>
      <c r="S1211" s="93"/>
      <c r="U1211" s="93"/>
      <c r="X1211" s="93"/>
      <c r="Y1211" s="93"/>
    </row>
    <row r="1212" spans="1:25" x14ac:dyDescent="0.2">
      <c r="A1212" s="93"/>
      <c r="I1212" s="93"/>
      <c r="M1212" s="93"/>
      <c r="N1212" s="93"/>
      <c r="Q1212" s="93"/>
      <c r="R1212" s="93"/>
      <c r="S1212" s="93"/>
      <c r="U1212" s="93"/>
      <c r="X1212" s="93"/>
      <c r="Y1212" s="93"/>
    </row>
    <row r="1213" spans="1:25" x14ac:dyDescent="0.2">
      <c r="A1213" s="93"/>
      <c r="I1213" s="93"/>
      <c r="M1213" s="93"/>
      <c r="N1213" s="93"/>
      <c r="Q1213" s="93"/>
      <c r="R1213" s="93"/>
      <c r="S1213" s="93"/>
      <c r="U1213" s="93"/>
      <c r="X1213" s="93"/>
      <c r="Y1213" s="93"/>
    </row>
    <row r="1214" spans="1:25" x14ac:dyDescent="0.2">
      <c r="A1214" s="93"/>
      <c r="I1214" s="93"/>
      <c r="M1214" s="93"/>
      <c r="N1214" s="93"/>
      <c r="Q1214" s="93"/>
      <c r="R1214" s="93"/>
      <c r="S1214" s="93"/>
      <c r="U1214" s="93"/>
      <c r="X1214" s="93"/>
      <c r="Y1214" s="93"/>
    </row>
    <row r="1215" spans="1:25" x14ac:dyDescent="0.2">
      <c r="A1215" s="93"/>
      <c r="I1215" s="93"/>
      <c r="M1215" s="93"/>
      <c r="N1215" s="93"/>
      <c r="Q1215" s="93"/>
      <c r="R1215" s="93"/>
      <c r="S1215" s="93"/>
      <c r="U1215" s="93"/>
      <c r="X1215" s="93"/>
      <c r="Y1215" s="93"/>
    </row>
    <row r="1216" spans="1:25" x14ac:dyDescent="0.2">
      <c r="A1216" s="93"/>
      <c r="I1216" s="93"/>
      <c r="M1216" s="93"/>
      <c r="N1216" s="93"/>
      <c r="Q1216" s="93"/>
      <c r="R1216" s="93"/>
      <c r="S1216" s="93"/>
      <c r="U1216" s="93"/>
      <c r="X1216" s="93"/>
      <c r="Y1216" s="93"/>
    </row>
    <row r="1217" spans="1:25" x14ac:dyDescent="0.2">
      <c r="A1217" s="93"/>
      <c r="I1217" s="93"/>
      <c r="M1217" s="93"/>
      <c r="N1217" s="93"/>
      <c r="Q1217" s="93"/>
      <c r="R1217" s="93"/>
      <c r="S1217" s="93"/>
      <c r="U1217" s="93"/>
      <c r="X1217" s="93"/>
      <c r="Y1217" s="93"/>
    </row>
    <row r="1218" spans="1:25" x14ac:dyDescent="0.2">
      <c r="A1218" s="93"/>
      <c r="I1218" s="93"/>
      <c r="M1218" s="93"/>
      <c r="N1218" s="93"/>
      <c r="Q1218" s="93"/>
      <c r="R1218" s="93"/>
      <c r="S1218" s="93"/>
      <c r="U1218" s="93"/>
      <c r="X1218" s="93"/>
      <c r="Y1218" s="93"/>
    </row>
    <row r="1219" spans="1:25" x14ac:dyDescent="0.2">
      <c r="A1219" s="93"/>
      <c r="I1219" s="93"/>
      <c r="M1219" s="93"/>
      <c r="N1219" s="93"/>
      <c r="Q1219" s="93"/>
      <c r="R1219" s="93"/>
      <c r="S1219" s="93"/>
      <c r="U1219" s="93"/>
      <c r="X1219" s="93"/>
      <c r="Y1219" s="93"/>
    </row>
    <row r="1220" spans="1:25" x14ac:dyDescent="0.2">
      <c r="A1220" s="93"/>
      <c r="I1220" s="93"/>
      <c r="M1220" s="93"/>
      <c r="N1220" s="93"/>
      <c r="Q1220" s="93"/>
      <c r="R1220" s="93"/>
      <c r="S1220" s="93"/>
      <c r="U1220" s="93"/>
      <c r="X1220" s="93"/>
      <c r="Y1220" s="93"/>
    </row>
    <row r="1221" spans="1:25" x14ac:dyDescent="0.2">
      <c r="A1221" s="93"/>
      <c r="I1221" s="93"/>
      <c r="M1221" s="93"/>
      <c r="N1221" s="93"/>
      <c r="Q1221" s="93"/>
      <c r="R1221" s="93"/>
      <c r="S1221" s="93"/>
      <c r="U1221" s="93"/>
      <c r="X1221" s="93"/>
      <c r="Y1221" s="93"/>
    </row>
    <row r="1222" spans="1:25" x14ac:dyDescent="0.2">
      <c r="A1222" s="93"/>
      <c r="I1222" s="93"/>
      <c r="M1222" s="93"/>
      <c r="N1222" s="93"/>
      <c r="Q1222" s="93"/>
      <c r="R1222" s="93"/>
      <c r="S1222" s="93"/>
      <c r="U1222" s="93"/>
      <c r="X1222" s="93"/>
      <c r="Y1222" s="93"/>
    </row>
    <row r="1223" spans="1:25" x14ac:dyDescent="0.2">
      <c r="A1223" s="93"/>
      <c r="I1223" s="93"/>
      <c r="M1223" s="93"/>
      <c r="N1223" s="93"/>
      <c r="Q1223" s="93"/>
      <c r="R1223" s="93"/>
      <c r="S1223" s="93"/>
      <c r="U1223" s="93"/>
      <c r="X1223" s="93"/>
      <c r="Y1223" s="93"/>
    </row>
    <row r="1224" spans="1:25" x14ac:dyDescent="0.2">
      <c r="A1224" s="93"/>
      <c r="I1224" s="93"/>
      <c r="M1224" s="93"/>
      <c r="N1224" s="93"/>
      <c r="Q1224" s="93"/>
      <c r="R1224" s="93"/>
      <c r="S1224" s="93"/>
      <c r="U1224" s="93"/>
      <c r="X1224" s="93"/>
      <c r="Y1224" s="93"/>
    </row>
    <row r="1225" spans="1:25" x14ac:dyDescent="0.2">
      <c r="A1225" s="93"/>
      <c r="I1225" s="93"/>
      <c r="M1225" s="93"/>
      <c r="N1225" s="93"/>
      <c r="Q1225" s="93"/>
      <c r="R1225" s="93"/>
      <c r="S1225" s="93"/>
      <c r="U1225" s="93"/>
      <c r="X1225" s="93"/>
      <c r="Y1225" s="93"/>
    </row>
    <row r="1226" spans="1:25" x14ac:dyDescent="0.2">
      <c r="A1226" s="93"/>
      <c r="I1226" s="93"/>
      <c r="M1226" s="93"/>
      <c r="N1226" s="93"/>
      <c r="Q1226" s="93"/>
      <c r="R1226" s="93"/>
      <c r="S1226" s="93"/>
      <c r="U1226" s="93"/>
      <c r="X1226" s="93"/>
      <c r="Y1226" s="93"/>
    </row>
    <row r="1227" spans="1:25" x14ac:dyDescent="0.2">
      <c r="A1227" s="93"/>
      <c r="I1227" s="93"/>
      <c r="M1227" s="93"/>
      <c r="N1227" s="93"/>
      <c r="Q1227" s="93"/>
      <c r="R1227" s="93"/>
      <c r="S1227" s="93"/>
      <c r="U1227" s="93"/>
      <c r="X1227" s="93"/>
      <c r="Y1227" s="93"/>
    </row>
    <row r="1228" spans="1:25" x14ac:dyDescent="0.2">
      <c r="A1228" s="93"/>
      <c r="I1228" s="93"/>
      <c r="M1228" s="93"/>
      <c r="N1228" s="93"/>
      <c r="Q1228" s="93"/>
      <c r="R1228" s="93"/>
      <c r="S1228" s="93"/>
      <c r="U1228" s="93"/>
      <c r="X1228" s="93"/>
      <c r="Y1228" s="93"/>
    </row>
    <row r="1229" spans="1:25" x14ac:dyDescent="0.2">
      <c r="A1229" s="93"/>
      <c r="I1229" s="93"/>
      <c r="M1229" s="93"/>
      <c r="N1229" s="93"/>
      <c r="Q1229" s="93"/>
      <c r="R1229" s="93"/>
      <c r="S1229" s="93"/>
      <c r="U1229" s="93"/>
      <c r="X1229" s="93"/>
      <c r="Y1229" s="93"/>
    </row>
    <row r="1230" spans="1:25" x14ac:dyDescent="0.2">
      <c r="A1230" s="93"/>
      <c r="I1230" s="93"/>
      <c r="M1230" s="93"/>
      <c r="N1230" s="93"/>
      <c r="Q1230" s="93"/>
      <c r="R1230" s="93"/>
      <c r="S1230" s="93"/>
      <c r="U1230" s="93"/>
      <c r="X1230" s="93"/>
      <c r="Y1230" s="93"/>
    </row>
    <row r="1231" spans="1:25" x14ac:dyDescent="0.2">
      <c r="A1231" s="93"/>
      <c r="I1231" s="93"/>
      <c r="M1231" s="93"/>
      <c r="N1231" s="93"/>
      <c r="Q1231" s="93"/>
      <c r="R1231" s="93"/>
      <c r="S1231" s="93"/>
      <c r="U1231" s="93"/>
      <c r="X1231" s="93"/>
      <c r="Y1231" s="93"/>
    </row>
    <row r="1232" spans="1:25" x14ac:dyDescent="0.2">
      <c r="A1232" s="93"/>
      <c r="I1232" s="93"/>
      <c r="M1232" s="93"/>
      <c r="N1232" s="93"/>
      <c r="Q1232" s="93"/>
      <c r="R1232" s="93"/>
      <c r="S1232" s="93"/>
      <c r="U1232" s="93"/>
      <c r="X1232" s="93"/>
      <c r="Y1232" s="93"/>
    </row>
    <row r="1233" spans="1:25" x14ac:dyDescent="0.2">
      <c r="A1233" s="93"/>
      <c r="I1233" s="93"/>
      <c r="M1233" s="93"/>
      <c r="N1233" s="93"/>
      <c r="Q1233" s="93"/>
      <c r="R1233" s="93"/>
      <c r="S1233" s="93"/>
      <c r="U1233" s="93"/>
      <c r="X1233" s="93"/>
      <c r="Y1233" s="93"/>
    </row>
    <row r="1234" spans="1:25" x14ac:dyDescent="0.2">
      <c r="A1234" s="93"/>
      <c r="I1234" s="93"/>
      <c r="M1234" s="93"/>
      <c r="N1234" s="93"/>
      <c r="Q1234" s="93"/>
      <c r="R1234" s="93"/>
      <c r="S1234" s="93"/>
      <c r="U1234" s="93"/>
      <c r="X1234" s="93"/>
      <c r="Y1234" s="93"/>
    </row>
    <row r="1235" spans="1:25" x14ac:dyDescent="0.2">
      <c r="A1235" s="93"/>
      <c r="I1235" s="93"/>
      <c r="M1235" s="93"/>
      <c r="N1235" s="93"/>
      <c r="Q1235" s="93"/>
      <c r="R1235" s="93"/>
      <c r="S1235" s="93"/>
      <c r="U1235" s="93"/>
      <c r="X1235" s="93"/>
      <c r="Y1235" s="93"/>
    </row>
    <row r="1236" spans="1:25" x14ac:dyDescent="0.2">
      <c r="A1236" s="93"/>
      <c r="I1236" s="93"/>
      <c r="M1236" s="93"/>
      <c r="N1236" s="93"/>
      <c r="Q1236" s="93"/>
      <c r="R1236" s="93"/>
      <c r="S1236" s="93"/>
      <c r="U1236" s="93"/>
      <c r="X1236" s="93"/>
      <c r="Y1236" s="93"/>
    </row>
    <row r="1237" spans="1:25" x14ac:dyDescent="0.2">
      <c r="A1237" s="93"/>
      <c r="I1237" s="93"/>
      <c r="M1237" s="93"/>
      <c r="N1237" s="93"/>
      <c r="Q1237" s="93"/>
      <c r="R1237" s="93"/>
      <c r="S1237" s="93"/>
      <c r="U1237" s="93"/>
      <c r="X1237" s="93"/>
      <c r="Y1237" s="93"/>
    </row>
    <row r="1238" spans="1:25" x14ac:dyDescent="0.2">
      <c r="A1238" s="93"/>
      <c r="I1238" s="93"/>
      <c r="M1238" s="93"/>
      <c r="N1238" s="93"/>
      <c r="Q1238" s="93"/>
      <c r="R1238" s="93"/>
      <c r="S1238" s="93"/>
      <c r="U1238" s="93"/>
      <c r="X1238" s="93"/>
      <c r="Y1238" s="93"/>
    </row>
    <row r="1239" spans="1:25" x14ac:dyDescent="0.2">
      <c r="A1239" s="93"/>
      <c r="I1239" s="93"/>
      <c r="M1239" s="93"/>
      <c r="N1239" s="93"/>
      <c r="Q1239" s="93"/>
      <c r="R1239" s="93"/>
      <c r="S1239" s="93"/>
      <c r="U1239" s="93"/>
      <c r="X1239" s="93"/>
      <c r="Y1239" s="93"/>
    </row>
    <row r="1240" spans="1:25" x14ac:dyDescent="0.2">
      <c r="A1240" s="93"/>
      <c r="I1240" s="93"/>
      <c r="M1240" s="93"/>
      <c r="N1240" s="93"/>
      <c r="Q1240" s="93"/>
      <c r="R1240" s="93"/>
      <c r="S1240" s="93"/>
      <c r="U1240" s="93"/>
      <c r="X1240" s="93"/>
      <c r="Y1240" s="93"/>
    </row>
    <row r="1241" spans="1:25" x14ac:dyDescent="0.2">
      <c r="A1241" s="93"/>
      <c r="I1241" s="93"/>
      <c r="M1241" s="93"/>
      <c r="N1241" s="93"/>
      <c r="Q1241" s="93"/>
      <c r="R1241" s="93"/>
      <c r="S1241" s="93"/>
      <c r="U1241" s="93"/>
      <c r="X1241" s="93"/>
      <c r="Y1241" s="93"/>
    </row>
    <row r="1242" spans="1:25" x14ac:dyDescent="0.2">
      <c r="A1242" s="93"/>
      <c r="I1242" s="93"/>
      <c r="M1242" s="93"/>
      <c r="N1242" s="93"/>
      <c r="Q1242" s="93"/>
      <c r="R1242" s="93"/>
      <c r="S1242" s="93"/>
      <c r="U1242" s="93"/>
      <c r="X1242" s="93"/>
      <c r="Y1242" s="93"/>
    </row>
    <row r="1243" spans="1:25" x14ac:dyDescent="0.2">
      <c r="A1243" s="93"/>
      <c r="I1243" s="93"/>
      <c r="M1243" s="93"/>
      <c r="N1243" s="93"/>
      <c r="Q1243" s="93"/>
      <c r="R1243" s="93"/>
      <c r="S1243" s="93"/>
      <c r="U1243" s="93"/>
      <c r="X1243" s="93"/>
      <c r="Y1243" s="93"/>
    </row>
    <row r="1244" spans="1:25" x14ac:dyDescent="0.2">
      <c r="A1244" s="93"/>
      <c r="I1244" s="93"/>
      <c r="M1244" s="93"/>
      <c r="N1244" s="93"/>
      <c r="Q1244" s="93"/>
      <c r="R1244" s="93"/>
      <c r="S1244" s="93"/>
      <c r="U1244" s="93"/>
      <c r="X1244" s="93"/>
      <c r="Y1244" s="93"/>
    </row>
    <row r="1245" spans="1:25" x14ac:dyDescent="0.2">
      <c r="A1245" s="93"/>
      <c r="I1245" s="93"/>
      <c r="M1245" s="93"/>
      <c r="N1245" s="93"/>
      <c r="Q1245" s="93"/>
      <c r="R1245" s="93"/>
      <c r="S1245" s="93"/>
      <c r="U1245" s="93"/>
      <c r="X1245" s="93"/>
      <c r="Y1245" s="93"/>
    </row>
    <row r="1246" spans="1:25" x14ac:dyDescent="0.2">
      <c r="A1246" s="93"/>
      <c r="I1246" s="93"/>
      <c r="M1246" s="93"/>
      <c r="N1246" s="93"/>
      <c r="Q1246" s="93"/>
      <c r="R1246" s="93"/>
      <c r="S1246" s="93"/>
      <c r="U1246" s="93"/>
      <c r="X1246" s="93"/>
      <c r="Y1246" s="93"/>
    </row>
    <row r="1247" spans="1:25" x14ac:dyDescent="0.2">
      <c r="A1247" s="93"/>
      <c r="I1247" s="93"/>
      <c r="M1247" s="93"/>
      <c r="N1247" s="93"/>
      <c r="Q1247" s="93"/>
      <c r="R1247" s="93"/>
      <c r="S1247" s="93"/>
      <c r="U1247" s="93"/>
      <c r="X1247" s="93"/>
      <c r="Y1247" s="93"/>
    </row>
    <row r="1248" spans="1:25" x14ac:dyDescent="0.2">
      <c r="A1248" s="93"/>
      <c r="I1248" s="93"/>
      <c r="M1248" s="93"/>
      <c r="N1248" s="93"/>
      <c r="Q1248" s="93"/>
      <c r="R1248" s="93"/>
      <c r="S1248" s="93"/>
      <c r="U1248" s="93"/>
      <c r="X1248" s="93"/>
      <c r="Y1248" s="93"/>
    </row>
    <row r="1249" spans="1:25" x14ac:dyDescent="0.2">
      <c r="A1249" s="93"/>
      <c r="I1249" s="93"/>
      <c r="M1249" s="93"/>
      <c r="N1249" s="93"/>
      <c r="Q1249" s="93"/>
      <c r="R1249" s="93"/>
      <c r="S1249" s="93"/>
      <c r="U1249" s="93"/>
      <c r="X1249" s="93"/>
      <c r="Y1249" s="93"/>
    </row>
    <row r="1250" spans="1:25" x14ac:dyDescent="0.2">
      <c r="A1250" s="93"/>
      <c r="I1250" s="93"/>
      <c r="M1250" s="93"/>
      <c r="N1250" s="93"/>
      <c r="Q1250" s="93"/>
      <c r="R1250" s="93"/>
      <c r="S1250" s="93"/>
      <c r="U1250" s="93"/>
      <c r="X1250" s="93"/>
      <c r="Y1250" s="93"/>
    </row>
    <row r="1251" spans="1:25" x14ac:dyDescent="0.2">
      <c r="A1251" s="93"/>
      <c r="I1251" s="93"/>
      <c r="M1251" s="93"/>
      <c r="N1251" s="93"/>
      <c r="Q1251" s="93"/>
      <c r="R1251" s="93"/>
      <c r="S1251" s="93"/>
      <c r="U1251" s="93"/>
      <c r="X1251" s="93"/>
      <c r="Y1251" s="93"/>
    </row>
    <row r="1252" spans="1:25" x14ac:dyDescent="0.2">
      <c r="A1252" s="93"/>
      <c r="I1252" s="93"/>
      <c r="M1252" s="93"/>
      <c r="N1252" s="93"/>
      <c r="Q1252" s="93"/>
      <c r="R1252" s="93"/>
      <c r="S1252" s="93"/>
      <c r="U1252" s="93"/>
      <c r="X1252" s="93"/>
      <c r="Y1252" s="93"/>
    </row>
    <row r="1253" spans="1:25" x14ac:dyDescent="0.2">
      <c r="A1253" s="93"/>
      <c r="I1253" s="93"/>
      <c r="M1253" s="93"/>
      <c r="N1253" s="93"/>
      <c r="Q1253" s="93"/>
      <c r="R1253" s="93"/>
      <c r="S1253" s="93"/>
      <c r="U1253" s="93"/>
      <c r="X1253" s="93"/>
      <c r="Y1253" s="93"/>
    </row>
    <row r="1254" spans="1:25" x14ac:dyDescent="0.2">
      <c r="A1254" s="93"/>
      <c r="I1254" s="93"/>
      <c r="M1254" s="93"/>
      <c r="N1254" s="93"/>
      <c r="Q1254" s="93"/>
      <c r="R1254" s="93"/>
      <c r="S1254" s="93"/>
      <c r="U1254" s="93"/>
      <c r="X1254" s="93"/>
      <c r="Y1254" s="93"/>
    </row>
    <row r="1255" spans="1:25" x14ac:dyDescent="0.2">
      <c r="A1255" s="93"/>
      <c r="I1255" s="93"/>
      <c r="M1255" s="93"/>
      <c r="N1255" s="93"/>
      <c r="Q1255" s="93"/>
      <c r="R1255" s="93"/>
      <c r="S1255" s="93"/>
      <c r="U1255" s="93"/>
      <c r="X1255" s="93"/>
      <c r="Y1255" s="93"/>
    </row>
    <row r="1256" spans="1:25" x14ac:dyDescent="0.2">
      <c r="A1256" s="93"/>
      <c r="I1256" s="93"/>
      <c r="M1256" s="93"/>
      <c r="N1256" s="93"/>
      <c r="Q1256" s="93"/>
      <c r="R1256" s="93"/>
      <c r="S1256" s="93"/>
      <c r="U1256" s="93"/>
      <c r="X1256" s="93"/>
      <c r="Y1256" s="93"/>
    </row>
    <row r="1257" spans="1:25" x14ac:dyDescent="0.2">
      <c r="A1257" s="93"/>
      <c r="I1257" s="93"/>
      <c r="M1257" s="93"/>
      <c r="N1257" s="93"/>
      <c r="Q1257" s="93"/>
      <c r="R1257" s="93"/>
      <c r="S1257" s="93"/>
      <c r="U1257" s="93"/>
      <c r="X1257" s="93"/>
      <c r="Y1257" s="93"/>
    </row>
    <row r="1258" spans="1:25" x14ac:dyDescent="0.2">
      <c r="A1258" s="93"/>
      <c r="I1258" s="93"/>
      <c r="M1258" s="93"/>
      <c r="N1258" s="93"/>
      <c r="Q1258" s="93"/>
      <c r="R1258" s="93"/>
      <c r="S1258" s="93"/>
      <c r="U1258" s="93"/>
      <c r="X1258" s="93"/>
      <c r="Y1258" s="93"/>
    </row>
    <row r="1259" spans="1:25" x14ac:dyDescent="0.2">
      <c r="A1259" s="93"/>
      <c r="I1259" s="93"/>
      <c r="M1259" s="93"/>
      <c r="N1259" s="93"/>
      <c r="Q1259" s="93"/>
      <c r="R1259" s="93"/>
      <c r="S1259" s="93"/>
      <c r="U1259" s="93"/>
      <c r="X1259" s="93"/>
      <c r="Y1259" s="93"/>
    </row>
    <row r="1260" spans="1:25" x14ac:dyDescent="0.2">
      <c r="A1260" s="93"/>
      <c r="I1260" s="93"/>
      <c r="M1260" s="93"/>
      <c r="N1260" s="93"/>
      <c r="Q1260" s="93"/>
      <c r="R1260" s="93"/>
      <c r="S1260" s="93"/>
      <c r="U1260" s="93"/>
      <c r="X1260" s="93"/>
      <c r="Y1260" s="93"/>
    </row>
    <row r="1261" spans="1:25" x14ac:dyDescent="0.2">
      <c r="A1261" s="93"/>
      <c r="I1261" s="93"/>
      <c r="M1261" s="93"/>
      <c r="N1261" s="93"/>
      <c r="Q1261" s="93"/>
      <c r="R1261" s="93"/>
      <c r="S1261" s="93"/>
      <c r="U1261" s="93"/>
      <c r="X1261" s="93"/>
      <c r="Y1261" s="93"/>
    </row>
    <row r="1262" spans="1:25" x14ac:dyDescent="0.2">
      <c r="A1262" s="93"/>
      <c r="I1262" s="93"/>
      <c r="M1262" s="93"/>
      <c r="N1262" s="93"/>
      <c r="Q1262" s="93"/>
      <c r="R1262" s="93"/>
      <c r="S1262" s="93"/>
      <c r="U1262" s="93"/>
      <c r="X1262" s="93"/>
      <c r="Y1262" s="93"/>
    </row>
    <row r="1263" spans="1:25" x14ac:dyDescent="0.2">
      <c r="A1263" s="93"/>
      <c r="I1263" s="93"/>
      <c r="M1263" s="93"/>
      <c r="N1263" s="93"/>
      <c r="Q1263" s="93"/>
      <c r="R1263" s="93"/>
      <c r="S1263" s="93"/>
      <c r="U1263" s="93"/>
      <c r="X1263" s="93"/>
      <c r="Y1263" s="93"/>
    </row>
    <row r="1264" spans="1:25" x14ac:dyDescent="0.2">
      <c r="A1264" s="93"/>
      <c r="I1264" s="93"/>
      <c r="M1264" s="93"/>
      <c r="N1264" s="93"/>
      <c r="Q1264" s="93"/>
      <c r="R1264" s="93"/>
      <c r="S1264" s="93"/>
      <c r="U1264" s="93"/>
      <c r="X1264" s="93"/>
      <c r="Y1264" s="93"/>
    </row>
    <row r="1265" spans="1:25" x14ac:dyDescent="0.2">
      <c r="A1265" s="93"/>
      <c r="I1265" s="93"/>
      <c r="M1265" s="93"/>
      <c r="N1265" s="93"/>
      <c r="Q1265" s="93"/>
      <c r="R1265" s="93"/>
      <c r="S1265" s="93"/>
      <c r="U1265" s="93"/>
      <c r="X1265" s="93"/>
      <c r="Y1265" s="93"/>
    </row>
    <row r="1266" spans="1:25" x14ac:dyDescent="0.2">
      <c r="A1266" s="93"/>
      <c r="I1266" s="93"/>
      <c r="M1266" s="93"/>
      <c r="N1266" s="93"/>
      <c r="Q1266" s="93"/>
      <c r="R1266" s="93"/>
      <c r="S1266" s="93"/>
      <c r="U1266" s="93"/>
      <c r="X1266" s="93"/>
      <c r="Y1266" s="93"/>
    </row>
    <row r="1267" spans="1:25" x14ac:dyDescent="0.2">
      <c r="A1267" s="93"/>
      <c r="I1267" s="93"/>
      <c r="M1267" s="93"/>
      <c r="N1267" s="93"/>
      <c r="Q1267" s="93"/>
      <c r="R1267" s="93"/>
      <c r="S1267" s="93"/>
      <c r="U1267" s="93"/>
      <c r="X1267" s="93"/>
      <c r="Y1267" s="93"/>
    </row>
    <row r="1268" spans="1:25" x14ac:dyDescent="0.2">
      <c r="A1268" s="93"/>
      <c r="I1268" s="93"/>
      <c r="M1268" s="93"/>
      <c r="N1268" s="93"/>
      <c r="Q1268" s="93"/>
      <c r="R1268" s="93"/>
      <c r="S1268" s="93"/>
      <c r="U1268" s="93"/>
      <c r="X1268" s="93"/>
      <c r="Y1268" s="93"/>
    </row>
    <row r="1269" spans="1:25" x14ac:dyDescent="0.2">
      <c r="A1269" s="93"/>
      <c r="I1269" s="93"/>
      <c r="M1269" s="93"/>
      <c r="N1269" s="93"/>
      <c r="Q1269" s="93"/>
      <c r="R1269" s="93"/>
      <c r="S1269" s="93"/>
      <c r="U1269" s="93"/>
      <c r="X1269" s="93"/>
      <c r="Y1269" s="93"/>
    </row>
    <row r="1270" spans="1:25" x14ac:dyDescent="0.2">
      <c r="A1270" s="93"/>
      <c r="I1270" s="93"/>
      <c r="M1270" s="93"/>
      <c r="N1270" s="93"/>
      <c r="Q1270" s="93"/>
      <c r="R1270" s="93"/>
      <c r="S1270" s="93"/>
      <c r="U1270" s="93"/>
      <c r="X1270" s="93"/>
      <c r="Y1270" s="93"/>
    </row>
    <row r="1271" spans="1:25" x14ac:dyDescent="0.2">
      <c r="A1271" s="93"/>
      <c r="I1271" s="93"/>
      <c r="M1271" s="93"/>
      <c r="N1271" s="93"/>
      <c r="Q1271" s="93"/>
      <c r="R1271" s="93"/>
      <c r="S1271" s="93"/>
      <c r="U1271" s="93"/>
      <c r="X1271" s="93"/>
      <c r="Y1271" s="93"/>
    </row>
    <row r="1272" spans="1:25" x14ac:dyDescent="0.2">
      <c r="A1272" s="93"/>
      <c r="I1272" s="93"/>
      <c r="M1272" s="93"/>
      <c r="N1272" s="93"/>
      <c r="Q1272" s="93"/>
      <c r="R1272" s="93"/>
      <c r="S1272" s="93"/>
      <c r="U1272" s="93"/>
      <c r="X1272" s="93"/>
      <c r="Y1272" s="93"/>
    </row>
    <row r="1273" spans="1:25" x14ac:dyDescent="0.2">
      <c r="A1273" s="93"/>
      <c r="I1273" s="93"/>
      <c r="M1273" s="93"/>
      <c r="N1273" s="93"/>
      <c r="Q1273" s="93"/>
      <c r="R1273" s="93"/>
      <c r="S1273" s="93"/>
      <c r="U1273" s="93"/>
      <c r="X1273" s="93"/>
      <c r="Y1273" s="93"/>
    </row>
    <row r="1274" spans="1:25" x14ac:dyDescent="0.2">
      <c r="A1274" s="93"/>
      <c r="I1274" s="93"/>
      <c r="M1274" s="93"/>
      <c r="N1274" s="93"/>
      <c r="Q1274" s="93"/>
      <c r="R1274" s="93"/>
      <c r="S1274" s="93"/>
      <c r="U1274" s="93"/>
      <c r="X1274" s="93"/>
      <c r="Y1274" s="93"/>
    </row>
    <row r="1275" spans="1:25" x14ac:dyDescent="0.2">
      <c r="A1275" s="93"/>
      <c r="I1275" s="93"/>
      <c r="M1275" s="93"/>
      <c r="N1275" s="93"/>
      <c r="Q1275" s="93"/>
      <c r="R1275" s="93"/>
      <c r="S1275" s="93"/>
      <c r="U1275" s="93"/>
      <c r="X1275" s="93"/>
      <c r="Y1275" s="93"/>
    </row>
    <row r="1276" spans="1:25" x14ac:dyDescent="0.2">
      <c r="A1276" s="93"/>
      <c r="I1276" s="93"/>
      <c r="M1276" s="93"/>
      <c r="N1276" s="93"/>
      <c r="Q1276" s="93"/>
      <c r="R1276" s="93"/>
      <c r="S1276" s="93"/>
      <c r="U1276" s="93"/>
      <c r="X1276" s="93"/>
      <c r="Y1276" s="93"/>
    </row>
    <row r="1277" spans="1:25" x14ac:dyDescent="0.2">
      <c r="A1277" s="93"/>
      <c r="I1277" s="93"/>
      <c r="M1277" s="93"/>
      <c r="N1277" s="93"/>
      <c r="Q1277" s="93"/>
      <c r="R1277" s="93"/>
      <c r="S1277" s="93"/>
      <c r="U1277" s="93"/>
      <c r="X1277" s="93"/>
      <c r="Y1277" s="93"/>
    </row>
    <row r="1278" spans="1:25" x14ac:dyDescent="0.2">
      <c r="A1278" s="93"/>
      <c r="I1278" s="93"/>
      <c r="M1278" s="93"/>
      <c r="N1278" s="93"/>
      <c r="Q1278" s="93"/>
      <c r="R1278" s="93"/>
      <c r="S1278" s="93"/>
      <c r="U1278" s="93"/>
      <c r="X1278" s="93"/>
      <c r="Y1278" s="93"/>
    </row>
    <row r="1279" spans="1:25" x14ac:dyDescent="0.2">
      <c r="A1279" s="93"/>
      <c r="I1279" s="93"/>
      <c r="M1279" s="93"/>
      <c r="N1279" s="93"/>
      <c r="Q1279" s="93"/>
      <c r="R1279" s="93"/>
      <c r="S1279" s="93"/>
      <c r="U1279" s="93"/>
      <c r="X1279" s="93"/>
      <c r="Y1279" s="93"/>
    </row>
    <row r="1280" spans="1:25" x14ac:dyDescent="0.2">
      <c r="A1280" s="93"/>
      <c r="I1280" s="93"/>
      <c r="M1280" s="93"/>
      <c r="N1280" s="93"/>
      <c r="Q1280" s="93"/>
      <c r="R1280" s="93"/>
      <c r="S1280" s="93"/>
      <c r="U1280" s="93"/>
      <c r="X1280" s="93"/>
      <c r="Y1280" s="93"/>
    </row>
    <row r="1281" spans="1:25" x14ac:dyDescent="0.2">
      <c r="A1281" s="93"/>
      <c r="I1281" s="93"/>
      <c r="M1281" s="93"/>
      <c r="N1281" s="93"/>
      <c r="Q1281" s="93"/>
      <c r="R1281" s="93"/>
      <c r="S1281" s="93"/>
      <c r="U1281" s="93"/>
      <c r="X1281" s="93"/>
      <c r="Y1281" s="93"/>
    </row>
    <row r="1282" spans="1:25" x14ac:dyDescent="0.2">
      <c r="A1282" s="93"/>
      <c r="I1282" s="93"/>
      <c r="M1282" s="93"/>
      <c r="N1282" s="93"/>
      <c r="Q1282" s="93"/>
      <c r="R1282" s="93"/>
      <c r="S1282" s="93"/>
      <c r="U1282" s="93"/>
      <c r="X1282" s="93"/>
      <c r="Y1282" s="93"/>
    </row>
    <row r="1283" spans="1:25" x14ac:dyDescent="0.2">
      <c r="A1283" s="93"/>
      <c r="I1283" s="93"/>
      <c r="M1283" s="93"/>
      <c r="N1283" s="93"/>
      <c r="Q1283" s="93"/>
      <c r="R1283" s="93"/>
      <c r="S1283" s="93"/>
      <c r="U1283" s="93"/>
      <c r="X1283" s="93"/>
      <c r="Y1283" s="93"/>
    </row>
    <row r="1284" spans="1:25" x14ac:dyDescent="0.2">
      <c r="A1284" s="93"/>
      <c r="I1284" s="93"/>
      <c r="M1284" s="93"/>
      <c r="N1284" s="93"/>
      <c r="Q1284" s="93"/>
      <c r="R1284" s="93"/>
      <c r="S1284" s="93"/>
      <c r="U1284" s="93"/>
      <c r="X1284" s="93"/>
      <c r="Y1284" s="93"/>
    </row>
    <row r="1285" spans="1:25" x14ac:dyDescent="0.2">
      <c r="A1285" s="93"/>
      <c r="I1285" s="93"/>
      <c r="M1285" s="93"/>
      <c r="N1285" s="93"/>
      <c r="Q1285" s="93"/>
      <c r="R1285" s="93"/>
      <c r="S1285" s="93"/>
      <c r="U1285" s="93"/>
      <c r="X1285" s="93"/>
      <c r="Y1285" s="93"/>
    </row>
    <row r="1286" spans="1:25" x14ac:dyDescent="0.2">
      <c r="A1286" s="93"/>
      <c r="I1286" s="93"/>
      <c r="M1286" s="93"/>
      <c r="N1286" s="93"/>
      <c r="Q1286" s="93"/>
      <c r="R1286" s="93"/>
      <c r="S1286" s="93"/>
      <c r="U1286" s="93"/>
      <c r="X1286" s="93"/>
      <c r="Y1286" s="93"/>
    </row>
    <row r="1287" spans="1:25" x14ac:dyDescent="0.2">
      <c r="A1287" s="93"/>
      <c r="I1287" s="93"/>
      <c r="M1287" s="93"/>
      <c r="N1287" s="93"/>
      <c r="Q1287" s="93"/>
      <c r="R1287" s="93"/>
      <c r="S1287" s="93"/>
      <c r="U1287" s="93"/>
      <c r="X1287" s="93"/>
      <c r="Y1287" s="93"/>
    </row>
    <row r="1288" spans="1:25" x14ac:dyDescent="0.2">
      <c r="A1288" s="93"/>
      <c r="I1288" s="93"/>
      <c r="M1288" s="93"/>
      <c r="N1288" s="93"/>
      <c r="Q1288" s="93"/>
      <c r="R1288" s="93"/>
      <c r="S1288" s="93"/>
      <c r="U1288" s="93"/>
      <c r="X1288" s="93"/>
      <c r="Y1288" s="93"/>
    </row>
    <row r="1289" spans="1:25" x14ac:dyDescent="0.2">
      <c r="A1289" s="93"/>
      <c r="I1289" s="93"/>
      <c r="M1289" s="93"/>
      <c r="N1289" s="93"/>
      <c r="Q1289" s="93"/>
      <c r="R1289" s="93"/>
      <c r="S1289" s="93"/>
      <c r="U1289" s="93"/>
      <c r="X1289" s="93"/>
      <c r="Y1289" s="93"/>
    </row>
    <row r="1290" spans="1:25" x14ac:dyDescent="0.2">
      <c r="A1290" s="93"/>
      <c r="I1290" s="93"/>
      <c r="M1290" s="93"/>
      <c r="N1290" s="93"/>
      <c r="Q1290" s="93"/>
      <c r="R1290" s="93"/>
      <c r="S1290" s="93"/>
      <c r="U1290" s="93"/>
      <c r="X1290" s="93"/>
      <c r="Y1290" s="93"/>
    </row>
    <row r="1291" spans="1:25" x14ac:dyDescent="0.2">
      <c r="A1291" s="93"/>
      <c r="I1291" s="93"/>
      <c r="M1291" s="93"/>
      <c r="N1291" s="93"/>
      <c r="Q1291" s="93"/>
      <c r="R1291" s="93"/>
      <c r="S1291" s="93"/>
      <c r="U1291" s="93"/>
      <c r="X1291" s="93"/>
      <c r="Y1291" s="93"/>
    </row>
    <row r="1292" spans="1:25" x14ac:dyDescent="0.2">
      <c r="A1292" s="93"/>
      <c r="I1292" s="93"/>
      <c r="M1292" s="93"/>
      <c r="N1292" s="93"/>
      <c r="Q1292" s="93"/>
      <c r="R1292" s="93"/>
      <c r="S1292" s="93"/>
      <c r="U1292" s="93"/>
      <c r="X1292" s="93"/>
      <c r="Y1292" s="93"/>
    </row>
    <row r="1293" spans="1:25" x14ac:dyDescent="0.2">
      <c r="A1293" s="93"/>
      <c r="I1293" s="93"/>
      <c r="M1293" s="93"/>
      <c r="N1293" s="93"/>
      <c r="Q1293" s="93"/>
      <c r="R1293" s="93"/>
      <c r="S1293" s="93"/>
      <c r="U1293" s="93"/>
      <c r="X1293" s="93"/>
      <c r="Y1293" s="93"/>
    </row>
    <row r="1294" spans="1:25" x14ac:dyDescent="0.2">
      <c r="A1294" s="93"/>
      <c r="I1294" s="93"/>
      <c r="M1294" s="93"/>
      <c r="N1294" s="93"/>
      <c r="Q1294" s="93"/>
      <c r="R1294" s="93"/>
      <c r="S1294" s="93"/>
      <c r="U1294" s="93"/>
      <c r="X1294" s="93"/>
      <c r="Y1294" s="93"/>
    </row>
    <row r="1295" spans="1:25" x14ac:dyDescent="0.2">
      <c r="A1295" s="93"/>
      <c r="I1295" s="93"/>
      <c r="M1295" s="93"/>
      <c r="N1295" s="93"/>
      <c r="Q1295" s="93"/>
      <c r="R1295" s="93"/>
      <c r="S1295" s="93"/>
      <c r="U1295" s="93"/>
      <c r="X1295" s="93"/>
      <c r="Y1295" s="93"/>
    </row>
    <row r="1296" spans="1:25" x14ac:dyDescent="0.2">
      <c r="A1296" s="93"/>
      <c r="I1296" s="93"/>
      <c r="M1296" s="93"/>
      <c r="N1296" s="93"/>
      <c r="Q1296" s="93"/>
      <c r="R1296" s="93"/>
      <c r="S1296" s="93"/>
      <c r="U1296" s="93"/>
      <c r="X1296" s="93"/>
      <c r="Y1296" s="93"/>
    </row>
    <row r="1297" spans="1:25" x14ac:dyDescent="0.2">
      <c r="A1297" s="93"/>
      <c r="I1297" s="93"/>
      <c r="M1297" s="93"/>
      <c r="N1297" s="93"/>
      <c r="Q1297" s="93"/>
      <c r="R1297" s="93"/>
      <c r="S1297" s="93"/>
      <c r="U1297" s="93"/>
      <c r="X1297" s="93"/>
      <c r="Y1297" s="93"/>
    </row>
    <row r="1298" spans="1:25" x14ac:dyDescent="0.2">
      <c r="A1298" s="93"/>
      <c r="I1298" s="93"/>
      <c r="M1298" s="93"/>
      <c r="N1298" s="93"/>
      <c r="Q1298" s="93"/>
      <c r="R1298" s="93"/>
      <c r="S1298" s="93"/>
      <c r="U1298" s="93"/>
      <c r="X1298" s="93"/>
      <c r="Y1298" s="93"/>
    </row>
    <row r="1299" spans="1:25" x14ac:dyDescent="0.2">
      <c r="A1299" s="93"/>
      <c r="I1299" s="93"/>
      <c r="M1299" s="93"/>
      <c r="N1299" s="93"/>
      <c r="Q1299" s="93"/>
      <c r="R1299" s="93"/>
      <c r="S1299" s="93"/>
      <c r="U1299" s="93"/>
      <c r="X1299" s="93"/>
      <c r="Y1299" s="93"/>
    </row>
    <row r="1300" spans="1:25" x14ac:dyDescent="0.2">
      <c r="A1300" s="93"/>
      <c r="I1300" s="93"/>
      <c r="M1300" s="93"/>
      <c r="N1300" s="93"/>
      <c r="Q1300" s="93"/>
      <c r="R1300" s="93"/>
      <c r="S1300" s="93"/>
      <c r="U1300" s="93"/>
      <c r="X1300" s="93"/>
      <c r="Y1300" s="93"/>
    </row>
    <row r="1301" spans="1:25" x14ac:dyDescent="0.2">
      <c r="A1301" s="93"/>
      <c r="I1301" s="93"/>
      <c r="M1301" s="93"/>
      <c r="N1301" s="93"/>
      <c r="Q1301" s="93"/>
      <c r="R1301" s="93"/>
      <c r="S1301" s="93"/>
      <c r="U1301" s="93"/>
      <c r="X1301" s="93"/>
      <c r="Y1301" s="93"/>
    </row>
    <row r="1302" spans="1:25" x14ac:dyDescent="0.2">
      <c r="A1302" s="93"/>
      <c r="I1302" s="93"/>
      <c r="M1302" s="93"/>
      <c r="N1302" s="93"/>
      <c r="Q1302" s="93"/>
      <c r="R1302" s="93"/>
      <c r="S1302" s="93"/>
      <c r="U1302" s="93"/>
      <c r="X1302" s="93"/>
      <c r="Y1302" s="93"/>
    </row>
    <row r="1303" spans="1:25" x14ac:dyDescent="0.2">
      <c r="A1303" s="93"/>
      <c r="I1303" s="93"/>
      <c r="M1303" s="93"/>
      <c r="N1303" s="93"/>
      <c r="Q1303" s="93"/>
      <c r="R1303" s="93"/>
      <c r="S1303" s="93"/>
      <c r="U1303" s="93"/>
      <c r="X1303" s="93"/>
      <c r="Y1303" s="93"/>
    </row>
    <row r="1304" spans="1:25" x14ac:dyDescent="0.2">
      <c r="A1304" s="93"/>
      <c r="I1304" s="93"/>
      <c r="M1304" s="93"/>
      <c r="N1304" s="93"/>
      <c r="Q1304" s="93"/>
      <c r="R1304" s="93"/>
      <c r="S1304" s="93"/>
      <c r="U1304" s="93"/>
      <c r="X1304" s="93"/>
      <c r="Y1304" s="93"/>
    </row>
    <row r="1305" spans="1:25" x14ac:dyDescent="0.2">
      <c r="A1305" s="93"/>
      <c r="I1305" s="93"/>
      <c r="M1305" s="93"/>
      <c r="N1305" s="93"/>
      <c r="Q1305" s="93"/>
      <c r="R1305" s="93"/>
      <c r="S1305" s="93"/>
      <c r="U1305" s="93"/>
      <c r="X1305" s="93"/>
      <c r="Y1305" s="93"/>
    </row>
    <row r="1306" spans="1:25" x14ac:dyDescent="0.2">
      <c r="A1306" s="93"/>
      <c r="I1306" s="93"/>
      <c r="M1306" s="93"/>
      <c r="N1306" s="93"/>
      <c r="Q1306" s="93"/>
      <c r="R1306" s="93"/>
      <c r="S1306" s="93"/>
      <c r="U1306" s="93"/>
      <c r="X1306" s="93"/>
      <c r="Y1306" s="93"/>
    </row>
    <row r="1307" spans="1:25" x14ac:dyDescent="0.2">
      <c r="A1307" s="93"/>
      <c r="I1307" s="93"/>
      <c r="M1307" s="93"/>
      <c r="N1307" s="93"/>
      <c r="Q1307" s="93"/>
      <c r="R1307" s="93"/>
      <c r="S1307" s="93"/>
      <c r="U1307" s="93"/>
      <c r="X1307" s="93"/>
      <c r="Y1307" s="93"/>
    </row>
    <row r="1308" spans="1:25" x14ac:dyDescent="0.2">
      <c r="A1308" s="93"/>
      <c r="I1308" s="93"/>
      <c r="M1308" s="93"/>
      <c r="N1308" s="93"/>
      <c r="Q1308" s="93"/>
      <c r="R1308" s="93"/>
      <c r="S1308" s="93"/>
      <c r="U1308" s="93"/>
      <c r="X1308" s="93"/>
      <c r="Y1308" s="93"/>
    </row>
    <row r="1309" spans="1:25" x14ac:dyDescent="0.2">
      <c r="A1309" s="93"/>
      <c r="I1309" s="93"/>
      <c r="M1309" s="93"/>
      <c r="N1309" s="93"/>
      <c r="Q1309" s="93"/>
      <c r="R1309" s="93"/>
      <c r="S1309" s="93"/>
      <c r="U1309" s="93"/>
      <c r="X1309" s="93"/>
      <c r="Y1309" s="93"/>
    </row>
    <row r="1310" spans="1:25" x14ac:dyDescent="0.2">
      <c r="A1310" s="93"/>
      <c r="I1310" s="93"/>
      <c r="M1310" s="93"/>
      <c r="N1310" s="93"/>
      <c r="Q1310" s="93"/>
      <c r="R1310" s="93"/>
      <c r="S1310" s="93"/>
      <c r="U1310" s="93"/>
      <c r="X1310" s="93"/>
      <c r="Y1310" s="93"/>
    </row>
    <row r="1311" spans="1:25" x14ac:dyDescent="0.2">
      <c r="A1311" s="93"/>
      <c r="I1311" s="93"/>
      <c r="M1311" s="93"/>
      <c r="N1311" s="93"/>
      <c r="Q1311" s="93"/>
      <c r="R1311" s="93"/>
      <c r="S1311" s="93"/>
      <c r="U1311" s="93"/>
      <c r="X1311" s="93"/>
      <c r="Y1311" s="93"/>
    </row>
    <row r="1312" spans="1:25" x14ac:dyDescent="0.2">
      <c r="A1312" s="93"/>
      <c r="I1312" s="93"/>
      <c r="M1312" s="93"/>
      <c r="N1312" s="93"/>
      <c r="Q1312" s="93"/>
      <c r="R1312" s="93"/>
      <c r="S1312" s="93"/>
      <c r="U1312" s="93"/>
      <c r="X1312" s="93"/>
      <c r="Y1312" s="93"/>
    </row>
    <row r="1313" spans="1:25" x14ac:dyDescent="0.2">
      <c r="A1313" s="93"/>
      <c r="I1313" s="93"/>
      <c r="M1313" s="93"/>
      <c r="N1313" s="93"/>
      <c r="Q1313" s="93"/>
      <c r="R1313" s="93"/>
      <c r="S1313" s="93"/>
      <c r="U1313" s="93"/>
      <c r="X1313" s="93"/>
      <c r="Y1313" s="93"/>
    </row>
    <row r="1314" spans="1:25" x14ac:dyDescent="0.2">
      <c r="A1314" s="93"/>
      <c r="I1314" s="93"/>
      <c r="M1314" s="93"/>
      <c r="N1314" s="93"/>
      <c r="Q1314" s="93"/>
      <c r="R1314" s="93"/>
      <c r="S1314" s="93"/>
      <c r="U1314" s="93"/>
      <c r="X1314" s="93"/>
      <c r="Y1314" s="93"/>
    </row>
    <row r="1315" spans="1:25" x14ac:dyDescent="0.2">
      <c r="A1315" s="93"/>
      <c r="I1315" s="93"/>
      <c r="M1315" s="93"/>
      <c r="N1315" s="93"/>
      <c r="Q1315" s="93"/>
      <c r="R1315" s="93"/>
      <c r="S1315" s="93"/>
      <c r="U1315" s="93"/>
      <c r="X1315" s="93"/>
      <c r="Y1315" s="93"/>
    </row>
    <row r="1316" spans="1:25" x14ac:dyDescent="0.2">
      <c r="A1316" s="93"/>
      <c r="I1316" s="93"/>
      <c r="M1316" s="93"/>
      <c r="N1316" s="93"/>
      <c r="Q1316" s="93"/>
      <c r="R1316" s="93"/>
      <c r="S1316" s="93"/>
      <c r="U1316" s="93"/>
      <c r="X1316" s="93"/>
      <c r="Y1316" s="93"/>
    </row>
    <row r="1317" spans="1:25" x14ac:dyDescent="0.2">
      <c r="A1317" s="93"/>
      <c r="I1317" s="93"/>
      <c r="M1317" s="93"/>
      <c r="N1317" s="93"/>
      <c r="Q1317" s="93"/>
      <c r="R1317" s="93"/>
      <c r="S1317" s="93"/>
      <c r="U1317" s="93"/>
      <c r="X1317" s="93"/>
      <c r="Y1317" s="93"/>
    </row>
    <row r="1318" spans="1:25" x14ac:dyDescent="0.2">
      <c r="A1318" s="93"/>
      <c r="I1318" s="93"/>
      <c r="M1318" s="93"/>
      <c r="N1318" s="93"/>
      <c r="Q1318" s="93"/>
      <c r="R1318" s="93"/>
      <c r="S1318" s="93"/>
      <c r="U1318" s="93"/>
      <c r="X1318" s="93"/>
      <c r="Y1318" s="93"/>
    </row>
    <row r="1319" spans="1:25" x14ac:dyDescent="0.2">
      <c r="A1319" s="93"/>
      <c r="I1319" s="93"/>
      <c r="M1319" s="93"/>
      <c r="N1319" s="93"/>
      <c r="Q1319" s="93"/>
      <c r="R1319" s="93"/>
      <c r="S1319" s="93"/>
      <c r="U1319" s="93"/>
      <c r="X1319" s="93"/>
      <c r="Y1319" s="93"/>
    </row>
    <row r="1320" spans="1:25" x14ac:dyDescent="0.2">
      <c r="A1320" s="93"/>
      <c r="I1320" s="93"/>
      <c r="M1320" s="93"/>
      <c r="N1320" s="93"/>
      <c r="Q1320" s="93"/>
      <c r="R1320" s="93"/>
      <c r="S1320" s="93"/>
      <c r="U1320" s="93"/>
      <c r="X1320" s="93"/>
      <c r="Y1320" s="93"/>
    </row>
    <row r="1321" spans="1:25" x14ac:dyDescent="0.2">
      <c r="A1321" s="93"/>
      <c r="I1321" s="93"/>
      <c r="M1321" s="93"/>
      <c r="N1321" s="93"/>
      <c r="Q1321" s="93"/>
      <c r="R1321" s="93"/>
      <c r="S1321" s="93"/>
      <c r="U1321" s="93"/>
      <c r="X1321" s="93"/>
      <c r="Y1321" s="93"/>
    </row>
    <row r="1322" spans="1:25" x14ac:dyDescent="0.2">
      <c r="A1322" s="93"/>
      <c r="I1322" s="93"/>
      <c r="M1322" s="93"/>
      <c r="N1322" s="93"/>
      <c r="Q1322" s="93"/>
      <c r="R1322" s="93"/>
      <c r="S1322" s="93"/>
      <c r="U1322" s="93"/>
      <c r="X1322" s="93"/>
      <c r="Y1322" s="93"/>
    </row>
    <row r="1323" spans="1:25" x14ac:dyDescent="0.2">
      <c r="A1323" s="93"/>
      <c r="I1323" s="93"/>
      <c r="M1323" s="93"/>
      <c r="N1323" s="93"/>
      <c r="Q1323" s="93"/>
      <c r="R1323" s="93"/>
      <c r="S1323" s="93"/>
      <c r="U1323" s="93"/>
      <c r="X1323" s="93"/>
      <c r="Y1323" s="93"/>
    </row>
    <row r="1324" spans="1:25" x14ac:dyDescent="0.2">
      <c r="A1324" s="93"/>
      <c r="I1324" s="93"/>
      <c r="M1324" s="93"/>
      <c r="N1324" s="93"/>
      <c r="Q1324" s="93"/>
      <c r="R1324" s="93"/>
      <c r="S1324" s="93"/>
      <c r="U1324" s="93"/>
      <c r="X1324" s="93"/>
      <c r="Y1324" s="93"/>
    </row>
    <row r="1325" spans="1:25" x14ac:dyDescent="0.2">
      <c r="A1325" s="93"/>
      <c r="I1325" s="93"/>
      <c r="M1325" s="93"/>
      <c r="N1325" s="93"/>
      <c r="Q1325" s="93"/>
      <c r="R1325" s="93"/>
      <c r="S1325" s="93"/>
      <c r="U1325" s="93"/>
      <c r="X1325" s="93"/>
      <c r="Y1325" s="93"/>
    </row>
    <row r="1326" spans="1:25" x14ac:dyDescent="0.2">
      <c r="A1326" s="93"/>
      <c r="I1326" s="93"/>
      <c r="M1326" s="93"/>
      <c r="N1326" s="93"/>
      <c r="Q1326" s="93"/>
      <c r="R1326" s="93"/>
      <c r="S1326" s="93"/>
      <c r="U1326" s="93"/>
      <c r="X1326" s="93"/>
      <c r="Y1326" s="93"/>
    </row>
    <row r="1327" spans="1:25" x14ac:dyDescent="0.2">
      <c r="A1327" s="93"/>
      <c r="I1327" s="93"/>
      <c r="M1327" s="93"/>
      <c r="N1327" s="93"/>
      <c r="Q1327" s="93"/>
      <c r="R1327" s="93"/>
      <c r="S1327" s="93"/>
      <c r="U1327" s="93"/>
      <c r="X1327" s="93"/>
      <c r="Y1327" s="93"/>
    </row>
    <row r="1328" spans="1:25" x14ac:dyDescent="0.2">
      <c r="A1328" s="93"/>
      <c r="I1328" s="93"/>
      <c r="M1328" s="93"/>
      <c r="N1328" s="93"/>
      <c r="Q1328" s="93"/>
      <c r="R1328" s="93"/>
      <c r="S1328" s="93"/>
      <c r="U1328" s="93"/>
      <c r="X1328" s="93"/>
      <c r="Y1328" s="93"/>
    </row>
    <row r="1329" spans="1:25" x14ac:dyDescent="0.2">
      <c r="A1329" s="93"/>
      <c r="I1329" s="93"/>
      <c r="M1329" s="93"/>
      <c r="N1329" s="93"/>
      <c r="Q1329" s="93"/>
      <c r="R1329" s="93"/>
      <c r="S1329" s="93"/>
      <c r="U1329" s="93"/>
      <c r="X1329" s="93"/>
      <c r="Y1329" s="93"/>
    </row>
    <row r="1330" spans="1:25" x14ac:dyDescent="0.2">
      <c r="A1330" s="93"/>
      <c r="I1330" s="93"/>
      <c r="M1330" s="93"/>
      <c r="N1330" s="93"/>
      <c r="Q1330" s="93"/>
      <c r="R1330" s="93"/>
      <c r="S1330" s="93"/>
      <c r="U1330" s="93"/>
      <c r="X1330" s="93"/>
      <c r="Y1330" s="93"/>
    </row>
    <row r="1331" spans="1:25" x14ac:dyDescent="0.2">
      <c r="A1331" s="93"/>
      <c r="I1331" s="93"/>
      <c r="M1331" s="93"/>
      <c r="N1331" s="93"/>
      <c r="Q1331" s="93"/>
      <c r="R1331" s="93"/>
      <c r="S1331" s="93"/>
      <c r="U1331" s="93"/>
      <c r="X1331" s="93"/>
      <c r="Y1331" s="93"/>
    </row>
    <row r="1332" spans="1:25" x14ac:dyDescent="0.2">
      <c r="A1332" s="93"/>
      <c r="I1332" s="93"/>
      <c r="M1332" s="93"/>
      <c r="N1332" s="93"/>
      <c r="Q1332" s="93"/>
      <c r="R1332" s="93"/>
      <c r="S1332" s="93"/>
      <c r="U1332" s="93"/>
      <c r="X1332" s="93"/>
      <c r="Y1332" s="93"/>
    </row>
    <row r="1333" spans="1:25" x14ac:dyDescent="0.2">
      <c r="A1333" s="93"/>
      <c r="I1333" s="93"/>
      <c r="M1333" s="93"/>
      <c r="N1333" s="93"/>
      <c r="Q1333" s="93"/>
      <c r="R1333" s="93"/>
      <c r="S1333" s="93"/>
      <c r="U1333" s="93"/>
      <c r="X1333" s="93"/>
      <c r="Y1333" s="93"/>
    </row>
    <row r="1334" spans="1:25" x14ac:dyDescent="0.2">
      <c r="A1334" s="93"/>
      <c r="I1334" s="93"/>
      <c r="M1334" s="93"/>
      <c r="N1334" s="93"/>
      <c r="Q1334" s="93"/>
      <c r="R1334" s="93"/>
      <c r="S1334" s="93"/>
      <c r="U1334" s="93"/>
      <c r="X1334" s="93"/>
      <c r="Y1334" s="93"/>
    </row>
    <row r="1335" spans="1:25" x14ac:dyDescent="0.2">
      <c r="A1335" s="93"/>
      <c r="I1335" s="93"/>
      <c r="M1335" s="93"/>
      <c r="N1335" s="93"/>
      <c r="Q1335" s="93"/>
      <c r="R1335" s="93"/>
      <c r="S1335" s="93"/>
      <c r="U1335" s="93"/>
      <c r="X1335" s="93"/>
      <c r="Y1335" s="93"/>
    </row>
    <row r="1336" spans="1:25" x14ac:dyDescent="0.2">
      <c r="A1336" s="93"/>
      <c r="I1336" s="93"/>
      <c r="M1336" s="93"/>
      <c r="N1336" s="93"/>
      <c r="Q1336" s="93"/>
      <c r="R1336" s="93"/>
      <c r="S1336" s="93"/>
      <c r="U1336" s="93"/>
      <c r="X1336" s="93"/>
      <c r="Y1336" s="93"/>
    </row>
    <row r="1337" spans="1:25" x14ac:dyDescent="0.2">
      <c r="A1337" s="93"/>
      <c r="I1337" s="93"/>
      <c r="M1337" s="93"/>
      <c r="N1337" s="93"/>
      <c r="Q1337" s="93"/>
      <c r="R1337" s="93"/>
      <c r="S1337" s="93"/>
      <c r="U1337" s="93"/>
      <c r="X1337" s="93"/>
      <c r="Y1337" s="93"/>
    </row>
    <row r="1338" spans="1:25" x14ac:dyDescent="0.2">
      <c r="A1338" s="93"/>
      <c r="I1338" s="93"/>
      <c r="M1338" s="93"/>
      <c r="N1338" s="93"/>
      <c r="Q1338" s="93"/>
      <c r="R1338" s="93"/>
      <c r="S1338" s="93"/>
      <c r="U1338" s="93"/>
      <c r="X1338" s="93"/>
      <c r="Y1338" s="93"/>
    </row>
    <row r="1339" spans="1:25" x14ac:dyDescent="0.2">
      <c r="A1339" s="93"/>
      <c r="I1339" s="93"/>
      <c r="M1339" s="93"/>
      <c r="N1339" s="93"/>
      <c r="Q1339" s="93"/>
      <c r="R1339" s="93"/>
      <c r="S1339" s="93"/>
      <c r="U1339" s="93"/>
      <c r="X1339" s="93"/>
      <c r="Y1339" s="93"/>
    </row>
    <row r="1340" spans="1:25" x14ac:dyDescent="0.2">
      <c r="A1340" s="93"/>
      <c r="I1340" s="93"/>
      <c r="M1340" s="93"/>
      <c r="N1340" s="93"/>
      <c r="Q1340" s="93"/>
      <c r="R1340" s="93"/>
      <c r="S1340" s="93"/>
      <c r="U1340" s="93"/>
      <c r="X1340" s="93"/>
      <c r="Y1340" s="93"/>
    </row>
    <row r="1341" spans="1:25" x14ac:dyDescent="0.2">
      <c r="A1341" s="93"/>
      <c r="I1341" s="93"/>
      <c r="M1341" s="93"/>
      <c r="N1341" s="93"/>
      <c r="Q1341" s="93"/>
      <c r="R1341" s="93"/>
      <c r="S1341" s="93"/>
      <c r="U1341" s="93"/>
      <c r="X1341" s="93"/>
      <c r="Y1341" s="93"/>
    </row>
    <row r="1342" spans="1:25" x14ac:dyDescent="0.2">
      <c r="A1342" s="93"/>
      <c r="I1342" s="93"/>
      <c r="M1342" s="93"/>
      <c r="N1342" s="93"/>
      <c r="Q1342" s="93"/>
      <c r="R1342" s="93"/>
      <c r="S1342" s="93"/>
      <c r="U1342" s="93"/>
      <c r="X1342" s="93"/>
      <c r="Y1342" s="93"/>
    </row>
    <row r="1343" spans="1:25" x14ac:dyDescent="0.2">
      <c r="A1343" s="93"/>
      <c r="I1343" s="93"/>
      <c r="M1343" s="93"/>
      <c r="N1343" s="93"/>
      <c r="Q1343" s="93"/>
      <c r="R1343" s="93"/>
      <c r="S1343" s="93"/>
      <c r="U1343" s="93"/>
      <c r="X1343" s="93"/>
      <c r="Y1343" s="93"/>
    </row>
    <row r="1344" spans="1:25" x14ac:dyDescent="0.2">
      <c r="A1344" s="93"/>
      <c r="I1344" s="93"/>
      <c r="M1344" s="93"/>
      <c r="N1344" s="93"/>
      <c r="Q1344" s="93"/>
      <c r="R1344" s="93"/>
      <c r="S1344" s="93"/>
      <c r="U1344" s="93"/>
      <c r="X1344" s="93"/>
      <c r="Y1344" s="93"/>
    </row>
    <row r="1345" spans="1:25" x14ac:dyDescent="0.2">
      <c r="A1345" s="93"/>
      <c r="I1345" s="93"/>
      <c r="M1345" s="93"/>
      <c r="N1345" s="93"/>
      <c r="Q1345" s="93"/>
      <c r="R1345" s="93"/>
      <c r="S1345" s="93"/>
      <c r="U1345" s="93"/>
      <c r="X1345" s="93"/>
      <c r="Y1345" s="93"/>
    </row>
    <row r="1346" spans="1:25" x14ac:dyDescent="0.2">
      <c r="A1346" s="93"/>
      <c r="I1346" s="93"/>
      <c r="M1346" s="93"/>
      <c r="N1346" s="93"/>
      <c r="Q1346" s="93"/>
      <c r="R1346" s="93"/>
      <c r="S1346" s="93"/>
      <c r="U1346" s="93"/>
      <c r="X1346" s="93"/>
      <c r="Y1346" s="93"/>
    </row>
    <row r="1347" spans="1:25" x14ac:dyDescent="0.2">
      <c r="A1347" s="93"/>
      <c r="I1347" s="93"/>
      <c r="M1347" s="93"/>
      <c r="N1347" s="93"/>
      <c r="Q1347" s="93"/>
      <c r="R1347" s="93"/>
      <c r="S1347" s="93"/>
      <c r="U1347" s="93"/>
      <c r="X1347" s="93"/>
      <c r="Y1347" s="93"/>
    </row>
    <row r="1348" spans="1:25" x14ac:dyDescent="0.2">
      <c r="A1348" s="93"/>
      <c r="I1348" s="93"/>
      <c r="M1348" s="93"/>
      <c r="N1348" s="93"/>
      <c r="Q1348" s="93"/>
      <c r="R1348" s="93"/>
      <c r="S1348" s="93"/>
      <c r="U1348" s="93"/>
      <c r="X1348" s="93"/>
      <c r="Y1348" s="93"/>
    </row>
    <row r="1349" spans="1:25" x14ac:dyDescent="0.2">
      <c r="A1349" s="93"/>
      <c r="I1349" s="93"/>
      <c r="M1349" s="93"/>
      <c r="N1349" s="93"/>
      <c r="Q1349" s="93"/>
      <c r="R1349" s="93"/>
      <c r="S1349" s="93"/>
      <c r="U1349" s="93"/>
      <c r="X1349" s="93"/>
      <c r="Y1349" s="93"/>
    </row>
    <row r="1350" spans="1:25" x14ac:dyDescent="0.2">
      <c r="A1350" s="93"/>
      <c r="I1350" s="93"/>
      <c r="M1350" s="93"/>
      <c r="N1350" s="93"/>
      <c r="Q1350" s="93"/>
      <c r="R1350" s="93"/>
      <c r="S1350" s="93"/>
      <c r="U1350" s="93"/>
      <c r="X1350" s="93"/>
      <c r="Y1350" s="93"/>
    </row>
    <row r="1351" spans="1:25" x14ac:dyDescent="0.2">
      <c r="A1351" s="93"/>
      <c r="I1351" s="93"/>
      <c r="M1351" s="93"/>
      <c r="N1351" s="93"/>
      <c r="Q1351" s="93"/>
      <c r="R1351" s="93"/>
      <c r="S1351" s="93"/>
      <c r="U1351" s="93"/>
      <c r="X1351" s="93"/>
      <c r="Y1351" s="93"/>
    </row>
    <row r="1352" spans="1:25" x14ac:dyDescent="0.2">
      <c r="A1352" s="93"/>
      <c r="I1352" s="93"/>
      <c r="M1352" s="93"/>
      <c r="N1352" s="93"/>
      <c r="Q1352" s="93"/>
      <c r="R1352" s="93"/>
      <c r="S1352" s="93"/>
      <c r="U1352" s="93"/>
      <c r="X1352" s="93"/>
      <c r="Y1352" s="93"/>
    </row>
    <row r="1353" spans="1:25" x14ac:dyDescent="0.2">
      <c r="A1353" s="93"/>
      <c r="I1353" s="93"/>
      <c r="M1353" s="93"/>
      <c r="N1353" s="93"/>
      <c r="Q1353" s="93"/>
      <c r="R1353" s="93"/>
      <c r="S1353" s="93"/>
      <c r="U1353" s="93"/>
      <c r="X1353" s="93"/>
      <c r="Y1353" s="93"/>
    </row>
    <row r="1354" spans="1:25" x14ac:dyDescent="0.2">
      <c r="A1354" s="93"/>
      <c r="I1354" s="93"/>
      <c r="M1354" s="93"/>
      <c r="N1354" s="93"/>
      <c r="Q1354" s="93"/>
      <c r="R1354" s="93"/>
      <c r="S1354" s="93"/>
      <c r="U1354" s="93"/>
      <c r="X1354" s="93"/>
      <c r="Y1354" s="93"/>
    </row>
    <row r="1355" spans="1:25" x14ac:dyDescent="0.2">
      <c r="A1355" s="93"/>
      <c r="I1355" s="93"/>
      <c r="M1355" s="93"/>
      <c r="N1355" s="93"/>
      <c r="Q1355" s="93"/>
      <c r="R1355" s="93"/>
      <c r="S1355" s="93"/>
      <c r="U1355" s="93"/>
      <c r="X1355" s="93"/>
      <c r="Y1355" s="93"/>
    </row>
    <row r="1356" spans="1:25" x14ac:dyDescent="0.2">
      <c r="A1356" s="93"/>
      <c r="I1356" s="93"/>
      <c r="M1356" s="93"/>
      <c r="N1356" s="93"/>
      <c r="Q1356" s="93"/>
      <c r="R1356" s="93"/>
      <c r="S1356" s="93"/>
      <c r="U1356" s="93"/>
      <c r="X1356" s="93"/>
      <c r="Y1356" s="93"/>
    </row>
    <row r="1357" spans="1:25" x14ac:dyDescent="0.2">
      <c r="A1357" s="93"/>
      <c r="I1357" s="93"/>
      <c r="M1357" s="93"/>
      <c r="N1357" s="93"/>
      <c r="Q1357" s="93"/>
      <c r="R1357" s="93"/>
      <c r="S1357" s="93"/>
      <c r="U1357" s="93"/>
      <c r="X1357" s="93"/>
      <c r="Y1357" s="93"/>
    </row>
    <row r="1358" spans="1:25" x14ac:dyDescent="0.2">
      <c r="A1358" s="93"/>
      <c r="I1358" s="93"/>
      <c r="M1358" s="93"/>
      <c r="N1358" s="93"/>
      <c r="Q1358" s="93"/>
      <c r="R1358" s="93"/>
      <c r="S1358" s="93"/>
      <c r="U1358" s="93"/>
      <c r="X1358" s="93"/>
      <c r="Y1358" s="93"/>
    </row>
    <row r="1359" spans="1:25" x14ac:dyDescent="0.2">
      <c r="A1359" s="93"/>
      <c r="I1359" s="93"/>
      <c r="M1359" s="93"/>
      <c r="N1359" s="93"/>
      <c r="Q1359" s="93"/>
      <c r="R1359" s="93"/>
      <c r="S1359" s="93"/>
      <c r="U1359" s="93"/>
      <c r="X1359" s="93"/>
      <c r="Y1359" s="93"/>
    </row>
    <row r="1360" spans="1:25" x14ac:dyDescent="0.2">
      <c r="A1360" s="93"/>
      <c r="I1360" s="93"/>
      <c r="M1360" s="93"/>
      <c r="N1360" s="93"/>
      <c r="Q1360" s="93"/>
      <c r="R1360" s="93"/>
      <c r="S1360" s="93"/>
      <c r="U1360" s="93"/>
      <c r="X1360" s="93"/>
      <c r="Y1360" s="93"/>
    </row>
    <row r="1361" spans="1:25" x14ac:dyDescent="0.2">
      <c r="A1361" s="93"/>
      <c r="I1361" s="93"/>
      <c r="M1361" s="93"/>
      <c r="N1361" s="93"/>
      <c r="Q1361" s="93"/>
      <c r="R1361" s="93"/>
      <c r="S1361" s="93"/>
      <c r="U1361" s="93"/>
      <c r="X1361" s="93"/>
      <c r="Y1361" s="93"/>
    </row>
    <row r="1362" spans="1:25" x14ac:dyDescent="0.2">
      <c r="A1362" s="93"/>
      <c r="I1362" s="93"/>
      <c r="M1362" s="93"/>
      <c r="N1362" s="93"/>
      <c r="Q1362" s="93"/>
      <c r="R1362" s="93"/>
      <c r="S1362" s="93"/>
      <c r="U1362" s="93"/>
      <c r="X1362" s="93"/>
      <c r="Y1362" s="93"/>
    </row>
    <row r="1363" spans="1:25" x14ac:dyDescent="0.2">
      <c r="A1363" s="93"/>
      <c r="I1363" s="93"/>
      <c r="M1363" s="93"/>
      <c r="N1363" s="93"/>
      <c r="Q1363" s="93"/>
      <c r="R1363" s="93"/>
      <c r="S1363" s="93"/>
      <c r="U1363" s="93"/>
      <c r="X1363" s="93"/>
      <c r="Y1363" s="93"/>
    </row>
    <row r="1364" spans="1:25" x14ac:dyDescent="0.2">
      <c r="A1364" s="93"/>
      <c r="I1364" s="93"/>
      <c r="M1364" s="93"/>
      <c r="N1364" s="93"/>
      <c r="Q1364" s="93"/>
      <c r="R1364" s="93"/>
      <c r="S1364" s="93"/>
      <c r="U1364" s="93"/>
      <c r="X1364" s="93"/>
      <c r="Y1364" s="93"/>
    </row>
    <row r="1365" spans="1:25" x14ac:dyDescent="0.2">
      <c r="A1365" s="93"/>
      <c r="I1365" s="93"/>
      <c r="M1365" s="93"/>
      <c r="N1365" s="93"/>
      <c r="Q1365" s="93"/>
      <c r="R1365" s="93"/>
      <c r="S1365" s="93"/>
      <c r="U1365" s="93"/>
      <c r="X1365" s="93"/>
      <c r="Y1365" s="93"/>
    </row>
    <row r="1366" spans="1:25" x14ac:dyDescent="0.2">
      <c r="A1366" s="93"/>
      <c r="I1366" s="93"/>
      <c r="M1366" s="93"/>
      <c r="N1366" s="93"/>
      <c r="Q1366" s="93"/>
      <c r="R1366" s="93"/>
      <c r="S1366" s="93"/>
      <c r="U1366" s="93"/>
      <c r="X1366" s="93"/>
      <c r="Y1366" s="93"/>
    </row>
    <row r="1367" spans="1:25" x14ac:dyDescent="0.2">
      <c r="A1367" s="93"/>
      <c r="I1367" s="93"/>
      <c r="M1367" s="93"/>
      <c r="N1367" s="93"/>
      <c r="Q1367" s="93"/>
      <c r="R1367" s="93"/>
      <c r="S1367" s="93"/>
      <c r="U1367" s="93"/>
      <c r="X1367" s="93"/>
      <c r="Y1367" s="93"/>
    </row>
    <row r="1368" spans="1:25" x14ac:dyDescent="0.2">
      <c r="A1368" s="93"/>
      <c r="I1368" s="93"/>
      <c r="M1368" s="93"/>
      <c r="N1368" s="93"/>
      <c r="Q1368" s="93"/>
      <c r="R1368" s="93"/>
      <c r="S1368" s="93"/>
      <c r="U1368" s="93"/>
      <c r="X1368" s="93"/>
      <c r="Y1368" s="93"/>
    </row>
    <row r="1369" spans="1:25" x14ac:dyDescent="0.2">
      <c r="A1369" s="93"/>
      <c r="I1369" s="93"/>
      <c r="M1369" s="93"/>
      <c r="N1369" s="93"/>
      <c r="Q1369" s="93"/>
      <c r="R1369" s="93"/>
      <c r="S1369" s="93"/>
      <c r="U1369" s="93"/>
      <c r="X1369" s="93"/>
      <c r="Y1369" s="93"/>
    </row>
    <row r="1370" spans="1:25" x14ac:dyDescent="0.2">
      <c r="A1370" s="93"/>
      <c r="I1370" s="93"/>
      <c r="M1370" s="93"/>
      <c r="N1370" s="93"/>
      <c r="Q1370" s="93"/>
      <c r="R1370" s="93"/>
      <c r="S1370" s="93"/>
      <c r="U1370" s="93"/>
      <c r="X1370" s="93"/>
      <c r="Y1370" s="93"/>
    </row>
    <row r="1371" spans="1:25" x14ac:dyDescent="0.2">
      <c r="A1371" s="93"/>
      <c r="I1371" s="93"/>
      <c r="M1371" s="93"/>
      <c r="N1371" s="93"/>
      <c r="Q1371" s="93"/>
      <c r="R1371" s="93"/>
      <c r="S1371" s="93"/>
      <c r="U1371" s="93"/>
      <c r="X1371" s="93"/>
      <c r="Y1371" s="93"/>
    </row>
    <row r="1372" spans="1:25" x14ac:dyDescent="0.2">
      <c r="A1372" s="93"/>
      <c r="I1372" s="93"/>
      <c r="M1372" s="93"/>
      <c r="N1372" s="93"/>
      <c r="Q1372" s="93"/>
      <c r="R1372" s="93"/>
      <c r="S1372" s="93"/>
      <c r="U1372" s="93"/>
      <c r="X1372" s="93"/>
      <c r="Y1372" s="93"/>
    </row>
    <row r="1373" spans="1:25" x14ac:dyDescent="0.2">
      <c r="A1373" s="93"/>
      <c r="I1373" s="93"/>
      <c r="M1373" s="93"/>
      <c r="N1373" s="93"/>
      <c r="Q1373" s="93"/>
      <c r="R1373" s="93"/>
      <c r="S1373" s="93"/>
      <c r="U1373" s="93"/>
      <c r="X1373" s="93"/>
      <c r="Y1373" s="93"/>
    </row>
    <row r="1374" spans="1:25" x14ac:dyDescent="0.2">
      <c r="A1374" s="93"/>
      <c r="I1374" s="93"/>
      <c r="M1374" s="93"/>
      <c r="N1374" s="93"/>
      <c r="Q1374" s="93"/>
      <c r="R1374" s="93"/>
      <c r="S1374" s="93"/>
      <c r="U1374" s="93"/>
      <c r="X1374" s="93"/>
      <c r="Y1374" s="93"/>
    </row>
    <row r="1375" spans="1:25" x14ac:dyDescent="0.2">
      <c r="A1375" s="93"/>
      <c r="I1375" s="93"/>
      <c r="M1375" s="93"/>
      <c r="N1375" s="93"/>
      <c r="Q1375" s="93"/>
      <c r="R1375" s="93"/>
      <c r="S1375" s="93"/>
      <c r="U1375" s="93"/>
      <c r="X1375" s="93"/>
      <c r="Y1375" s="93"/>
    </row>
    <row r="1376" spans="1:25" x14ac:dyDescent="0.2">
      <c r="A1376" s="93"/>
      <c r="I1376" s="93"/>
      <c r="M1376" s="93"/>
      <c r="N1376" s="93"/>
      <c r="Q1376" s="93"/>
      <c r="R1376" s="93"/>
      <c r="S1376" s="93"/>
      <c r="U1376" s="93"/>
      <c r="X1376" s="93"/>
      <c r="Y1376" s="93"/>
    </row>
    <row r="1377" spans="1:25" x14ac:dyDescent="0.2">
      <c r="A1377" s="93"/>
      <c r="I1377" s="93"/>
      <c r="M1377" s="93"/>
      <c r="N1377" s="93"/>
      <c r="Q1377" s="93"/>
      <c r="R1377" s="93"/>
      <c r="S1377" s="93"/>
      <c r="U1377" s="93"/>
      <c r="X1377" s="93"/>
      <c r="Y1377" s="93"/>
    </row>
    <row r="1378" spans="1:25" x14ac:dyDescent="0.2">
      <c r="A1378" s="93"/>
      <c r="I1378" s="93"/>
      <c r="M1378" s="93"/>
      <c r="N1378" s="93"/>
      <c r="Q1378" s="93"/>
      <c r="R1378" s="93"/>
      <c r="S1378" s="93"/>
      <c r="U1378" s="93"/>
      <c r="X1378" s="93"/>
      <c r="Y1378" s="93"/>
    </row>
    <row r="1379" spans="1:25" x14ac:dyDescent="0.2">
      <c r="A1379" s="93"/>
      <c r="I1379" s="93"/>
      <c r="M1379" s="93"/>
      <c r="N1379" s="93"/>
      <c r="Q1379" s="93"/>
      <c r="R1379" s="93"/>
      <c r="S1379" s="93"/>
      <c r="U1379" s="93"/>
      <c r="X1379" s="93"/>
      <c r="Y1379" s="93"/>
    </row>
    <row r="1380" spans="1:25" x14ac:dyDescent="0.2">
      <c r="A1380" s="93"/>
      <c r="I1380" s="93"/>
      <c r="M1380" s="93"/>
      <c r="N1380" s="93"/>
      <c r="Q1380" s="93"/>
      <c r="R1380" s="93"/>
      <c r="S1380" s="93"/>
      <c r="U1380" s="93"/>
      <c r="X1380" s="93"/>
      <c r="Y1380" s="93"/>
    </row>
    <row r="1381" spans="1:25" x14ac:dyDescent="0.2">
      <c r="A1381" s="93"/>
      <c r="I1381" s="93"/>
      <c r="M1381" s="93"/>
      <c r="N1381" s="93"/>
      <c r="Q1381" s="93"/>
      <c r="R1381" s="93"/>
      <c r="S1381" s="93"/>
      <c r="U1381" s="93"/>
      <c r="X1381" s="93"/>
      <c r="Y1381" s="93"/>
    </row>
    <row r="1382" spans="1:25" x14ac:dyDescent="0.2">
      <c r="A1382" s="93"/>
      <c r="I1382" s="93"/>
      <c r="M1382" s="93"/>
      <c r="N1382" s="93"/>
      <c r="Q1382" s="93"/>
      <c r="R1382" s="93"/>
      <c r="S1382" s="93"/>
      <c r="U1382" s="93"/>
      <c r="X1382" s="93"/>
      <c r="Y1382" s="93"/>
    </row>
    <row r="1383" spans="1:25" x14ac:dyDescent="0.2">
      <c r="A1383" s="93"/>
      <c r="I1383" s="93"/>
      <c r="M1383" s="93"/>
      <c r="N1383" s="93"/>
      <c r="Q1383" s="93"/>
      <c r="R1383" s="93"/>
      <c r="S1383" s="93"/>
      <c r="U1383" s="93"/>
      <c r="X1383" s="93"/>
      <c r="Y1383" s="93"/>
    </row>
    <row r="1384" spans="1:25" x14ac:dyDescent="0.2">
      <c r="A1384" s="93"/>
      <c r="I1384" s="93"/>
      <c r="M1384" s="93"/>
      <c r="N1384" s="93"/>
      <c r="Q1384" s="93"/>
      <c r="R1384" s="93"/>
      <c r="S1384" s="93"/>
      <c r="U1384" s="93"/>
      <c r="X1384" s="93"/>
      <c r="Y1384" s="93"/>
    </row>
    <row r="1385" spans="1:25" x14ac:dyDescent="0.2">
      <c r="A1385" s="93"/>
      <c r="I1385" s="93"/>
      <c r="M1385" s="93"/>
      <c r="N1385" s="93"/>
      <c r="Q1385" s="93"/>
      <c r="R1385" s="93"/>
      <c r="S1385" s="93"/>
      <c r="U1385" s="93"/>
      <c r="X1385" s="93"/>
      <c r="Y1385" s="93"/>
    </row>
    <row r="1386" spans="1:25" x14ac:dyDescent="0.2">
      <c r="A1386" s="93"/>
      <c r="I1386" s="93"/>
      <c r="M1386" s="93"/>
      <c r="N1386" s="93"/>
      <c r="Q1386" s="93"/>
      <c r="R1386" s="93"/>
      <c r="S1386" s="93"/>
      <c r="U1386" s="93"/>
      <c r="X1386" s="93"/>
      <c r="Y1386" s="93"/>
    </row>
    <row r="1387" spans="1:25" x14ac:dyDescent="0.2">
      <c r="A1387" s="93"/>
      <c r="I1387" s="93"/>
      <c r="M1387" s="93"/>
      <c r="N1387" s="93"/>
      <c r="Q1387" s="93"/>
      <c r="R1387" s="93"/>
      <c r="S1387" s="93"/>
      <c r="U1387" s="93"/>
      <c r="X1387" s="93"/>
      <c r="Y1387" s="93"/>
    </row>
    <row r="1388" spans="1:25" x14ac:dyDescent="0.2">
      <c r="A1388" s="93"/>
      <c r="I1388" s="93"/>
      <c r="M1388" s="93"/>
      <c r="N1388" s="93"/>
      <c r="Q1388" s="93"/>
      <c r="R1388" s="93"/>
      <c r="S1388" s="93"/>
      <c r="U1388" s="93"/>
      <c r="X1388" s="93"/>
      <c r="Y1388" s="93"/>
    </row>
    <row r="1389" spans="1:25" x14ac:dyDescent="0.2">
      <c r="A1389" s="93"/>
      <c r="I1389" s="93"/>
      <c r="M1389" s="93"/>
      <c r="N1389" s="93"/>
      <c r="Q1389" s="93"/>
      <c r="R1389" s="93"/>
      <c r="S1389" s="93"/>
      <c r="U1389" s="93"/>
      <c r="X1389" s="93"/>
      <c r="Y1389" s="93"/>
    </row>
    <row r="1390" spans="1:25" x14ac:dyDescent="0.2">
      <c r="A1390" s="93"/>
      <c r="I1390" s="93"/>
      <c r="M1390" s="93"/>
      <c r="N1390" s="93"/>
      <c r="Q1390" s="93"/>
      <c r="R1390" s="93"/>
      <c r="S1390" s="93"/>
      <c r="U1390" s="93"/>
      <c r="X1390" s="93"/>
      <c r="Y1390" s="93"/>
    </row>
    <row r="1391" spans="1:25" x14ac:dyDescent="0.2">
      <c r="A1391" s="93"/>
      <c r="I1391" s="93"/>
      <c r="M1391" s="93"/>
      <c r="N1391" s="93"/>
      <c r="Q1391" s="93"/>
      <c r="R1391" s="93"/>
      <c r="S1391" s="93"/>
      <c r="U1391" s="93"/>
      <c r="X1391" s="93"/>
      <c r="Y1391" s="93"/>
    </row>
    <row r="1392" spans="1:25" x14ac:dyDescent="0.2">
      <c r="A1392" s="93"/>
      <c r="I1392" s="93"/>
      <c r="M1392" s="93"/>
      <c r="N1392" s="93"/>
      <c r="Q1392" s="93"/>
      <c r="R1392" s="93"/>
      <c r="S1392" s="93"/>
      <c r="U1392" s="93"/>
      <c r="X1392" s="93"/>
      <c r="Y1392" s="93"/>
    </row>
    <row r="1393" spans="1:25" x14ac:dyDescent="0.2">
      <c r="A1393" s="93"/>
      <c r="I1393" s="93"/>
      <c r="M1393" s="93"/>
      <c r="N1393" s="93"/>
      <c r="Q1393" s="93"/>
      <c r="R1393" s="93"/>
      <c r="S1393" s="93"/>
      <c r="U1393" s="93"/>
      <c r="X1393" s="93"/>
      <c r="Y1393" s="93"/>
    </row>
    <row r="1394" spans="1:25" x14ac:dyDescent="0.2">
      <c r="A1394" s="93"/>
      <c r="I1394" s="93"/>
      <c r="M1394" s="93"/>
      <c r="N1394" s="93"/>
      <c r="Q1394" s="93"/>
      <c r="R1394" s="93"/>
      <c r="S1394" s="93"/>
      <c r="U1394" s="93"/>
      <c r="X1394" s="93"/>
      <c r="Y1394" s="93"/>
    </row>
    <row r="1395" spans="1:25" x14ac:dyDescent="0.2">
      <c r="A1395" s="93"/>
      <c r="I1395" s="93"/>
      <c r="M1395" s="93"/>
      <c r="N1395" s="93"/>
      <c r="Q1395" s="93"/>
      <c r="R1395" s="93"/>
      <c r="S1395" s="93"/>
      <c r="U1395" s="93"/>
      <c r="X1395" s="93"/>
      <c r="Y1395" s="93"/>
    </row>
    <row r="1396" spans="1:25" x14ac:dyDescent="0.2">
      <c r="A1396" s="93"/>
      <c r="I1396" s="93"/>
      <c r="M1396" s="93"/>
      <c r="N1396" s="93"/>
      <c r="Q1396" s="93"/>
      <c r="R1396" s="93"/>
      <c r="S1396" s="93"/>
      <c r="U1396" s="93"/>
      <c r="X1396" s="93"/>
      <c r="Y1396" s="93"/>
    </row>
    <row r="1397" spans="1:25" x14ac:dyDescent="0.2">
      <c r="A1397" s="93"/>
      <c r="I1397" s="93"/>
      <c r="M1397" s="93"/>
      <c r="N1397" s="93"/>
      <c r="Q1397" s="93"/>
      <c r="R1397" s="93"/>
      <c r="S1397" s="93"/>
      <c r="U1397" s="93"/>
      <c r="X1397" s="93"/>
      <c r="Y1397" s="93"/>
    </row>
    <row r="1398" spans="1:25" x14ac:dyDescent="0.2">
      <c r="A1398" s="93"/>
      <c r="I1398" s="93"/>
      <c r="M1398" s="93"/>
      <c r="N1398" s="93"/>
      <c r="Q1398" s="93"/>
      <c r="R1398" s="93"/>
      <c r="S1398" s="93"/>
      <c r="U1398" s="93"/>
      <c r="X1398" s="93"/>
      <c r="Y1398" s="93"/>
    </row>
    <row r="1399" spans="1:25" x14ac:dyDescent="0.2">
      <c r="A1399" s="93"/>
      <c r="I1399" s="93"/>
      <c r="M1399" s="93"/>
      <c r="N1399" s="93"/>
      <c r="Q1399" s="93"/>
      <c r="R1399" s="93"/>
      <c r="S1399" s="93"/>
      <c r="U1399" s="93"/>
      <c r="X1399" s="93"/>
      <c r="Y1399" s="93"/>
    </row>
    <row r="1400" spans="1:25" x14ac:dyDescent="0.2">
      <c r="A1400" s="93"/>
      <c r="I1400" s="93"/>
      <c r="M1400" s="93"/>
      <c r="N1400" s="93"/>
      <c r="Q1400" s="93"/>
      <c r="R1400" s="93"/>
      <c r="S1400" s="93"/>
      <c r="U1400" s="93"/>
      <c r="X1400" s="93"/>
      <c r="Y1400" s="93"/>
    </row>
    <row r="1401" spans="1:25" x14ac:dyDescent="0.2">
      <c r="A1401" s="93"/>
      <c r="I1401" s="93"/>
      <c r="M1401" s="93"/>
      <c r="N1401" s="93"/>
      <c r="Q1401" s="93"/>
      <c r="R1401" s="93"/>
      <c r="S1401" s="93"/>
      <c r="U1401" s="93"/>
      <c r="X1401" s="93"/>
      <c r="Y1401" s="93"/>
    </row>
    <row r="1402" spans="1:25" x14ac:dyDescent="0.2">
      <c r="A1402" s="93"/>
      <c r="I1402" s="93"/>
      <c r="M1402" s="93"/>
      <c r="N1402" s="93"/>
      <c r="Q1402" s="93"/>
      <c r="R1402" s="93"/>
      <c r="S1402" s="93"/>
      <c r="U1402" s="93"/>
      <c r="X1402" s="93"/>
      <c r="Y1402" s="93"/>
    </row>
    <row r="1403" spans="1:25" x14ac:dyDescent="0.2">
      <c r="A1403" s="93"/>
      <c r="I1403" s="93"/>
      <c r="M1403" s="93"/>
      <c r="N1403" s="93"/>
      <c r="Q1403" s="93"/>
      <c r="R1403" s="93"/>
      <c r="S1403" s="93"/>
      <c r="U1403" s="93"/>
      <c r="X1403" s="93"/>
      <c r="Y1403" s="93"/>
    </row>
    <row r="1404" spans="1:25" x14ac:dyDescent="0.2">
      <c r="A1404" s="93"/>
      <c r="I1404" s="93"/>
      <c r="M1404" s="93"/>
      <c r="N1404" s="93"/>
      <c r="Q1404" s="93"/>
      <c r="R1404" s="93"/>
      <c r="S1404" s="93"/>
      <c r="U1404" s="93"/>
      <c r="X1404" s="93"/>
      <c r="Y1404" s="93"/>
    </row>
    <row r="1405" spans="1:25" x14ac:dyDescent="0.2">
      <c r="A1405" s="93"/>
      <c r="I1405" s="93"/>
      <c r="M1405" s="93"/>
      <c r="N1405" s="93"/>
      <c r="Q1405" s="93"/>
      <c r="R1405" s="93"/>
      <c r="S1405" s="93"/>
      <c r="U1405" s="93"/>
      <c r="X1405" s="93"/>
      <c r="Y1405" s="93"/>
    </row>
    <row r="1406" spans="1:25" x14ac:dyDescent="0.2">
      <c r="A1406" s="93"/>
      <c r="I1406" s="93"/>
      <c r="M1406" s="93"/>
      <c r="N1406" s="93"/>
      <c r="Q1406" s="93"/>
      <c r="R1406" s="93"/>
      <c r="S1406" s="93"/>
      <c r="U1406" s="93"/>
      <c r="X1406" s="93"/>
      <c r="Y1406" s="93"/>
    </row>
    <row r="1407" spans="1:25" x14ac:dyDescent="0.2">
      <c r="A1407" s="93"/>
      <c r="I1407" s="93"/>
      <c r="M1407" s="93"/>
      <c r="N1407" s="93"/>
      <c r="Q1407" s="93"/>
      <c r="R1407" s="93"/>
      <c r="S1407" s="93"/>
      <c r="U1407" s="93"/>
      <c r="X1407" s="93"/>
      <c r="Y1407" s="93"/>
    </row>
    <row r="1408" spans="1:25" x14ac:dyDescent="0.2">
      <c r="A1408" s="93"/>
      <c r="I1408" s="93"/>
      <c r="M1408" s="93"/>
      <c r="N1408" s="93"/>
      <c r="Q1408" s="93"/>
      <c r="R1408" s="93"/>
      <c r="S1408" s="93"/>
      <c r="U1408" s="93"/>
      <c r="X1408" s="93"/>
      <c r="Y1408" s="93"/>
    </row>
    <row r="1409" spans="1:25" x14ac:dyDescent="0.2">
      <c r="A1409" s="93"/>
      <c r="I1409" s="93"/>
      <c r="M1409" s="93"/>
      <c r="N1409" s="93"/>
      <c r="Q1409" s="93"/>
      <c r="R1409" s="93"/>
      <c r="S1409" s="93"/>
      <c r="U1409" s="93"/>
      <c r="X1409" s="93"/>
      <c r="Y1409" s="93"/>
    </row>
    <row r="1410" spans="1:25" x14ac:dyDescent="0.2">
      <c r="A1410" s="93"/>
      <c r="I1410" s="93"/>
      <c r="M1410" s="93"/>
      <c r="N1410" s="93"/>
      <c r="Q1410" s="93"/>
      <c r="R1410" s="93"/>
      <c r="S1410" s="93"/>
      <c r="U1410" s="93"/>
      <c r="X1410" s="93"/>
      <c r="Y1410" s="93"/>
    </row>
    <row r="1411" spans="1:25" x14ac:dyDescent="0.2">
      <c r="A1411" s="93"/>
      <c r="I1411" s="93"/>
      <c r="M1411" s="93"/>
      <c r="N1411" s="93"/>
      <c r="Q1411" s="93"/>
      <c r="R1411" s="93"/>
      <c r="S1411" s="93"/>
      <c r="U1411" s="93"/>
      <c r="X1411" s="93"/>
      <c r="Y1411" s="93"/>
    </row>
    <row r="1412" spans="1:25" x14ac:dyDescent="0.2">
      <c r="A1412" s="93"/>
      <c r="I1412" s="93"/>
      <c r="M1412" s="93"/>
      <c r="N1412" s="93"/>
      <c r="Q1412" s="93"/>
      <c r="R1412" s="93"/>
      <c r="S1412" s="93"/>
      <c r="U1412" s="93"/>
      <c r="X1412" s="93"/>
      <c r="Y1412" s="93"/>
    </row>
    <row r="1413" spans="1:25" x14ac:dyDescent="0.2">
      <c r="A1413" s="93"/>
      <c r="I1413" s="93"/>
      <c r="M1413" s="93"/>
      <c r="N1413" s="93"/>
      <c r="Q1413" s="93"/>
      <c r="R1413" s="93"/>
      <c r="S1413" s="93"/>
      <c r="U1413" s="93"/>
      <c r="X1413" s="93"/>
      <c r="Y1413" s="93"/>
    </row>
    <row r="1414" spans="1:25" x14ac:dyDescent="0.2">
      <c r="A1414" s="93"/>
      <c r="I1414" s="93"/>
      <c r="M1414" s="93"/>
      <c r="N1414" s="93"/>
      <c r="Q1414" s="93"/>
      <c r="R1414" s="93"/>
      <c r="S1414" s="93"/>
      <c r="U1414" s="93"/>
      <c r="X1414" s="93"/>
      <c r="Y1414" s="93"/>
    </row>
    <row r="1415" spans="1:25" x14ac:dyDescent="0.2">
      <c r="A1415" s="93"/>
      <c r="I1415" s="93"/>
      <c r="M1415" s="93"/>
      <c r="N1415" s="93"/>
      <c r="Q1415" s="93"/>
      <c r="R1415" s="93"/>
      <c r="S1415" s="93"/>
      <c r="U1415" s="93"/>
      <c r="X1415" s="93"/>
      <c r="Y1415" s="93"/>
    </row>
    <row r="1416" spans="1:25" x14ac:dyDescent="0.2">
      <c r="A1416" s="93"/>
      <c r="I1416" s="93"/>
      <c r="M1416" s="93"/>
      <c r="N1416" s="93"/>
      <c r="Q1416" s="93"/>
      <c r="R1416" s="93"/>
      <c r="S1416" s="93"/>
      <c r="U1416" s="93"/>
      <c r="X1416" s="93"/>
      <c r="Y1416" s="93"/>
    </row>
    <row r="1417" spans="1:25" x14ac:dyDescent="0.2">
      <c r="A1417" s="93"/>
      <c r="I1417" s="93"/>
      <c r="M1417" s="93"/>
      <c r="N1417" s="93"/>
      <c r="Q1417" s="93"/>
      <c r="R1417" s="93"/>
      <c r="S1417" s="93"/>
      <c r="U1417" s="93"/>
      <c r="X1417" s="93"/>
      <c r="Y1417" s="93"/>
    </row>
    <row r="1418" spans="1:25" x14ac:dyDescent="0.2">
      <c r="A1418" s="93"/>
      <c r="I1418" s="93"/>
      <c r="M1418" s="93"/>
      <c r="N1418" s="93"/>
      <c r="Q1418" s="93"/>
      <c r="R1418" s="93"/>
      <c r="S1418" s="93"/>
      <c r="U1418" s="93"/>
      <c r="X1418" s="93"/>
      <c r="Y1418" s="93"/>
    </row>
    <row r="1419" spans="1:25" x14ac:dyDescent="0.2">
      <c r="A1419" s="93"/>
      <c r="I1419" s="93"/>
      <c r="M1419" s="93"/>
      <c r="N1419" s="93"/>
      <c r="Q1419" s="93"/>
      <c r="R1419" s="93"/>
      <c r="S1419" s="93"/>
      <c r="U1419" s="93"/>
      <c r="X1419" s="93"/>
      <c r="Y1419" s="93"/>
    </row>
    <row r="1420" spans="1:25" x14ac:dyDescent="0.2">
      <c r="A1420" s="93"/>
      <c r="I1420" s="93"/>
      <c r="M1420" s="93"/>
      <c r="N1420" s="93"/>
      <c r="Q1420" s="93"/>
      <c r="R1420" s="93"/>
      <c r="S1420" s="93"/>
      <c r="U1420" s="93"/>
      <c r="X1420" s="93"/>
      <c r="Y1420" s="93"/>
    </row>
    <row r="1421" spans="1:25" x14ac:dyDescent="0.2">
      <c r="A1421" s="93"/>
      <c r="I1421" s="93"/>
      <c r="M1421" s="93"/>
      <c r="N1421" s="93"/>
      <c r="Q1421" s="93"/>
      <c r="R1421" s="93"/>
      <c r="S1421" s="93"/>
      <c r="U1421" s="93"/>
      <c r="X1421" s="93"/>
      <c r="Y1421" s="93"/>
    </row>
    <row r="1422" spans="1:25" x14ac:dyDescent="0.2">
      <c r="A1422" s="93"/>
      <c r="I1422" s="93"/>
      <c r="M1422" s="93"/>
      <c r="N1422" s="93"/>
      <c r="Q1422" s="93"/>
      <c r="R1422" s="93"/>
      <c r="S1422" s="93"/>
      <c r="U1422" s="93"/>
      <c r="X1422" s="93"/>
      <c r="Y1422" s="93"/>
    </row>
    <row r="1423" spans="1:25" x14ac:dyDescent="0.2">
      <c r="A1423" s="93"/>
      <c r="I1423" s="93"/>
      <c r="M1423" s="93"/>
      <c r="N1423" s="93"/>
      <c r="Q1423" s="93"/>
      <c r="R1423" s="93"/>
      <c r="S1423" s="93"/>
      <c r="U1423" s="93"/>
      <c r="X1423" s="93"/>
      <c r="Y1423" s="93"/>
    </row>
    <row r="1424" spans="1:25" x14ac:dyDescent="0.2">
      <c r="A1424" s="93"/>
      <c r="I1424" s="93"/>
      <c r="M1424" s="93"/>
      <c r="N1424" s="93"/>
      <c r="Q1424" s="93"/>
      <c r="R1424" s="93"/>
      <c r="S1424" s="93"/>
      <c r="U1424" s="93"/>
      <c r="X1424" s="93"/>
      <c r="Y1424" s="93"/>
    </row>
    <row r="1425" spans="1:25" x14ac:dyDescent="0.2">
      <c r="A1425" s="93"/>
      <c r="I1425" s="93"/>
      <c r="M1425" s="93"/>
      <c r="N1425" s="93"/>
      <c r="Q1425" s="93"/>
      <c r="R1425" s="93"/>
      <c r="S1425" s="93"/>
      <c r="U1425" s="93"/>
      <c r="X1425" s="93"/>
      <c r="Y1425" s="93"/>
    </row>
    <row r="1426" spans="1:25" x14ac:dyDescent="0.2">
      <c r="A1426" s="93"/>
      <c r="I1426" s="93"/>
      <c r="M1426" s="93"/>
      <c r="N1426" s="93"/>
      <c r="Q1426" s="93"/>
      <c r="R1426" s="93"/>
      <c r="S1426" s="93"/>
      <c r="U1426" s="93"/>
      <c r="X1426" s="93"/>
      <c r="Y1426" s="93"/>
    </row>
    <row r="1427" spans="1:25" x14ac:dyDescent="0.2">
      <c r="A1427" s="93"/>
      <c r="I1427" s="93"/>
      <c r="M1427" s="93"/>
      <c r="N1427" s="93"/>
      <c r="Q1427" s="93"/>
      <c r="R1427" s="93"/>
      <c r="S1427" s="93"/>
      <c r="U1427" s="93"/>
      <c r="X1427" s="93"/>
      <c r="Y1427" s="93"/>
    </row>
    <row r="1428" spans="1:25" x14ac:dyDescent="0.2">
      <c r="A1428" s="93"/>
      <c r="I1428" s="93"/>
      <c r="M1428" s="93"/>
      <c r="N1428" s="93"/>
      <c r="Q1428" s="93"/>
      <c r="R1428" s="93"/>
      <c r="S1428" s="93"/>
      <c r="U1428" s="93"/>
      <c r="X1428" s="93"/>
      <c r="Y1428" s="93"/>
    </row>
    <row r="1429" spans="1:25" x14ac:dyDescent="0.2">
      <c r="A1429" s="93"/>
      <c r="I1429" s="93"/>
      <c r="M1429" s="93"/>
      <c r="N1429" s="93"/>
      <c r="Q1429" s="93"/>
      <c r="R1429" s="93"/>
      <c r="S1429" s="93"/>
      <c r="U1429" s="93"/>
      <c r="X1429" s="93"/>
      <c r="Y1429" s="93"/>
    </row>
    <row r="1430" spans="1:25" x14ac:dyDescent="0.2">
      <c r="A1430" s="93"/>
      <c r="I1430" s="93"/>
      <c r="M1430" s="93"/>
      <c r="N1430" s="93"/>
      <c r="Q1430" s="93"/>
      <c r="R1430" s="93"/>
      <c r="S1430" s="93"/>
      <c r="U1430" s="93"/>
      <c r="X1430" s="93"/>
      <c r="Y1430" s="93"/>
    </row>
    <row r="1431" spans="1:25" x14ac:dyDescent="0.2">
      <c r="A1431" s="93"/>
      <c r="I1431" s="93"/>
      <c r="M1431" s="93"/>
      <c r="N1431" s="93"/>
      <c r="Q1431" s="93"/>
      <c r="R1431" s="93"/>
      <c r="S1431" s="93"/>
      <c r="U1431" s="93"/>
      <c r="X1431" s="93"/>
      <c r="Y1431" s="93"/>
    </row>
    <row r="1432" spans="1:25" x14ac:dyDescent="0.2">
      <c r="A1432" s="93"/>
      <c r="I1432" s="93"/>
      <c r="M1432" s="93"/>
      <c r="N1432" s="93"/>
      <c r="Q1432" s="93"/>
      <c r="R1432" s="93"/>
      <c r="S1432" s="93"/>
      <c r="U1432" s="93"/>
      <c r="X1432" s="93"/>
      <c r="Y1432" s="93"/>
    </row>
    <row r="1433" spans="1:25" x14ac:dyDescent="0.2">
      <c r="A1433" s="93"/>
      <c r="I1433" s="93"/>
      <c r="M1433" s="93"/>
      <c r="N1433" s="93"/>
      <c r="Q1433" s="93"/>
      <c r="R1433" s="93"/>
      <c r="S1433" s="93"/>
      <c r="U1433" s="93"/>
      <c r="X1433" s="93"/>
      <c r="Y1433" s="93"/>
    </row>
    <row r="1434" spans="1:25" x14ac:dyDescent="0.2">
      <c r="A1434" s="93"/>
      <c r="I1434" s="93"/>
      <c r="M1434" s="93"/>
      <c r="N1434" s="93"/>
      <c r="Q1434" s="93"/>
      <c r="R1434" s="93"/>
      <c r="S1434" s="93"/>
      <c r="U1434" s="93"/>
      <c r="X1434" s="93"/>
      <c r="Y1434" s="93"/>
    </row>
    <row r="1435" spans="1:25" x14ac:dyDescent="0.2">
      <c r="A1435" s="93"/>
      <c r="I1435" s="93"/>
      <c r="M1435" s="93"/>
      <c r="N1435" s="93"/>
      <c r="Q1435" s="93"/>
      <c r="R1435" s="93"/>
      <c r="S1435" s="93"/>
      <c r="U1435" s="93"/>
      <c r="X1435" s="93"/>
      <c r="Y1435" s="93"/>
    </row>
    <row r="1436" spans="1:25" x14ac:dyDescent="0.2">
      <c r="A1436" s="93"/>
      <c r="I1436" s="93"/>
      <c r="M1436" s="93"/>
      <c r="N1436" s="93"/>
      <c r="Q1436" s="93"/>
      <c r="R1436" s="93"/>
      <c r="S1436" s="93"/>
      <c r="U1436" s="93"/>
      <c r="X1436" s="93"/>
      <c r="Y1436" s="93"/>
    </row>
    <row r="1437" spans="1:25" x14ac:dyDescent="0.2">
      <c r="A1437" s="93"/>
      <c r="I1437" s="93"/>
      <c r="M1437" s="93"/>
      <c r="N1437" s="93"/>
      <c r="Q1437" s="93"/>
      <c r="R1437" s="93"/>
      <c r="S1437" s="93"/>
      <c r="U1437" s="93"/>
      <c r="X1437" s="93"/>
      <c r="Y1437" s="93"/>
    </row>
    <row r="1438" spans="1:25" x14ac:dyDescent="0.2">
      <c r="A1438" s="93"/>
      <c r="I1438" s="93"/>
      <c r="M1438" s="93"/>
      <c r="N1438" s="93"/>
      <c r="Q1438" s="93"/>
      <c r="R1438" s="93"/>
      <c r="S1438" s="93"/>
      <c r="U1438" s="93"/>
      <c r="X1438" s="93"/>
      <c r="Y1438" s="93"/>
    </row>
    <row r="1439" spans="1:25" x14ac:dyDescent="0.2">
      <c r="A1439" s="93"/>
      <c r="I1439" s="93"/>
      <c r="M1439" s="93"/>
      <c r="N1439" s="93"/>
      <c r="Q1439" s="93"/>
      <c r="R1439" s="93"/>
      <c r="S1439" s="93"/>
      <c r="U1439" s="93"/>
      <c r="X1439" s="93"/>
      <c r="Y1439" s="93"/>
    </row>
    <row r="1440" spans="1:25" x14ac:dyDescent="0.2">
      <c r="A1440" s="93"/>
      <c r="I1440" s="93"/>
      <c r="M1440" s="93"/>
      <c r="N1440" s="93"/>
      <c r="Q1440" s="93"/>
      <c r="R1440" s="93"/>
      <c r="S1440" s="93"/>
      <c r="U1440" s="93"/>
      <c r="X1440" s="93"/>
      <c r="Y1440" s="93"/>
    </row>
    <row r="1441" spans="1:25" x14ac:dyDescent="0.2">
      <c r="A1441" s="93"/>
      <c r="I1441" s="93"/>
      <c r="M1441" s="93"/>
      <c r="N1441" s="93"/>
      <c r="Q1441" s="93"/>
      <c r="R1441" s="93"/>
      <c r="S1441" s="93"/>
      <c r="U1441" s="93"/>
      <c r="X1441" s="93"/>
      <c r="Y1441" s="93"/>
    </row>
    <row r="1442" spans="1:25" x14ac:dyDescent="0.2">
      <c r="A1442" s="93"/>
      <c r="I1442" s="93"/>
      <c r="M1442" s="93"/>
      <c r="N1442" s="93"/>
      <c r="Q1442" s="93"/>
      <c r="R1442" s="93"/>
      <c r="S1442" s="93"/>
      <c r="U1442" s="93"/>
      <c r="X1442" s="93"/>
      <c r="Y1442" s="93"/>
    </row>
    <row r="1443" spans="1:25" x14ac:dyDescent="0.2">
      <c r="A1443" s="93"/>
      <c r="I1443" s="93"/>
      <c r="M1443" s="93"/>
      <c r="N1443" s="93"/>
      <c r="Q1443" s="93"/>
      <c r="R1443" s="93"/>
      <c r="S1443" s="93"/>
      <c r="U1443" s="93"/>
      <c r="X1443" s="93"/>
      <c r="Y1443" s="93"/>
    </row>
    <row r="1444" spans="1:25" x14ac:dyDescent="0.2">
      <c r="A1444" s="93"/>
      <c r="I1444" s="93"/>
      <c r="M1444" s="93"/>
      <c r="N1444" s="93"/>
      <c r="Q1444" s="93"/>
      <c r="R1444" s="93"/>
      <c r="S1444" s="93"/>
      <c r="U1444" s="93"/>
      <c r="X1444" s="93"/>
      <c r="Y1444" s="93"/>
    </row>
    <row r="1445" spans="1:25" x14ac:dyDescent="0.2">
      <c r="A1445" s="93"/>
      <c r="I1445" s="93"/>
      <c r="M1445" s="93"/>
      <c r="N1445" s="93"/>
      <c r="Q1445" s="93"/>
      <c r="R1445" s="93"/>
      <c r="S1445" s="93"/>
      <c r="U1445" s="93"/>
      <c r="X1445" s="93"/>
      <c r="Y1445" s="93"/>
    </row>
    <row r="1446" spans="1:25" x14ac:dyDescent="0.2">
      <c r="A1446" s="93"/>
      <c r="I1446" s="93"/>
      <c r="M1446" s="93"/>
      <c r="N1446" s="93"/>
      <c r="Q1446" s="93"/>
      <c r="R1446" s="93"/>
      <c r="S1446" s="93"/>
      <c r="U1446" s="93"/>
      <c r="X1446" s="93"/>
      <c r="Y1446" s="93"/>
    </row>
    <row r="1447" spans="1:25" x14ac:dyDescent="0.2">
      <c r="A1447" s="93"/>
      <c r="I1447" s="93"/>
      <c r="M1447" s="93"/>
      <c r="N1447" s="93"/>
      <c r="Q1447" s="93"/>
      <c r="R1447" s="93"/>
      <c r="S1447" s="93"/>
      <c r="U1447" s="93"/>
      <c r="X1447" s="93"/>
      <c r="Y1447" s="93"/>
    </row>
    <row r="1448" spans="1:25" x14ac:dyDescent="0.2">
      <c r="A1448" s="93"/>
      <c r="I1448" s="93"/>
      <c r="M1448" s="93"/>
      <c r="N1448" s="93"/>
      <c r="Q1448" s="93"/>
      <c r="R1448" s="93"/>
      <c r="S1448" s="93"/>
      <c r="U1448" s="93"/>
      <c r="X1448" s="93"/>
      <c r="Y1448" s="93"/>
    </row>
    <row r="1449" spans="1:25" x14ac:dyDescent="0.2">
      <c r="A1449" s="93"/>
      <c r="I1449" s="93"/>
      <c r="M1449" s="93"/>
      <c r="N1449" s="93"/>
      <c r="Q1449" s="93"/>
      <c r="R1449" s="93"/>
      <c r="S1449" s="93"/>
      <c r="U1449" s="93"/>
      <c r="X1449" s="93"/>
      <c r="Y1449" s="93"/>
    </row>
    <row r="1450" spans="1:25" x14ac:dyDescent="0.2">
      <c r="A1450" s="93"/>
      <c r="I1450" s="93"/>
      <c r="M1450" s="93"/>
      <c r="N1450" s="93"/>
      <c r="Q1450" s="93"/>
      <c r="R1450" s="93"/>
      <c r="S1450" s="93"/>
      <c r="U1450" s="93"/>
      <c r="X1450" s="93"/>
      <c r="Y1450" s="93"/>
    </row>
    <row r="1451" spans="1:25" x14ac:dyDescent="0.2">
      <c r="A1451" s="93"/>
      <c r="I1451" s="93"/>
      <c r="M1451" s="93"/>
      <c r="N1451" s="93"/>
      <c r="Q1451" s="93"/>
      <c r="R1451" s="93"/>
      <c r="S1451" s="93"/>
      <c r="U1451" s="93"/>
      <c r="X1451" s="93"/>
      <c r="Y1451" s="93"/>
    </row>
    <row r="1452" spans="1:25" x14ac:dyDescent="0.2">
      <c r="A1452" s="93"/>
      <c r="I1452" s="93"/>
      <c r="M1452" s="93"/>
      <c r="N1452" s="93"/>
      <c r="Q1452" s="93"/>
      <c r="R1452" s="93"/>
      <c r="S1452" s="93"/>
      <c r="U1452" s="93"/>
      <c r="X1452" s="93"/>
      <c r="Y1452" s="93"/>
    </row>
    <row r="1453" spans="1:25" x14ac:dyDescent="0.2">
      <c r="A1453" s="93"/>
      <c r="I1453" s="93"/>
      <c r="M1453" s="93"/>
      <c r="N1453" s="93"/>
      <c r="Q1453" s="93"/>
      <c r="R1453" s="93"/>
      <c r="S1453" s="93"/>
      <c r="U1453" s="93"/>
      <c r="X1453" s="93"/>
      <c r="Y1453" s="93"/>
    </row>
    <row r="1454" spans="1:25" x14ac:dyDescent="0.2">
      <c r="A1454" s="93"/>
      <c r="I1454" s="93"/>
      <c r="M1454" s="93"/>
      <c r="N1454" s="93"/>
      <c r="Q1454" s="93"/>
      <c r="R1454" s="93"/>
      <c r="S1454" s="93"/>
      <c r="U1454" s="93"/>
      <c r="X1454" s="93"/>
      <c r="Y1454" s="93"/>
    </row>
    <row r="1455" spans="1:25" x14ac:dyDescent="0.2">
      <c r="A1455" s="93"/>
      <c r="I1455" s="93"/>
      <c r="M1455" s="93"/>
      <c r="N1455" s="93"/>
      <c r="Q1455" s="93"/>
      <c r="R1455" s="93"/>
      <c r="S1455" s="93"/>
      <c r="U1455" s="93"/>
      <c r="X1455" s="93"/>
      <c r="Y1455" s="93"/>
    </row>
    <row r="1456" spans="1:25" x14ac:dyDescent="0.2">
      <c r="A1456" s="93"/>
      <c r="I1456" s="93"/>
      <c r="M1456" s="93"/>
      <c r="N1456" s="93"/>
      <c r="Q1456" s="93"/>
      <c r="R1456" s="93"/>
      <c r="S1456" s="93"/>
      <c r="U1456" s="93"/>
      <c r="X1456" s="93"/>
      <c r="Y1456" s="93"/>
    </row>
    <row r="1457" spans="1:25" x14ac:dyDescent="0.2">
      <c r="A1457" s="93"/>
      <c r="I1457" s="93"/>
      <c r="M1457" s="93"/>
      <c r="N1457" s="93"/>
      <c r="Q1457" s="93"/>
      <c r="R1457" s="93"/>
      <c r="S1457" s="93"/>
      <c r="U1457" s="93"/>
      <c r="X1457" s="93"/>
      <c r="Y1457" s="93"/>
    </row>
    <row r="1458" spans="1:25" x14ac:dyDescent="0.2">
      <c r="A1458" s="93"/>
      <c r="I1458" s="93"/>
      <c r="M1458" s="93"/>
      <c r="N1458" s="93"/>
      <c r="Q1458" s="93"/>
      <c r="R1458" s="93"/>
      <c r="S1458" s="93"/>
      <c r="U1458" s="93"/>
      <c r="X1458" s="93"/>
      <c r="Y1458" s="93"/>
    </row>
    <row r="1459" spans="1:25" x14ac:dyDescent="0.2">
      <c r="A1459" s="93"/>
      <c r="I1459" s="93"/>
      <c r="M1459" s="93"/>
      <c r="N1459" s="93"/>
      <c r="Q1459" s="93"/>
      <c r="R1459" s="93"/>
      <c r="S1459" s="93"/>
      <c r="U1459" s="93"/>
      <c r="X1459" s="93"/>
      <c r="Y1459" s="93"/>
    </row>
    <row r="1460" spans="1:25" x14ac:dyDescent="0.2">
      <c r="A1460" s="93"/>
      <c r="I1460" s="93"/>
      <c r="M1460" s="93"/>
      <c r="N1460" s="93"/>
      <c r="Q1460" s="93"/>
      <c r="R1460" s="93"/>
      <c r="S1460" s="93"/>
      <c r="U1460" s="93"/>
      <c r="X1460" s="93"/>
      <c r="Y1460" s="93"/>
    </row>
    <row r="1461" spans="1:25" x14ac:dyDescent="0.2">
      <c r="A1461" s="93"/>
      <c r="I1461" s="93"/>
      <c r="M1461" s="93"/>
      <c r="N1461" s="93"/>
      <c r="Q1461" s="93"/>
      <c r="R1461" s="93"/>
      <c r="S1461" s="93"/>
      <c r="U1461" s="93"/>
      <c r="X1461" s="93"/>
      <c r="Y1461" s="93"/>
    </row>
    <row r="1462" spans="1:25" x14ac:dyDescent="0.2">
      <c r="A1462" s="93"/>
      <c r="I1462" s="93"/>
      <c r="M1462" s="93"/>
      <c r="N1462" s="93"/>
      <c r="Q1462" s="93"/>
      <c r="R1462" s="93"/>
      <c r="S1462" s="93"/>
      <c r="U1462" s="93"/>
      <c r="X1462" s="93"/>
      <c r="Y1462" s="93"/>
    </row>
    <row r="1463" spans="1:25" x14ac:dyDescent="0.2">
      <c r="A1463" s="93"/>
      <c r="I1463" s="93"/>
      <c r="M1463" s="93"/>
      <c r="N1463" s="93"/>
      <c r="Q1463" s="93"/>
      <c r="R1463" s="93"/>
      <c r="S1463" s="93"/>
      <c r="U1463" s="93"/>
      <c r="X1463" s="93"/>
      <c r="Y1463" s="93"/>
    </row>
    <row r="1464" spans="1:25" x14ac:dyDescent="0.2">
      <c r="A1464" s="93"/>
      <c r="I1464" s="93"/>
      <c r="M1464" s="93"/>
      <c r="N1464" s="93"/>
      <c r="Q1464" s="93"/>
      <c r="R1464" s="93"/>
      <c r="S1464" s="93"/>
      <c r="U1464" s="93"/>
      <c r="X1464" s="93"/>
      <c r="Y1464" s="93"/>
    </row>
    <row r="1465" spans="1:25" x14ac:dyDescent="0.2">
      <c r="A1465" s="93"/>
      <c r="I1465" s="93"/>
      <c r="M1465" s="93"/>
      <c r="N1465" s="93"/>
      <c r="Q1465" s="93"/>
      <c r="R1465" s="93"/>
      <c r="S1465" s="93"/>
      <c r="U1465" s="93"/>
      <c r="X1465" s="93"/>
      <c r="Y1465" s="93"/>
    </row>
    <row r="1466" spans="1:25" x14ac:dyDescent="0.2">
      <c r="A1466" s="93"/>
      <c r="I1466" s="93"/>
      <c r="M1466" s="93"/>
      <c r="N1466" s="93"/>
      <c r="Q1466" s="93"/>
      <c r="R1466" s="93"/>
      <c r="S1466" s="93"/>
      <c r="U1466" s="93"/>
      <c r="X1466" s="93"/>
      <c r="Y1466" s="93"/>
    </row>
    <row r="1467" spans="1:25" x14ac:dyDescent="0.2">
      <c r="A1467" s="93"/>
      <c r="I1467" s="93"/>
      <c r="M1467" s="93"/>
      <c r="N1467" s="93"/>
      <c r="Q1467" s="93"/>
      <c r="R1467" s="93"/>
      <c r="S1467" s="93"/>
      <c r="U1467" s="93"/>
      <c r="X1467" s="93"/>
      <c r="Y1467" s="93"/>
    </row>
    <row r="1468" spans="1:25" x14ac:dyDescent="0.2">
      <c r="A1468" s="93"/>
      <c r="I1468" s="93"/>
      <c r="M1468" s="93"/>
      <c r="N1468" s="93"/>
      <c r="Q1468" s="93"/>
      <c r="R1468" s="93"/>
      <c r="S1468" s="93"/>
      <c r="U1468" s="93"/>
      <c r="X1468" s="93"/>
      <c r="Y1468" s="93"/>
    </row>
    <row r="1469" spans="1:25" x14ac:dyDescent="0.2">
      <c r="A1469" s="93"/>
      <c r="I1469" s="93"/>
      <c r="M1469" s="93"/>
      <c r="N1469" s="93"/>
      <c r="Q1469" s="93"/>
      <c r="R1469" s="93"/>
      <c r="S1469" s="93"/>
      <c r="U1469" s="93"/>
      <c r="X1469" s="93"/>
      <c r="Y1469" s="93"/>
    </row>
    <row r="1470" spans="1:25" x14ac:dyDescent="0.2">
      <c r="A1470" s="93"/>
      <c r="I1470" s="93"/>
      <c r="M1470" s="93"/>
      <c r="N1470" s="93"/>
      <c r="Q1470" s="93"/>
      <c r="R1470" s="93"/>
      <c r="S1470" s="93"/>
      <c r="U1470" s="93"/>
      <c r="X1470" s="93"/>
      <c r="Y1470" s="93"/>
    </row>
    <row r="1471" spans="1:25" x14ac:dyDescent="0.2">
      <c r="A1471" s="93"/>
      <c r="I1471" s="93"/>
      <c r="M1471" s="93"/>
      <c r="N1471" s="93"/>
      <c r="Q1471" s="93"/>
      <c r="R1471" s="93"/>
      <c r="S1471" s="93"/>
      <c r="U1471" s="93"/>
      <c r="X1471" s="93"/>
      <c r="Y1471" s="93"/>
    </row>
    <row r="1472" spans="1:25" x14ac:dyDescent="0.2">
      <c r="A1472" s="93"/>
      <c r="I1472" s="93"/>
      <c r="M1472" s="93"/>
      <c r="N1472" s="93"/>
      <c r="Q1472" s="93"/>
      <c r="R1472" s="93"/>
      <c r="S1472" s="93"/>
      <c r="U1472" s="93"/>
      <c r="X1472" s="93"/>
      <c r="Y1472" s="93"/>
    </row>
    <row r="1473" spans="1:25" x14ac:dyDescent="0.2">
      <c r="A1473" s="93"/>
      <c r="I1473" s="93"/>
      <c r="M1473" s="93"/>
      <c r="N1473" s="93"/>
      <c r="Q1473" s="93"/>
      <c r="R1473" s="93"/>
      <c r="S1473" s="93"/>
      <c r="U1473" s="93"/>
      <c r="X1473" s="93"/>
      <c r="Y1473" s="93"/>
    </row>
    <row r="1474" spans="1:25" x14ac:dyDescent="0.2">
      <c r="A1474" s="93"/>
      <c r="I1474" s="93"/>
      <c r="M1474" s="93"/>
      <c r="N1474" s="93"/>
      <c r="Q1474" s="93"/>
      <c r="R1474" s="93"/>
      <c r="S1474" s="93"/>
      <c r="U1474" s="93"/>
      <c r="X1474" s="93"/>
      <c r="Y1474" s="93"/>
    </row>
    <row r="1475" spans="1:25" x14ac:dyDescent="0.2">
      <c r="A1475" s="93"/>
      <c r="I1475" s="93"/>
      <c r="M1475" s="93"/>
      <c r="N1475" s="93"/>
      <c r="Q1475" s="93"/>
      <c r="R1475" s="93"/>
      <c r="S1475" s="93"/>
      <c r="U1475" s="93"/>
      <c r="X1475" s="93"/>
      <c r="Y1475" s="93"/>
    </row>
    <row r="1476" spans="1:25" x14ac:dyDescent="0.2">
      <c r="A1476" s="93"/>
      <c r="I1476" s="93"/>
      <c r="M1476" s="93"/>
      <c r="N1476" s="93"/>
      <c r="Q1476" s="93"/>
      <c r="R1476" s="93"/>
      <c r="S1476" s="93"/>
      <c r="U1476" s="93"/>
      <c r="X1476" s="93"/>
      <c r="Y1476" s="93"/>
    </row>
    <row r="1477" spans="1:25" x14ac:dyDescent="0.2">
      <c r="A1477" s="93"/>
      <c r="I1477" s="93"/>
      <c r="M1477" s="93"/>
      <c r="N1477" s="93"/>
      <c r="Q1477" s="93"/>
      <c r="R1477" s="93"/>
      <c r="S1477" s="93"/>
      <c r="U1477" s="93"/>
      <c r="X1477" s="93"/>
      <c r="Y1477" s="93"/>
    </row>
    <row r="1478" spans="1:25" x14ac:dyDescent="0.2">
      <c r="A1478" s="93"/>
      <c r="I1478" s="93"/>
      <c r="M1478" s="93"/>
      <c r="N1478" s="93"/>
      <c r="Q1478" s="93"/>
      <c r="R1478" s="93"/>
      <c r="S1478" s="93"/>
      <c r="U1478" s="93"/>
      <c r="X1478" s="93"/>
      <c r="Y1478" s="93"/>
    </row>
    <row r="1479" spans="1:25" x14ac:dyDescent="0.2">
      <c r="A1479" s="93"/>
      <c r="I1479" s="93"/>
      <c r="M1479" s="93"/>
      <c r="N1479" s="93"/>
      <c r="Q1479" s="93"/>
      <c r="R1479" s="93"/>
      <c r="S1479" s="93"/>
      <c r="U1479" s="93"/>
      <c r="X1479" s="93"/>
      <c r="Y1479" s="93"/>
    </row>
    <row r="1480" spans="1:25" x14ac:dyDescent="0.2">
      <c r="A1480" s="93"/>
      <c r="I1480" s="93"/>
      <c r="M1480" s="93"/>
      <c r="N1480" s="93"/>
      <c r="Q1480" s="93"/>
      <c r="R1480" s="93"/>
      <c r="S1480" s="93"/>
      <c r="U1480" s="93"/>
      <c r="X1480" s="93"/>
      <c r="Y1480" s="93"/>
    </row>
    <row r="1481" spans="1:25" x14ac:dyDescent="0.2">
      <c r="A1481" s="93"/>
      <c r="I1481" s="93"/>
      <c r="M1481" s="93"/>
      <c r="N1481" s="93"/>
      <c r="Q1481" s="93"/>
      <c r="R1481" s="93"/>
      <c r="S1481" s="93"/>
      <c r="U1481" s="93"/>
      <c r="X1481" s="93"/>
      <c r="Y1481" s="93"/>
    </row>
    <row r="1482" spans="1:25" x14ac:dyDescent="0.2">
      <c r="A1482" s="93"/>
      <c r="I1482" s="93"/>
      <c r="M1482" s="93"/>
      <c r="N1482" s="93"/>
      <c r="Q1482" s="93"/>
      <c r="R1482" s="93"/>
      <c r="S1482" s="93"/>
      <c r="U1482" s="93"/>
      <c r="X1482" s="93"/>
      <c r="Y1482" s="93"/>
    </row>
    <row r="1483" spans="1:25" x14ac:dyDescent="0.2">
      <c r="A1483" s="93"/>
      <c r="I1483" s="93"/>
      <c r="M1483" s="93"/>
      <c r="N1483" s="93"/>
      <c r="Q1483" s="93"/>
      <c r="R1483" s="93"/>
      <c r="S1483" s="93"/>
      <c r="U1483" s="93"/>
      <c r="X1483" s="93"/>
      <c r="Y1483" s="93"/>
    </row>
    <row r="1484" spans="1:25" x14ac:dyDescent="0.2">
      <c r="A1484" s="93"/>
      <c r="I1484" s="93"/>
      <c r="M1484" s="93"/>
      <c r="N1484" s="93"/>
      <c r="Q1484" s="93"/>
      <c r="R1484" s="93"/>
      <c r="S1484" s="93"/>
      <c r="U1484" s="93"/>
      <c r="X1484" s="93"/>
      <c r="Y1484" s="93"/>
    </row>
    <row r="1485" spans="1:25" x14ac:dyDescent="0.2">
      <c r="A1485" s="93"/>
      <c r="I1485" s="93"/>
      <c r="M1485" s="93"/>
      <c r="N1485" s="93"/>
      <c r="Q1485" s="93"/>
      <c r="R1485" s="93"/>
      <c r="S1485" s="93"/>
      <c r="U1485" s="93"/>
      <c r="X1485" s="93"/>
      <c r="Y1485" s="93"/>
    </row>
    <row r="1486" spans="1:25" x14ac:dyDescent="0.2">
      <c r="A1486" s="93"/>
      <c r="I1486" s="93"/>
      <c r="M1486" s="93"/>
      <c r="N1486" s="93"/>
      <c r="Q1486" s="93"/>
      <c r="R1486" s="93"/>
      <c r="S1486" s="93"/>
      <c r="U1486" s="93"/>
      <c r="X1486" s="93"/>
      <c r="Y1486" s="93"/>
    </row>
    <row r="1487" spans="1:25" x14ac:dyDescent="0.2">
      <c r="A1487" s="93"/>
      <c r="I1487" s="93"/>
      <c r="M1487" s="93"/>
      <c r="N1487" s="93"/>
      <c r="Q1487" s="93"/>
      <c r="R1487" s="93"/>
      <c r="S1487" s="93"/>
      <c r="U1487" s="93"/>
      <c r="X1487" s="93"/>
      <c r="Y1487" s="93"/>
    </row>
    <row r="1488" spans="1:25" x14ac:dyDescent="0.2">
      <c r="A1488" s="93"/>
      <c r="I1488" s="93"/>
      <c r="M1488" s="93"/>
      <c r="N1488" s="93"/>
      <c r="Q1488" s="93"/>
      <c r="R1488" s="93"/>
      <c r="S1488" s="93"/>
      <c r="U1488" s="93"/>
      <c r="X1488" s="93"/>
      <c r="Y1488" s="93"/>
    </row>
    <row r="1489" spans="1:25" x14ac:dyDescent="0.2">
      <c r="A1489" s="93"/>
      <c r="I1489" s="93"/>
      <c r="M1489" s="93"/>
      <c r="N1489" s="93"/>
      <c r="Q1489" s="93"/>
      <c r="R1489" s="93"/>
      <c r="S1489" s="93"/>
      <c r="U1489" s="93"/>
      <c r="X1489" s="93"/>
      <c r="Y1489" s="93"/>
    </row>
    <row r="1490" spans="1:25" x14ac:dyDescent="0.2">
      <c r="A1490" s="93"/>
      <c r="I1490" s="93"/>
      <c r="M1490" s="93"/>
      <c r="N1490" s="93"/>
      <c r="Q1490" s="93"/>
      <c r="R1490" s="93"/>
      <c r="S1490" s="93"/>
      <c r="U1490" s="93"/>
      <c r="X1490" s="93"/>
      <c r="Y1490" s="93"/>
    </row>
    <row r="1491" spans="1:25" x14ac:dyDescent="0.2">
      <c r="A1491" s="93"/>
      <c r="I1491" s="93"/>
      <c r="M1491" s="93"/>
      <c r="N1491" s="93"/>
      <c r="Q1491" s="93"/>
      <c r="R1491" s="93"/>
      <c r="S1491" s="93"/>
      <c r="U1491" s="93"/>
      <c r="X1491" s="93"/>
      <c r="Y1491" s="93"/>
    </row>
    <row r="1492" spans="1:25" x14ac:dyDescent="0.2">
      <c r="A1492" s="93"/>
      <c r="I1492" s="93"/>
      <c r="M1492" s="93"/>
      <c r="N1492" s="93"/>
      <c r="Q1492" s="93"/>
      <c r="R1492" s="93"/>
      <c r="S1492" s="93"/>
      <c r="U1492" s="93"/>
      <c r="X1492" s="93"/>
      <c r="Y1492" s="93"/>
    </row>
    <row r="1493" spans="1:25" x14ac:dyDescent="0.2">
      <c r="A1493" s="93"/>
      <c r="I1493" s="93"/>
      <c r="M1493" s="93"/>
      <c r="N1493" s="93"/>
      <c r="Q1493" s="93"/>
      <c r="R1493" s="93"/>
      <c r="S1493" s="93"/>
      <c r="U1493" s="93"/>
      <c r="X1493" s="93"/>
      <c r="Y1493" s="93"/>
    </row>
    <row r="1494" spans="1:25" x14ac:dyDescent="0.2">
      <c r="A1494" s="93"/>
      <c r="I1494" s="93"/>
      <c r="M1494" s="93"/>
      <c r="N1494" s="93"/>
      <c r="Q1494" s="93"/>
      <c r="R1494" s="93"/>
      <c r="S1494" s="93"/>
      <c r="U1494" s="93"/>
      <c r="X1494" s="93"/>
      <c r="Y1494" s="93"/>
    </row>
    <row r="1495" spans="1:25" x14ac:dyDescent="0.2">
      <c r="A1495" s="93"/>
      <c r="I1495" s="93"/>
      <c r="M1495" s="93"/>
      <c r="N1495" s="93"/>
      <c r="Q1495" s="93"/>
      <c r="R1495" s="93"/>
      <c r="S1495" s="93"/>
      <c r="U1495" s="93"/>
      <c r="X1495" s="93"/>
      <c r="Y1495" s="93"/>
    </row>
    <row r="1496" spans="1:25" x14ac:dyDescent="0.2">
      <c r="A1496" s="93"/>
      <c r="I1496" s="93"/>
      <c r="M1496" s="93"/>
      <c r="N1496" s="93"/>
      <c r="Q1496" s="93"/>
      <c r="R1496" s="93"/>
      <c r="S1496" s="93"/>
      <c r="U1496" s="93"/>
      <c r="X1496" s="93"/>
      <c r="Y1496" s="93"/>
    </row>
    <row r="1497" spans="1:25" x14ac:dyDescent="0.2">
      <c r="A1497" s="93"/>
      <c r="I1497" s="93"/>
      <c r="M1497" s="93"/>
      <c r="N1497" s="93"/>
      <c r="Q1497" s="93"/>
      <c r="R1497" s="93"/>
      <c r="S1497" s="93"/>
      <c r="U1497" s="93"/>
      <c r="X1497" s="93"/>
      <c r="Y1497" s="93"/>
    </row>
    <row r="1498" spans="1:25" x14ac:dyDescent="0.2">
      <c r="A1498" s="93"/>
      <c r="I1498" s="93"/>
      <c r="M1498" s="93"/>
      <c r="N1498" s="93"/>
      <c r="Q1498" s="93"/>
      <c r="R1498" s="93"/>
      <c r="S1498" s="93"/>
      <c r="U1498" s="93"/>
      <c r="X1498" s="93"/>
      <c r="Y1498" s="93"/>
    </row>
    <row r="1499" spans="1:25" x14ac:dyDescent="0.2">
      <c r="A1499" s="93"/>
      <c r="I1499" s="93"/>
      <c r="M1499" s="93"/>
      <c r="N1499" s="93"/>
      <c r="Q1499" s="93"/>
      <c r="R1499" s="93"/>
      <c r="S1499" s="93"/>
      <c r="U1499" s="93"/>
      <c r="X1499" s="93"/>
      <c r="Y1499" s="93"/>
    </row>
    <row r="1500" spans="1:25" x14ac:dyDescent="0.2">
      <c r="A1500" s="93"/>
      <c r="I1500" s="93"/>
      <c r="M1500" s="93"/>
      <c r="N1500" s="93"/>
      <c r="Q1500" s="93"/>
      <c r="R1500" s="93"/>
      <c r="S1500" s="93"/>
      <c r="U1500" s="93"/>
      <c r="X1500" s="93"/>
      <c r="Y1500" s="93"/>
    </row>
    <row r="1501" spans="1:25" x14ac:dyDescent="0.2">
      <c r="A1501" s="93"/>
      <c r="I1501" s="93"/>
      <c r="M1501" s="93"/>
      <c r="N1501" s="93"/>
      <c r="Q1501" s="93"/>
      <c r="R1501" s="93"/>
      <c r="S1501" s="93"/>
      <c r="U1501" s="93"/>
      <c r="X1501" s="93"/>
      <c r="Y1501" s="93"/>
    </row>
    <row r="1502" spans="1:25" x14ac:dyDescent="0.2">
      <c r="A1502" s="93"/>
      <c r="I1502" s="93"/>
      <c r="M1502" s="93"/>
      <c r="N1502" s="93"/>
      <c r="Q1502" s="93"/>
      <c r="R1502" s="93"/>
      <c r="S1502" s="93"/>
      <c r="U1502" s="93"/>
      <c r="X1502" s="93"/>
      <c r="Y1502" s="93"/>
    </row>
    <row r="1503" spans="1:25" x14ac:dyDescent="0.2">
      <c r="A1503" s="93"/>
      <c r="I1503" s="93"/>
      <c r="M1503" s="93"/>
      <c r="N1503" s="93"/>
      <c r="Q1503" s="93"/>
      <c r="R1503" s="93"/>
      <c r="S1503" s="93"/>
      <c r="U1503" s="93"/>
      <c r="X1503" s="93"/>
      <c r="Y1503" s="93"/>
    </row>
    <row r="1504" spans="1:25" x14ac:dyDescent="0.2">
      <c r="A1504" s="93"/>
      <c r="I1504" s="93"/>
      <c r="M1504" s="93"/>
      <c r="N1504" s="93"/>
      <c r="Q1504" s="93"/>
      <c r="R1504" s="93"/>
      <c r="S1504" s="93"/>
      <c r="U1504" s="93"/>
      <c r="X1504" s="93"/>
      <c r="Y1504" s="93"/>
    </row>
    <row r="1505" spans="1:25" x14ac:dyDescent="0.2">
      <c r="A1505" s="93"/>
      <c r="I1505" s="93"/>
      <c r="M1505" s="93"/>
      <c r="N1505" s="93"/>
      <c r="Q1505" s="93"/>
      <c r="R1505" s="93"/>
      <c r="S1505" s="93"/>
      <c r="U1505" s="93"/>
      <c r="X1505" s="93"/>
      <c r="Y1505" s="93"/>
    </row>
    <row r="1506" spans="1:25" x14ac:dyDescent="0.2">
      <c r="A1506" s="93"/>
      <c r="I1506" s="93"/>
      <c r="M1506" s="93"/>
      <c r="N1506" s="93"/>
      <c r="Q1506" s="93"/>
      <c r="R1506" s="93"/>
      <c r="S1506" s="93"/>
      <c r="U1506" s="93"/>
      <c r="X1506" s="93"/>
      <c r="Y1506" s="93"/>
    </row>
    <row r="1507" spans="1:25" x14ac:dyDescent="0.2">
      <c r="A1507" s="93"/>
      <c r="I1507" s="93"/>
      <c r="M1507" s="93"/>
      <c r="N1507" s="93"/>
      <c r="Q1507" s="93"/>
      <c r="R1507" s="93"/>
      <c r="S1507" s="93"/>
      <c r="U1507" s="93"/>
      <c r="X1507" s="93"/>
      <c r="Y1507" s="93"/>
    </row>
    <row r="1508" spans="1:25" x14ac:dyDescent="0.2">
      <c r="A1508" s="93"/>
      <c r="I1508" s="93"/>
      <c r="M1508" s="93"/>
      <c r="N1508" s="93"/>
      <c r="Q1508" s="93"/>
      <c r="R1508" s="93"/>
      <c r="S1508" s="93"/>
      <c r="U1508" s="93"/>
      <c r="X1508" s="93"/>
      <c r="Y1508" s="93"/>
    </row>
    <row r="1509" spans="1:25" x14ac:dyDescent="0.2">
      <c r="A1509" s="93"/>
      <c r="I1509" s="93"/>
      <c r="M1509" s="93"/>
      <c r="N1509" s="93"/>
      <c r="Q1509" s="93"/>
      <c r="R1509" s="93"/>
      <c r="S1509" s="93"/>
      <c r="U1509" s="93"/>
      <c r="X1509" s="93"/>
      <c r="Y1509" s="93"/>
    </row>
    <row r="1510" spans="1:25" x14ac:dyDescent="0.2">
      <c r="A1510" s="93"/>
      <c r="I1510" s="93"/>
      <c r="M1510" s="93"/>
      <c r="N1510" s="93"/>
      <c r="Q1510" s="93"/>
      <c r="R1510" s="93"/>
      <c r="S1510" s="93"/>
      <c r="U1510" s="93"/>
      <c r="X1510" s="93"/>
      <c r="Y1510" s="93"/>
    </row>
    <row r="1511" spans="1:25" x14ac:dyDescent="0.2">
      <c r="A1511" s="93"/>
      <c r="I1511" s="93"/>
      <c r="M1511" s="93"/>
      <c r="N1511" s="93"/>
      <c r="Q1511" s="93"/>
      <c r="R1511" s="93"/>
      <c r="S1511" s="93"/>
      <c r="U1511" s="93"/>
      <c r="X1511" s="93"/>
      <c r="Y1511" s="93"/>
    </row>
    <row r="1512" spans="1:25" x14ac:dyDescent="0.2">
      <c r="A1512" s="93"/>
      <c r="I1512" s="93"/>
      <c r="M1512" s="93"/>
      <c r="N1512" s="93"/>
      <c r="Q1512" s="93"/>
      <c r="R1512" s="93"/>
      <c r="S1512" s="93"/>
      <c r="U1512" s="93"/>
      <c r="X1512" s="93"/>
      <c r="Y1512" s="93"/>
    </row>
    <row r="1513" spans="1:25" x14ac:dyDescent="0.2">
      <c r="A1513" s="93"/>
      <c r="I1513" s="93"/>
      <c r="M1513" s="93"/>
      <c r="N1513" s="93"/>
      <c r="Q1513" s="93"/>
      <c r="R1513" s="93"/>
      <c r="S1513" s="93"/>
      <c r="U1513" s="93"/>
      <c r="X1513" s="93"/>
      <c r="Y1513" s="93"/>
    </row>
    <row r="1514" spans="1:25" x14ac:dyDescent="0.2">
      <c r="A1514" s="93"/>
      <c r="I1514" s="93"/>
      <c r="M1514" s="93"/>
      <c r="N1514" s="93"/>
      <c r="Q1514" s="93"/>
      <c r="R1514" s="93"/>
      <c r="S1514" s="93"/>
      <c r="U1514" s="93"/>
      <c r="X1514" s="93"/>
      <c r="Y1514" s="93"/>
    </row>
    <row r="1515" spans="1:25" x14ac:dyDescent="0.2">
      <c r="A1515" s="93"/>
      <c r="I1515" s="93"/>
      <c r="M1515" s="93"/>
      <c r="N1515" s="93"/>
      <c r="Q1515" s="93"/>
      <c r="R1515" s="93"/>
      <c r="S1515" s="93"/>
      <c r="U1515" s="93"/>
      <c r="X1515" s="93"/>
      <c r="Y1515" s="93"/>
    </row>
    <row r="1516" spans="1:25" x14ac:dyDescent="0.2">
      <c r="A1516" s="93"/>
      <c r="I1516" s="93"/>
      <c r="M1516" s="93"/>
      <c r="N1516" s="93"/>
      <c r="Q1516" s="93"/>
      <c r="R1516" s="93"/>
      <c r="S1516" s="93"/>
      <c r="U1516" s="93"/>
      <c r="X1516" s="93"/>
      <c r="Y1516" s="93"/>
    </row>
    <row r="1517" spans="1:25" x14ac:dyDescent="0.2">
      <c r="A1517" s="93"/>
      <c r="I1517" s="93"/>
      <c r="M1517" s="93"/>
      <c r="N1517" s="93"/>
      <c r="Q1517" s="93"/>
      <c r="R1517" s="93"/>
      <c r="S1517" s="93"/>
      <c r="U1517" s="93"/>
      <c r="X1517" s="93"/>
      <c r="Y1517" s="93"/>
    </row>
    <row r="1518" spans="1:25" x14ac:dyDescent="0.2">
      <c r="A1518" s="93"/>
      <c r="I1518" s="93"/>
      <c r="M1518" s="93"/>
      <c r="N1518" s="93"/>
      <c r="Q1518" s="93"/>
      <c r="R1518" s="93"/>
      <c r="S1518" s="93"/>
      <c r="U1518" s="93"/>
      <c r="X1518" s="93"/>
      <c r="Y1518" s="93"/>
    </row>
    <row r="1519" spans="1:25" x14ac:dyDescent="0.2">
      <c r="A1519" s="93"/>
      <c r="I1519" s="93"/>
      <c r="M1519" s="93"/>
      <c r="N1519" s="93"/>
      <c r="Q1519" s="93"/>
      <c r="R1519" s="93"/>
      <c r="S1519" s="93"/>
      <c r="U1519" s="93"/>
      <c r="X1519" s="93"/>
      <c r="Y1519" s="93"/>
    </row>
    <row r="1520" spans="1:25" x14ac:dyDescent="0.2">
      <c r="A1520" s="93"/>
      <c r="I1520" s="93"/>
      <c r="M1520" s="93"/>
      <c r="N1520" s="93"/>
      <c r="Q1520" s="93"/>
      <c r="R1520" s="93"/>
      <c r="S1520" s="93"/>
      <c r="U1520" s="93"/>
      <c r="X1520" s="93"/>
      <c r="Y1520" s="93"/>
    </row>
    <row r="1521" spans="1:25" x14ac:dyDescent="0.2">
      <c r="A1521" s="93"/>
      <c r="I1521" s="93"/>
      <c r="M1521" s="93"/>
      <c r="N1521" s="93"/>
      <c r="Q1521" s="93"/>
      <c r="R1521" s="93"/>
      <c r="S1521" s="93"/>
      <c r="U1521" s="93"/>
      <c r="X1521" s="93"/>
      <c r="Y1521" s="93"/>
    </row>
    <row r="1522" spans="1:25" x14ac:dyDescent="0.2">
      <c r="A1522" s="93"/>
      <c r="I1522" s="93"/>
      <c r="M1522" s="93"/>
      <c r="N1522" s="93"/>
      <c r="Q1522" s="93"/>
      <c r="R1522" s="93"/>
      <c r="S1522" s="93"/>
      <c r="U1522" s="93"/>
      <c r="X1522" s="93"/>
      <c r="Y1522" s="93"/>
    </row>
    <row r="1523" spans="1:25" x14ac:dyDescent="0.2">
      <c r="A1523" s="93"/>
      <c r="I1523" s="93"/>
      <c r="M1523" s="93"/>
      <c r="N1523" s="93"/>
      <c r="Q1523" s="93"/>
      <c r="R1523" s="93"/>
      <c r="S1523" s="93"/>
      <c r="U1523" s="93"/>
      <c r="X1523" s="93"/>
      <c r="Y1523" s="93"/>
    </row>
    <row r="1524" spans="1:25" x14ac:dyDescent="0.2">
      <c r="A1524" s="93"/>
      <c r="I1524" s="93"/>
      <c r="M1524" s="93"/>
      <c r="N1524" s="93"/>
      <c r="Q1524" s="93"/>
      <c r="R1524" s="93"/>
      <c r="S1524" s="93"/>
      <c r="U1524" s="93"/>
      <c r="X1524" s="93"/>
      <c r="Y1524" s="93"/>
    </row>
    <row r="1525" spans="1:25" x14ac:dyDescent="0.2">
      <c r="A1525" s="93"/>
      <c r="I1525" s="93"/>
      <c r="M1525" s="93"/>
      <c r="N1525" s="93"/>
      <c r="Q1525" s="93"/>
      <c r="R1525" s="93"/>
      <c r="S1525" s="93"/>
      <c r="U1525" s="93"/>
      <c r="X1525" s="93"/>
      <c r="Y1525" s="93"/>
    </row>
    <row r="1526" spans="1:25" x14ac:dyDescent="0.2">
      <c r="A1526" s="93"/>
      <c r="I1526" s="93"/>
      <c r="M1526" s="93"/>
      <c r="N1526" s="93"/>
      <c r="Q1526" s="93"/>
      <c r="R1526" s="93"/>
      <c r="S1526" s="93"/>
      <c r="U1526" s="93"/>
      <c r="X1526" s="93"/>
      <c r="Y1526" s="93"/>
    </row>
    <row r="1527" spans="1:25" x14ac:dyDescent="0.2">
      <c r="A1527" s="93"/>
      <c r="I1527" s="93"/>
      <c r="M1527" s="93"/>
      <c r="N1527" s="93"/>
      <c r="Q1527" s="93"/>
      <c r="R1527" s="93"/>
      <c r="S1527" s="93"/>
      <c r="U1527" s="93"/>
      <c r="X1527" s="93"/>
      <c r="Y1527" s="93"/>
    </row>
    <row r="1528" spans="1:25" x14ac:dyDescent="0.2">
      <c r="A1528" s="93"/>
      <c r="I1528" s="93"/>
      <c r="M1528" s="93"/>
      <c r="N1528" s="93"/>
      <c r="Q1528" s="93"/>
      <c r="R1528" s="93"/>
      <c r="S1528" s="93"/>
      <c r="U1528" s="93"/>
      <c r="X1528" s="93"/>
      <c r="Y1528" s="93"/>
    </row>
    <row r="1529" spans="1:25" x14ac:dyDescent="0.2">
      <c r="A1529" s="93"/>
      <c r="I1529" s="93"/>
      <c r="M1529" s="93"/>
      <c r="N1529" s="93"/>
      <c r="Q1529" s="93"/>
      <c r="R1529" s="93"/>
      <c r="S1529" s="93"/>
      <c r="U1529" s="93"/>
      <c r="X1529" s="93"/>
      <c r="Y1529" s="93"/>
    </row>
    <row r="1530" spans="1:25" x14ac:dyDescent="0.2">
      <c r="A1530" s="93"/>
      <c r="I1530" s="93"/>
      <c r="M1530" s="93"/>
      <c r="N1530" s="93"/>
      <c r="Q1530" s="93"/>
      <c r="R1530" s="93"/>
      <c r="S1530" s="93"/>
      <c r="U1530" s="93"/>
      <c r="X1530" s="93"/>
      <c r="Y1530" s="93"/>
    </row>
    <row r="1531" spans="1:25" x14ac:dyDescent="0.2">
      <c r="A1531" s="93"/>
      <c r="I1531" s="93"/>
      <c r="M1531" s="93"/>
      <c r="N1531" s="93"/>
      <c r="Q1531" s="93"/>
      <c r="R1531" s="93"/>
      <c r="S1531" s="93"/>
      <c r="U1531" s="93"/>
      <c r="X1531" s="93"/>
      <c r="Y1531" s="93"/>
    </row>
    <row r="1532" spans="1:25" x14ac:dyDescent="0.2">
      <c r="A1532" s="93"/>
      <c r="I1532" s="93"/>
      <c r="M1532" s="93"/>
      <c r="N1532" s="93"/>
      <c r="Q1532" s="93"/>
      <c r="R1532" s="93"/>
      <c r="S1532" s="93"/>
      <c r="U1532" s="93"/>
      <c r="X1532" s="93"/>
      <c r="Y1532" s="93"/>
    </row>
    <row r="1533" spans="1:25" x14ac:dyDescent="0.2">
      <c r="A1533" s="93"/>
      <c r="I1533" s="93"/>
      <c r="M1533" s="93"/>
      <c r="N1533" s="93"/>
      <c r="Q1533" s="93"/>
      <c r="R1533" s="93"/>
      <c r="S1533" s="93"/>
      <c r="U1533" s="93"/>
      <c r="X1533" s="93"/>
      <c r="Y1533" s="93"/>
    </row>
    <row r="1534" spans="1:25" x14ac:dyDescent="0.2">
      <c r="A1534" s="93"/>
      <c r="I1534" s="93"/>
      <c r="M1534" s="93"/>
      <c r="N1534" s="93"/>
      <c r="Q1534" s="93"/>
      <c r="R1534" s="93"/>
      <c r="S1534" s="93"/>
      <c r="U1534" s="93"/>
      <c r="X1534" s="93"/>
      <c r="Y1534" s="93"/>
    </row>
    <row r="1535" spans="1:25" x14ac:dyDescent="0.2">
      <c r="A1535" s="93"/>
      <c r="I1535" s="93"/>
      <c r="M1535" s="93"/>
      <c r="N1535" s="93"/>
      <c r="Q1535" s="93"/>
      <c r="R1535" s="93"/>
      <c r="S1535" s="93"/>
      <c r="U1535" s="93"/>
      <c r="X1535" s="93"/>
      <c r="Y1535" s="93"/>
    </row>
    <row r="1536" spans="1:25" x14ac:dyDescent="0.2">
      <c r="A1536" s="93"/>
      <c r="I1536" s="93"/>
      <c r="M1536" s="93"/>
      <c r="N1536" s="93"/>
      <c r="Q1536" s="93"/>
      <c r="R1536" s="93"/>
      <c r="S1536" s="93"/>
      <c r="U1536" s="93"/>
      <c r="X1536" s="93"/>
      <c r="Y1536" s="93"/>
    </row>
    <row r="1537" spans="1:25" x14ac:dyDescent="0.2">
      <c r="A1537" s="93"/>
      <c r="I1537" s="93"/>
      <c r="M1537" s="93"/>
      <c r="N1537" s="93"/>
      <c r="Q1537" s="93"/>
      <c r="R1537" s="93"/>
      <c r="S1537" s="93"/>
      <c r="U1537" s="93"/>
      <c r="X1537" s="93"/>
      <c r="Y1537" s="93"/>
    </row>
    <row r="1538" spans="1:25" x14ac:dyDescent="0.2">
      <c r="A1538" s="93"/>
      <c r="I1538" s="93"/>
      <c r="M1538" s="93"/>
      <c r="N1538" s="93"/>
      <c r="Q1538" s="93"/>
      <c r="R1538" s="93"/>
      <c r="S1538" s="93"/>
      <c r="U1538" s="93"/>
      <c r="X1538" s="93"/>
      <c r="Y1538" s="93"/>
    </row>
    <row r="1539" spans="1:25" x14ac:dyDescent="0.2">
      <c r="A1539" s="93"/>
      <c r="I1539" s="93"/>
      <c r="M1539" s="93"/>
      <c r="N1539" s="93"/>
      <c r="Q1539" s="93"/>
      <c r="R1539" s="93"/>
      <c r="S1539" s="93"/>
      <c r="U1539" s="93"/>
      <c r="X1539" s="93"/>
      <c r="Y1539" s="93"/>
    </row>
    <row r="1540" spans="1:25" x14ac:dyDescent="0.2">
      <c r="A1540" s="93"/>
      <c r="I1540" s="93"/>
      <c r="M1540" s="93"/>
      <c r="N1540" s="93"/>
      <c r="Q1540" s="93"/>
      <c r="R1540" s="93"/>
      <c r="S1540" s="93"/>
      <c r="U1540" s="93"/>
      <c r="X1540" s="93"/>
      <c r="Y1540" s="93"/>
    </row>
    <row r="1541" spans="1:25" x14ac:dyDescent="0.2">
      <c r="A1541" s="93"/>
      <c r="I1541" s="93"/>
      <c r="M1541" s="93"/>
      <c r="N1541" s="93"/>
      <c r="Q1541" s="93"/>
      <c r="R1541" s="93"/>
      <c r="S1541" s="93"/>
      <c r="U1541" s="93"/>
      <c r="X1541" s="93"/>
      <c r="Y1541" s="93"/>
    </row>
    <row r="1542" spans="1:25" x14ac:dyDescent="0.2">
      <c r="A1542" s="93"/>
      <c r="I1542" s="93"/>
      <c r="M1542" s="93"/>
      <c r="N1542" s="93"/>
      <c r="Q1542" s="93"/>
      <c r="R1542" s="93"/>
      <c r="S1542" s="93"/>
      <c r="U1542" s="93"/>
      <c r="X1542" s="93"/>
      <c r="Y1542" s="93"/>
    </row>
    <row r="1543" spans="1:25" x14ac:dyDescent="0.2">
      <c r="A1543" s="93"/>
      <c r="I1543" s="93"/>
      <c r="M1543" s="93"/>
      <c r="N1543" s="93"/>
      <c r="Q1543" s="93"/>
      <c r="R1543" s="93"/>
      <c r="S1543" s="93"/>
      <c r="U1543" s="93"/>
      <c r="X1543" s="93"/>
      <c r="Y1543" s="93"/>
    </row>
    <row r="1544" spans="1:25" x14ac:dyDescent="0.2">
      <c r="A1544" s="93"/>
      <c r="I1544" s="93"/>
      <c r="M1544" s="93"/>
      <c r="N1544" s="93"/>
      <c r="Q1544" s="93"/>
      <c r="R1544" s="93"/>
      <c r="S1544" s="93"/>
      <c r="U1544" s="93"/>
      <c r="X1544" s="93"/>
      <c r="Y1544" s="93"/>
    </row>
    <row r="1545" spans="1:25" x14ac:dyDescent="0.2">
      <c r="A1545" s="93"/>
      <c r="I1545" s="93"/>
      <c r="M1545" s="93"/>
      <c r="N1545" s="93"/>
      <c r="Q1545" s="93"/>
      <c r="R1545" s="93"/>
      <c r="S1545" s="93"/>
      <c r="U1545" s="93"/>
      <c r="X1545" s="93"/>
      <c r="Y1545" s="93"/>
    </row>
    <row r="1546" spans="1:25" x14ac:dyDescent="0.2">
      <c r="A1546" s="93"/>
      <c r="I1546" s="93"/>
      <c r="M1546" s="93"/>
      <c r="N1546" s="93"/>
      <c r="Q1546" s="93"/>
      <c r="R1546" s="93"/>
      <c r="S1546" s="93"/>
      <c r="U1546" s="93"/>
      <c r="X1546" s="93"/>
      <c r="Y1546" s="93"/>
    </row>
    <row r="1547" spans="1:25" x14ac:dyDescent="0.2">
      <c r="A1547" s="93"/>
      <c r="I1547" s="93"/>
      <c r="M1547" s="93"/>
      <c r="N1547" s="93"/>
      <c r="Q1547" s="93"/>
      <c r="R1547" s="93"/>
      <c r="S1547" s="93"/>
      <c r="U1547" s="93"/>
      <c r="X1547" s="93"/>
      <c r="Y1547" s="93"/>
    </row>
    <row r="1548" spans="1:25" x14ac:dyDescent="0.2">
      <c r="A1548" s="93"/>
      <c r="I1548" s="93"/>
      <c r="M1548" s="93"/>
      <c r="N1548" s="93"/>
      <c r="Q1548" s="93"/>
      <c r="R1548" s="93"/>
      <c r="S1548" s="93"/>
      <c r="U1548" s="93"/>
      <c r="X1548" s="93"/>
      <c r="Y1548" s="93"/>
    </row>
    <row r="1549" spans="1:25" x14ac:dyDescent="0.2">
      <c r="A1549" s="93"/>
      <c r="I1549" s="93"/>
      <c r="M1549" s="93"/>
      <c r="N1549" s="93"/>
      <c r="Q1549" s="93"/>
      <c r="R1549" s="93"/>
      <c r="S1549" s="93"/>
      <c r="U1549" s="93"/>
      <c r="X1549" s="93"/>
      <c r="Y1549" s="93"/>
    </row>
    <row r="1550" spans="1:25" x14ac:dyDescent="0.2">
      <c r="A1550" s="93"/>
      <c r="I1550" s="93"/>
      <c r="M1550" s="93"/>
      <c r="N1550" s="93"/>
      <c r="Q1550" s="93"/>
      <c r="R1550" s="93"/>
      <c r="S1550" s="93"/>
      <c r="U1550" s="93"/>
      <c r="X1550" s="93"/>
      <c r="Y1550" s="93"/>
    </row>
    <row r="1551" spans="1:25" x14ac:dyDescent="0.2">
      <c r="A1551" s="93"/>
      <c r="I1551" s="93"/>
      <c r="M1551" s="93"/>
      <c r="N1551" s="93"/>
      <c r="Q1551" s="93"/>
      <c r="R1551" s="93"/>
      <c r="S1551" s="93"/>
      <c r="U1551" s="93"/>
      <c r="X1551" s="93"/>
      <c r="Y1551" s="93"/>
    </row>
    <row r="1552" spans="1:25" x14ac:dyDescent="0.2">
      <c r="A1552" s="93"/>
      <c r="I1552" s="93"/>
      <c r="M1552" s="93"/>
      <c r="N1552" s="93"/>
      <c r="Q1552" s="93"/>
      <c r="R1552" s="93"/>
      <c r="S1552" s="93"/>
      <c r="U1552" s="93"/>
      <c r="X1552" s="93"/>
      <c r="Y1552" s="93"/>
    </row>
    <row r="1553" spans="1:25" x14ac:dyDescent="0.2">
      <c r="A1553" s="93"/>
      <c r="I1553" s="93"/>
      <c r="M1553" s="93"/>
      <c r="N1553" s="93"/>
      <c r="Q1553" s="93"/>
      <c r="R1553" s="93"/>
      <c r="S1553" s="93"/>
      <c r="U1553" s="93"/>
      <c r="X1553" s="93"/>
      <c r="Y1553" s="93"/>
    </row>
    <row r="1554" spans="1:25" x14ac:dyDescent="0.2">
      <c r="A1554" s="93"/>
      <c r="I1554" s="93"/>
      <c r="M1554" s="93"/>
      <c r="N1554" s="93"/>
      <c r="Q1554" s="93"/>
      <c r="R1554" s="93"/>
      <c r="S1554" s="93"/>
      <c r="U1554" s="93"/>
      <c r="X1554" s="93"/>
      <c r="Y1554" s="93"/>
    </row>
    <row r="1555" spans="1:25" x14ac:dyDescent="0.2">
      <c r="A1555" s="93"/>
      <c r="I1555" s="93"/>
      <c r="M1555" s="93"/>
      <c r="N1555" s="93"/>
      <c r="Q1555" s="93"/>
      <c r="R1555" s="93"/>
      <c r="S1555" s="93"/>
      <c r="U1555" s="93"/>
      <c r="X1555" s="93"/>
      <c r="Y1555" s="93"/>
    </row>
    <row r="1556" spans="1:25" x14ac:dyDescent="0.2">
      <c r="A1556" s="93"/>
      <c r="I1556" s="93"/>
      <c r="M1556" s="93"/>
      <c r="N1556" s="93"/>
      <c r="Q1556" s="93"/>
      <c r="R1556" s="93"/>
      <c r="S1556" s="93"/>
      <c r="U1556" s="93"/>
      <c r="X1556" s="93"/>
      <c r="Y1556" s="93"/>
    </row>
    <row r="1557" spans="1:25" x14ac:dyDescent="0.2">
      <c r="A1557" s="93"/>
      <c r="I1557" s="93"/>
      <c r="M1557" s="93"/>
      <c r="N1557" s="93"/>
      <c r="Q1557" s="93"/>
      <c r="R1557" s="93"/>
      <c r="S1557" s="93"/>
      <c r="U1557" s="93"/>
      <c r="X1557" s="93"/>
      <c r="Y1557" s="93"/>
    </row>
    <row r="1558" spans="1:25" x14ac:dyDescent="0.2">
      <c r="A1558" s="93"/>
      <c r="I1558" s="93"/>
      <c r="M1558" s="93"/>
      <c r="N1558" s="93"/>
      <c r="Q1558" s="93"/>
      <c r="R1558" s="93"/>
      <c r="S1558" s="93"/>
      <c r="U1558" s="93"/>
      <c r="X1558" s="93"/>
      <c r="Y1558" s="93"/>
    </row>
    <row r="1559" spans="1:25" x14ac:dyDescent="0.2">
      <c r="A1559" s="93"/>
      <c r="I1559" s="93"/>
      <c r="M1559" s="93"/>
      <c r="N1559" s="93"/>
      <c r="Q1559" s="93"/>
      <c r="R1559" s="93"/>
      <c r="S1559" s="93"/>
      <c r="U1559" s="93"/>
      <c r="X1559" s="93"/>
      <c r="Y1559" s="93"/>
    </row>
    <row r="1560" spans="1:25" x14ac:dyDescent="0.2">
      <c r="A1560" s="93"/>
      <c r="I1560" s="93"/>
      <c r="M1560" s="93"/>
      <c r="N1560" s="93"/>
      <c r="Q1560" s="93"/>
      <c r="R1560" s="93"/>
      <c r="S1560" s="93"/>
      <c r="U1560" s="93"/>
      <c r="X1560" s="93"/>
      <c r="Y1560" s="93"/>
    </row>
    <row r="1561" spans="1:25" x14ac:dyDescent="0.2">
      <c r="A1561" s="93"/>
      <c r="I1561" s="93"/>
      <c r="M1561" s="93"/>
      <c r="N1561" s="93"/>
      <c r="Q1561" s="93"/>
      <c r="R1561" s="93"/>
      <c r="S1561" s="93"/>
      <c r="U1561" s="93"/>
      <c r="X1561" s="93"/>
      <c r="Y1561" s="93"/>
    </row>
    <row r="1562" spans="1:25" x14ac:dyDescent="0.2">
      <c r="A1562" s="93"/>
      <c r="I1562" s="93"/>
      <c r="M1562" s="93"/>
      <c r="N1562" s="93"/>
      <c r="Q1562" s="93"/>
      <c r="R1562" s="93"/>
      <c r="S1562" s="93"/>
      <c r="U1562" s="93"/>
      <c r="X1562" s="93"/>
      <c r="Y1562" s="93"/>
    </row>
    <row r="1563" spans="1:25" x14ac:dyDescent="0.2">
      <c r="A1563" s="93"/>
      <c r="I1563" s="93"/>
      <c r="M1563" s="93"/>
      <c r="N1563" s="93"/>
      <c r="Q1563" s="93"/>
      <c r="R1563" s="93"/>
      <c r="S1563" s="93"/>
      <c r="U1563" s="93"/>
      <c r="X1563" s="93"/>
      <c r="Y1563" s="93"/>
    </row>
    <row r="1564" spans="1:25" x14ac:dyDescent="0.2">
      <c r="A1564" s="93"/>
      <c r="I1564" s="93"/>
      <c r="M1564" s="93"/>
      <c r="N1564" s="93"/>
      <c r="Q1564" s="93"/>
      <c r="R1564" s="93"/>
      <c r="S1564" s="93"/>
      <c r="U1564" s="93"/>
      <c r="X1564" s="93"/>
      <c r="Y1564" s="93"/>
    </row>
    <row r="1565" spans="1:25" x14ac:dyDescent="0.2">
      <c r="A1565" s="93"/>
      <c r="I1565" s="93"/>
      <c r="M1565" s="93"/>
      <c r="N1565" s="93"/>
      <c r="Q1565" s="93"/>
      <c r="R1565" s="93"/>
      <c r="S1565" s="93"/>
      <c r="U1565" s="93"/>
      <c r="X1565" s="93"/>
      <c r="Y1565" s="93"/>
    </row>
    <row r="1566" spans="1:25" x14ac:dyDescent="0.2">
      <c r="A1566" s="93"/>
      <c r="I1566" s="93"/>
      <c r="M1566" s="93"/>
      <c r="N1566" s="93"/>
      <c r="Q1566" s="93"/>
      <c r="R1566" s="93"/>
      <c r="S1566" s="93"/>
      <c r="U1566" s="93"/>
      <c r="X1566" s="93"/>
      <c r="Y1566" s="93"/>
    </row>
    <row r="1567" spans="1:25" x14ac:dyDescent="0.2">
      <c r="A1567" s="93"/>
      <c r="I1567" s="93"/>
      <c r="M1567" s="93"/>
      <c r="N1567" s="93"/>
      <c r="Q1567" s="93"/>
      <c r="R1567" s="93"/>
      <c r="S1567" s="93"/>
      <c r="U1567" s="93"/>
      <c r="X1567" s="93"/>
      <c r="Y1567" s="93"/>
    </row>
    <row r="1568" spans="1:25" x14ac:dyDescent="0.2">
      <c r="A1568" s="93"/>
      <c r="I1568" s="93"/>
      <c r="M1568" s="93"/>
      <c r="N1568" s="93"/>
      <c r="Q1568" s="93"/>
      <c r="R1568" s="93"/>
      <c r="S1568" s="93"/>
      <c r="U1568" s="93"/>
      <c r="X1568" s="93"/>
      <c r="Y1568" s="93"/>
    </row>
    <row r="1569" spans="1:25" x14ac:dyDescent="0.2">
      <c r="A1569" s="93"/>
      <c r="I1569" s="93"/>
      <c r="M1569" s="93"/>
      <c r="N1569" s="93"/>
      <c r="Q1569" s="93"/>
      <c r="R1569" s="93"/>
      <c r="S1569" s="93"/>
      <c r="U1569" s="93"/>
      <c r="X1569" s="93"/>
      <c r="Y1569" s="93"/>
    </row>
    <row r="1570" spans="1:25" x14ac:dyDescent="0.2">
      <c r="A1570" s="93"/>
      <c r="I1570" s="93"/>
      <c r="M1570" s="93"/>
      <c r="N1570" s="93"/>
      <c r="Q1570" s="93"/>
      <c r="R1570" s="93"/>
      <c r="S1570" s="93"/>
      <c r="U1570" s="93"/>
      <c r="X1570" s="93"/>
      <c r="Y1570" s="93"/>
    </row>
    <row r="1571" spans="1:25" x14ac:dyDescent="0.2">
      <c r="A1571" s="93"/>
      <c r="I1571" s="93"/>
      <c r="M1571" s="93"/>
      <c r="N1571" s="93"/>
      <c r="Q1571" s="93"/>
      <c r="R1571" s="93"/>
      <c r="S1571" s="93"/>
      <c r="U1571" s="93"/>
      <c r="X1571" s="93"/>
      <c r="Y1571" s="93"/>
    </row>
    <row r="1572" spans="1:25" x14ac:dyDescent="0.2">
      <c r="A1572" s="93"/>
      <c r="I1572" s="93"/>
      <c r="M1572" s="93"/>
      <c r="N1572" s="93"/>
      <c r="Q1572" s="93"/>
      <c r="R1572" s="93"/>
      <c r="S1572" s="93"/>
      <c r="U1572" s="93"/>
      <c r="X1572" s="93"/>
      <c r="Y1572" s="93"/>
    </row>
    <row r="1573" spans="1:25" x14ac:dyDescent="0.2">
      <c r="A1573" s="93"/>
      <c r="I1573" s="93"/>
      <c r="M1573" s="93"/>
      <c r="N1573" s="93"/>
      <c r="Q1573" s="93"/>
      <c r="R1573" s="93"/>
      <c r="S1573" s="93"/>
      <c r="U1573" s="93"/>
      <c r="X1573" s="93"/>
      <c r="Y1573" s="93"/>
    </row>
    <row r="1574" spans="1:25" x14ac:dyDescent="0.2">
      <c r="A1574" s="93"/>
      <c r="I1574" s="93"/>
      <c r="M1574" s="93"/>
      <c r="N1574" s="93"/>
      <c r="Q1574" s="93"/>
      <c r="R1574" s="93"/>
      <c r="S1574" s="93"/>
      <c r="U1574" s="93"/>
      <c r="X1574" s="93"/>
      <c r="Y1574" s="93"/>
    </row>
    <row r="1575" spans="1:25" x14ac:dyDescent="0.2">
      <c r="A1575" s="93"/>
      <c r="I1575" s="93"/>
      <c r="M1575" s="93"/>
      <c r="N1575" s="93"/>
      <c r="Q1575" s="93"/>
      <c r="R1575" s="93"/>
      <c r="S1575" s="93"/>
      <c r="U1575" s="93"/>
      <c r="X1575" s="93"/>
      <c r="Y1575" s="93"/>
    </row>
    <row r="1576" spans="1:25" x14ac:dyDescent="0.2">
      <c r="A1576" s="93"/>
      <c r="I1576" s="93"/>
      <c r="M1576" s="93"/>
      <c r="N1576" s="93"/>
      <c r="Q1576" s="93"/>
      <c r="R1576" s="93"/>
      <c r="S1576" s="93"/>
      <c r="U1576" s="93"/>
      <c r="X1576" s="93"/>
      <c r="Y1576" s="93"/>
    </row>
    <row r="1577" spans="1:25" x14ac:dyDescent="0.2">
      <c r="A1577" s="93"/>
      <c r="I1577" s="93"/>
      <c r="M1577" s="93"/>
      <c r="N1577" s="93"/>
      <c r="Q1577" s="93"/>
      <c r="R1577" s="93"/>
      <c r="S1577" s="93"/>
      <c r="U1577" s="93"/>
      <c r="X1577" s="93"/>
      <c r="Y1577" s="93"/>
    </row>
    <row r="1578" spans="1:25" x14ac:dyDescent="0.2">
      <c r="A1578" s="93"/>
      <c r="I1578" s="93"/>
      <c r="M1578" s="93"/>
      <c r="N1578" s="93"/>
      <c r="Q1578" s="93"/>
      <c r="R1578" s="93"/>
      <c r="S1578" s="93"/>
      <c r="U1578" s="93"/>
      <c r="X1578" s="93"/>
      <c r="Y1578" s="93"/>
    </row>
    <row r="1579" spans="1:25" x14ac:dyDescent="0.2">
      <c r="A1579" s="93"/>
      <c r="I1579" s="93"/>
      <c r="M1579" s="93"/>
      <c r="N1579" s="93"/>
      <c r="Q1579" s="93"/>
      <c r="R1579" s="93"/>
      <c r="S1579" s="93"/>
      <c r="U1579" s="93"/>
      <c r="X1579" s="93"/>
      <c r="Y1579" s="93"/>
    </row>
    <row r="1580" spans="1:25" x14ac:dyDescent="0.2">
      <c r="A1580" s="93"/>
      <c r="I1580" s="93"/>
      <c r="M1580" s="93"/>
      <c r="N1580" s="93"/>
      <c r="Q1580" s="93"/>
      <c r="R1580" s="93"/>
      <c r="S1580" s="93"/>
      <c r="U1580" s="93"/>
      <c r="X1580" s="93"/>
      <c r="Y1580" s="93"/>
    </row>
    <row r="1581" spans="1:25" x14ac:dyDescent="0.2">
      <c r="A1581" s="93"/>
      <c r="I1581" s="93"/>
      <c r="M1581" s="93"/>
      <c r="N1581" s="93"/>
      <c r="Q1581" s="93"/>
      <c r="R1581" s="93"/>
      <c r="S1581" s="93"/>
      <c r="U1581" s="93"/>
      <c r="X1581" s="93"/>
      <c r="Y1581" s="93"/>
    </row>
    <row r="1582" spans="1:25" x14ac:dyDescent="0.2">
      <c r="A1582" s="93"/>
      <c r="I1582" s="93"/>
      <c r="M1582" s="93"/>
      <c r="N1582" s="93"/>
      <c r="Q1582" s="93"/>
      <c r="R1582" s="93"/>
      <c r="S1582" s="93"/>
      <c r="U1582" s="93"/>
      <c r="X1582" s="93"/>
      <c r="Y1582" s="93"/>
    </row>
    <row r="1583" spans="1:25" x14ac:dyDescent="0.2">
      <c r="A1583" s="93"/>
      <c r="I1583" s="93"/>
      <c r="M1583" s="93"/>
      <c r="N1583" s="93"/>
      <c r="Q1583" s="93"/>
      <c r="R1583" s="93"/>
      <c r="S1583" s="93"/>
      <c r="U1583" s="93"/>
      <c r="X1583" s="93"/>
      <c r="Y1583" s="93"/>
    </row>
    <row r="1584" spans="1:25" x14ac:dyDescent="0.2">
      <c r="A1584" s="93"/>
      <c r="I1584" s="93"/>
      <c r="M1584" s="93"/>
      <c r="N1584" s="93"/>
      <c r="Q1584" s="93"/>
      <c r="R1584" s="93"/>
      <c r="S1584" s="93"/>
      <c r="U1584" s="93"/>
      <c r="X1584" s="93"/>
      <c r="Y1584" s="93"/>
    </row>
    <row r="1585" spans="1:25" x14ac:dyDescent="0.2">
      <c r="A1585" s="93"/>
      <c r="I1585" s="93"/>
      <c r="M1585" s="93"/>
      <c r="N1585" s="93"/>
      <c r="Q1585" s="93"/>
      <c r="R1585" s="93"/>
      <c r="S1585" s="93"/>
      <c r="U1585" s="93"/>
      <c r="X1585" s="93"/>
      <c r="Y1585" s="93"/>
    </row>
    <row r="1586" spans="1:25" x14ac:dyDescent="0.2">
      <c r="A1586" s="93"/>
      <c r="I1586" s="93"/>
      <c r="M1586" s="93"/>
      <c r="N1586" s="93"/>
      <c r="Q1586" s="93"/>
      <c r="R1586" s="93"/>
      <c r="S1586" s="93"/>
      <c r="U1586" s="93"/>
      <c r="X1586" s="93"/>
      <c r="Y1586" s="93"/>
    </row>
    <row r="1587" spans="1:25" x14ac:dyDescent="0.2">
      <c r="A1587" s="93"/>
      <c r="I1587" s="93"/>
      <c r="M1587" s="93"/>
      <c r="N1587" s="93"/>
      <c r="Q1587" s="93"/>
      <c r="R1587" s="93"/>
      <c r="S1587" s="93"/>
      <c r="U1587" s="93"/>
      <c r="X1587" s="93"/>
      <c r="Y1587" s="93"/>
    </row>
    <row r="1588" spans="1:25" x14ac:dyDescent="0.2">
      <c r="A1588" s="93"/>
      <c r="I1588" s="93"/>
      <c r="M1588" s="93"/>
      <c r="N1588" s="93"/>
      <c r="Q1588" s="93"/>
      <c r="R1588" s="93"/>
      <c r="S1588" s="93"/>
      <c r="U1588" s="93"/>
      <c r="X1588" s="93"/>
      <c r="Y1588" s="93"/>
    </row>
    <row r="1589" spans="1:25" x14ac:dyDescent="0.2">
      <c r="A1589" s="93"/>
      <c r="I1589" s="93"/>
      <c r="M1589" s="93"/>
      <c r="N1589" s="93"/>
      <c r="Q1589" s="93"/>
      <c r="R1589" s="93"/>
      <c r="S1589" s="93"/>
      <c r="U1589" s="93"/>
      <c r="X1589" s="93"/>
      <c r="Y1589" s="93"/>
    </row>
    <row r="1590" spans="1:25" x14ac:dyDescent="0.2">
      <c r="A1590" s="93"/>
      <c r="I1590" s="93"/>
      <c r="M1590" s="93"/>
      <c r="N1590" s="93"/>
      <c r="Q1590" s="93"/>
      <c r="R1590" s="93"/>
      <c r="S1590" s="93"/>
      <c r="U1590" s="93"/>
      <c r="X1590" s="93"/>
      <c r="Y1590" s="93"/>
    </row>
    <row r="1591" spans="1:25" x14ac:dyDescent="0.2">
      <c r="A1591" s="93"/>
      <c r="I1591" s="93"/>
      <c r="M1591" s="93"/>
      <c r="N1591" s="93"/>
      <c r="Q1591" s="93"/>
      <c r="R1591" s="93"/>
      <c r="S1591" s="93"/>
      <c r="U1591" s="93"/>
      <c r="X1591" s="93"/>
      <c r="Y1591" s="93"/>
    </row>
    <row r="1592" spans="1:25" x14ac:dyDescent="0.2">
      <c r="A1592" s="93"/>
      <c r="I1592" s="93"/>
      <c r="M1592" s="93"/>
      <c r="N1592" s="93"/>
      <c r="Q1592" s="93"/>
      <c r="R1592" s="93"/>
      <c r="S1592" s="93"/>
      <c r="U1592" s="93"/>
      <c r="X1592" s="93"/>
      <c r="Y1592" s="93"/>
    </row>
    <row r="1593" spans="1:25" x14ac:dyDescent="0.2">
      <c r="A1593" s="93"/>
      <c r="I1593" s="93"/>
      <c r="M1593" s="93"/>
      <c r="N1593" s="93"/>
      <c r="Q1593" s="93"/>
      <c r="R1593" s="93"/>
      <c r="S1593" s="93"/>
      <c r="U1593" s="93"/>
      <c r="X1593" s="93"/>
      <c r="Y1593" s="93"/>
    </row>
    <row r="1594" spans="1:25" x14ac:dyDescent="0.2">
      <c r="A1594" s="93"/>
      <c r="I1594" s="93"/>
      <c r="M1594" s="93"/>
      <c r="N1594" s="93"/>
      <c r="Q1594" s="93"/>
      <c r="R1594" s="93"/>
      <c r="S1594" s="93"/>
      <c r="U1594" s="93"/>
      <c r="X1594" s="93"/>
      <c r="Y1594" s="93"/>
    </row>
    <row r="1595" spans="1:25" x14ac:dyDescent="0.2">
      <c r="A1595" s="93"/>
      <c r="I1595" s="93"/>
      <c r="M1595" s="93"/>
      <c r="N1595" s="93"/>
      <c r="Q1595" s="93"/>
      <c r="R1595" s="93"/>
      <c r="S1595" s="93"/>
      <c r="U1595" s="93"/>
      <c r="X1595" s="93"/>
      <c r="Y1595" s="93"/>
    </row>
    <row r="1596" spans="1:25" x14ac:dyDescent="0.2">
      <c r="A1596" s="93"/>
      <c r="I1596" s="93"/>
      <c r="M1596" s="93"/>
      <c r="N1596" s="93"/>
      <c r="Q1596" s="93"/>
      <c r="R1596" s="93"/>
      <c r="S1596" s="93"/>
      <c r="U1596" s="93"/>
      <c r="X1596" s="93"/>
      <c r="Y1596" s="93"/>
    </row>
    <row r="1597" spans="1:25" x14ac:dyDescent="0.2">
      <c r="A1597" s="93"/>
      <c r="I1597" s="93"/>
      <c r="M1597" s="93"/>
      <c r="N1597" s="93"/>
      <c r="Q1597" s="93"/>
      <c r="R1597" s="93"/>
      <c r="S1597" s="93"/>
      <c r="U1597" s="93"/>
      <c r="X1597" s="93"/>
      <c r="Y1597" s="93"/>
    </row>
    <row r="1598" spans="1:25" x14ac:dyDescent="0.2">
      <c r="A1598" s="93"/>
      <c r="I1598" s="93"/>
      <c r="M1598" s="93"/>
      <c r="N1598" s="93"/>
      <c r="Q1598" s="93"/>
      <c r="R1598" s="93"/>
      <c r="S1598" s="93"/>
      <c r="U1598" s="93"/>
      <c r="X1598" s="93"/>
      <c r="Y1598" s="93"/>
    </row>
    <row r="1599" spans="1:25" x14ac:dyDescent="0.2">
      <c r="A1599" s="93"/>
      <c r="I1599" s="93"/>
      <c r="M1599" s="93"/>
      <c r="N1599" s="93"/>
      <c r="Q1599" s="93"/>
      <c r="R1599" s="93"/>
      <c r="S1599" s="93"/>
      <c r="U1599" s="93"/>
      <c r="X1599" s="93"/>
      <c r="Y1599" s="93"/>
    </row>
    <row r="1600" spans="1:25" x14ac:dyDescent="0.2">
      <c r="A1600" s="93"/>
      <c r="I1600" s="93"/>
      <c r="M1600" s="93"/>
      <c r="N1600" s="93"/>
      <c r="Q1600" s="93"/>
      <c r="R1600" s="93"/>
      <c r="S1600" s="93"/>
      <c r="U1600" s="93"/>
      <c r="X1600" s="93"/>
      <c r="Y1600" s="93"/>
    </row>
    <row r="1601" spans="1:25" x14ac:dyDescent="0.2">
      <c r="A1601" s="93"/>
      <c r="I1601" s="93"/>
      <c r="M1601" s="93"/>
      <c r="N1601" s="93"/>
      <c r="Q1601" s="93"/>
      <c r="R1601" s="93"/>
      <c r="S1601" s="93"/>
      <c r="U1601" s="93"/>
      <c r="X1601" s="93"/>
      <c r="Y1601" s="93"/>
    </row>
    <row r="1602" spans="1:25" x14ac:dyDescent="0.2">
      <c r="A1602" s="93"/>
      <c r="I1602" s="93"/>
      <c r="M1602" s="93"/>
      <c r="N1602" s="93"/>
      <c r="Q1602" s="93"/>
      <c r="R1602" s="93"/>
      <c r="S1602" s="93"/>
      <c r="U1602" s="93"/>
      <c r="X1602" s="93"/>
      <c r="Y1602" s="93"/>
    </row>
    <row r="1603" spans="1:25" x14ac:dyDescent="0.2">
      <c r="A1603" s="93"/>
      <c r="I1603" s="93"/>
      <c r="M1603" s="93"/>
      <c r="N1603" s="93"/>
      <c r="Q1603" s="93"/>
      <c r="R1603" s="93"/>
      <c r="S1603" s="93"/>
      <c r="U1603" s="93"/>
      <c r="X1603" s="93"/>
      <c r="Y1603" s="93"/>
    </row>
    <row r="1604" spans="1:25" x14ac:dyDescent="0.2">
      <c r="A1604" s="93"/>
      <c r="I1604" s="93"/>
      <c r="M1604" s="93"/>
      <c r="N1604" s="93"/>
      <c r="Q1604" s="93"/>
      <c r="R1604" s="93"/>
      <c r="S1604" s="93"/>
      <c r="U1604" s="93"/>
      <c r="X1604" s="93"/>
      <c r="Y1604" s="93"/>
    </row>
    <row r="1605" spans="1:25" x14ac:dyDescent="0.2">
      <c r="A1605" s="93"/>
      <c r="I1605" s="93"/>
      <c r="M1605" s="93"/>
      <c r="N1605" s="93"/>
      <c r="Q1605" s="93"/>
      <c r="R1605" s="93"/>
      <c r="S1605" s="93"/>
      <c r="U1605" s="93"/>
      <c r="X1605" s="93"/>
      <c r="Y1605" s="93"/>
    </row>
    <row r="1606" spans="1:25" x14ac:dyDescent="0.2">
      <c r="A1606" s="93"/>
      <c r="I1606" s="93"/>
      <c r="M1606" s="93"/>
      <c r="N1606" s="93"/>
      <c r="Q1606" s="93"/>
      <c r="R1606" s="93"/>
      <c r="S1606" s="93"/>
      <c r="U1606" s="93"/>
      <c r="X1606" s="93"/>
      <c r="Y1606" s="93"/>
    </row>
    <row r="1607" spans="1:25" x14ac:dyDescent="0.2">
      <c r="A1607" s="93"/>
      <c r="I1607" s="93"/>
      <c r="M1607" s="93"/>
      <c r="N1607" s="93"/>
      <c r="Q1607" s="93"/>
      <c r="R1607" s="93"/>
      <c r="S1607" s="93"/>
      <c r="U1607" s="93"/>
      <c r="X1607" s="93"/>
      <c r="Y1607" s="93"/>
    </row>
    <row r="1608" spans="1:25" x14ac:dyDescent="0.2">
      <c r="A1608" s="93"/>
      <c r="I1608" s="93"/>
      <c r="M1608" s="93"/>
      <c r="N1608" s="93"/>
      <c r="Q1608" s="93"/>
      <c r="R1608" s="93"/>
      <c r="S1608" s="93"/>
      <c r="U1608" s="93"/>
      <c r="X1608" s="93"/>
      <c r="Y1608" s="93"/>
    </row>
    <row r="1609" spans="1:25" x14ac:dyDescent="0.2">
      <c r="A1609" s="93"/>
      <c r="I1609" s="93"/>
      <c r="M1609" s="93"/>
      <c r="N1609" s="93"/>
      <c r="Q1609" s="93"/>
      <c r="R1609" s="93"/>
      <c r="S1609" s="93"/>
      <c r="U1609" s="93"/>
      <c r="X1609" s="93"/>
      <c r="Y1609" s="93"/>
    </row>
    <row r="1610" spans="1:25" x14ac:dyDescent="0.2">
      <c r="A1610" s="93"/>
      <c r="I1610" s="93"/>
      <c r="M1610" s="93"/>
      <c r="N1610" s="93"/>
      <c r="Q1610" s="93"/>
      <c r="R1610" s="93"/>
      <c r="S1610" s="93"/>
      <c r="U1610" s="93"/>
      <c r="X1610" s="93"/>
      <c r="Y1610" s="93"/>
    </row>
    <row r="1611" spans="1:25" x14ac:dyDescent="0.2">
      <c r="A1611" s="93"/>
      <c r="I1611" s="93"/>
      <c r="M1611" s="93"/>
      <c r="N1611" s="93"/>
      <c r="Q1611" s="93"/>
      <c r="R1611" s="93"/>
      <c r="S1611" s="93"/>
      <c r="U1611" s="93"/>
      <c r="X1611" s="93"/>
      <c r="Y1611" s="93"/>
    </row>
    <row r="1612" spans="1:25" x14ac:dyDescent="0.2">
      <c r="A1612" s="93"/>
      <c r="I1612" s="93"/>
      <c r="M1612" s="93"/>
      <c r="N1612" s="93"/>
      <c r="Q1612" s="93"/>
      <c r="R1612" s="93"/>
      <c r="S1612" s="93"/>
      <c r="U1612" s="93"/>
      <c r="X1612" s="93"/>
      <c r="Y1612" s="93"/>
    </row>
    <row r="1613" spans="1:25" x14ac:dyDescent="0.2">
      <c r="A1613" s="93"/>
      <c r="I1613" s="93"/>
      <c r="M1613" s="93"/>
      <c r="N1613" s="93"/>
      <c r="Q1613" s="93"/>
      <c r="R1613" s="93"/>
      <c r="S1613" s="93"/>
      <c r="U1613" s="93"/>
      <c r="X1613" s="93"/>
      <c r="Y1613" s="93"/>
    </row>
    <row r="1614" spans="1:25" x14ac:dyDescent="0.2">
      <c r="A1614" s="93"/>
      <c r="I1614" s="93"/>
      <c r="M1614" s="93"/>
      <c r="N1614" s="93"/>
      <c r="Q1614" s="93"/>
      <c r="R1614" s="93"/>
      <c r="S1614" s="93"/>
      <c r="U1614" s="93"/>
      <c r="X1614" s="93"/>
      <c r="Y1614" s="93"/>
    </row>
    <row r="1615" spans="1:25" x14ac:dyDescent="0.2">
      <c r="A1615" s="93"/>
      <c r="I1615" s="93"/>
      <c r="M1615" s="93"/>
      <c r="N1615" s="93"/>
      <c r="Q1615" s="93"/>
      <c r="R1615" s="93"/>
      <c r="S1615" s="93"/>
      <c r="U1615" s="93"/>
      <c r="X1615" s="93"/>
      <c r="Y1615" s="93"/>
    </row>
    <row r="1616" spans="1:25" x14ac:dyDescent="0.2">
      <c r="A1616" s="93"/>
      <c r="I1616" s="93"/>
      <c r="M1616" s="93"/>
      <c r="N1616" s="93"/>
      <c r="Q1616" s="93"/>
      <c r="R1616" s="93"/>
      <c r="S1616" s="93"/>
      <c r="U1616" s="93"/>
      <c r="X1616" s="93"/>
      <c r="Y1616" s="93"/>
    </row>
    <row r="1617" spans="1:25" x14ac:dyDescent="0.2">
      <c r="A1617" s="93"/>
      <c r="I1617" s="93"/>
      <c r="M1617" s="93"/>
      <c r="N1617" s="93"/>
      <c r="Q1617" s="93"/>
      <c r="R1617" s="93"/>
      <c r="S1617" s="93"/>
      <c r="U1617" s="93"/>
      <c r="X1617" s="93"/>
      <c r="Y1617" s="93"/>
    </row>
    <row r="1618" spans="1:25" x14ac:dyDescent="0.2">
      <c r="A1618" s="93"/>
      <c r="I1618" s="93"/>
      <c r="M1618" s="93"/>
      <c r="N1618" s="93"/>
      <c r="Q1618" s="93"/>
      <c r="R1618" s="93"/>
      <c r="S1618" s="93"/>
      <c r="U1618" s="93"/>
      <c r="X1618" s="93"/>
      <c r="Y1618" s="93"/>
    </row>
    <row r="1619" spans="1:25" x14ac:dyDescent="0.2">
      <c r="A1619" s="93"/>
      <c r="I1619" s="93"/>
      <c r="M1619" s="93"/>
      <c r="N1619" s="93"/>
      <c r="Q1619" s="93"/>
      <c r="R1619" s="93"/>
      <c r="S1619" s="93"/>
      <c r="U1619" s="93"/>
      <c r="X1619" s="93"/>
      <c r="Y1619" s="93"/>
    </row>
    <row r="1620" spans="1:25" x14ac:dyDescent="0.2">
      <c r="A1620" s="93"/>
      <c r="I1620" s="93"/>
      <c r="M1620" s="93"/>
      <c r="N1620" s="93"/>
      <c r="Q1620" s="93"/>
      <c r="R1620" s="93"/>
      <c r="S1620" s="93"/>
      <c r="U1620" s="93"/>
      <c r="X1620" s="93"/>
      <c r="Y1620" s="93"/>
    </row>
    <row r="1621" spans="1:25" x14ac:dyDescent="0.2">
      <c r="A1621" s="93"/>
      <c r="I1621" s="93"/>
      <c r="M1621" s="93"/>
      <c r="N1621" s="93"/>
      <c r="Q1621" s="93"/>
      <c r="R1621" s="93"/>
      <c r="S1621" s="93"/>
      <c r="U1621" s="93"/>
      <c r="X1621" s="93"/>
      <c r="Y1621" s="93"/>
    </row>
    <row r="1622" spans="1:25" x14ac:dyDescent="0.2">
      <c r="A1622" s="93"/>
      <c r="I1622" s="93"/>
      <c r="M1622" s="93"/>
      <c r="N1622" s="93"/>
      <c r="Q1622" s="93"/>
      <c r="R1622" s="93"/>
      <c r="S1622" s="93"/>
      <c r="U1622" s="93"/>
      <c r="X1622" s="93"/>
      <c r="Y1622" s="93"/>
    </row>
    <row r="1623" spans="1:25" x14ac:dyDescent="0.2">
      <c r="A1623" s="93"/>
      <c r="I1623" s="93"/>
      <c r="M1623" s="93"/>
      <c r="N1623" s="93"/>
      <c r="Q1623" s="93"/>
      <c r="R1623" s="93"/>
      <c r="S1623" s="93"/>
      <c r="U1623" s="93"/>
      <c r="X1623" s="93"/>
      <c r="Y1623" s="93"/>
    </row>
    <row r="1624" spans="1:25" x14ac:dyDescent="0.2">
      <c r="A1624" s="93"/>
      <c r="I1624" s="93"/>
      <c r="M1624" s="93"/>
      <c r="N1624" s="93"/>
      <c r="Q1624" s="93"/>
      <c r="R1624" s="93"/>
      <c r="S1624" s="93"/>
      <c r="U1624" s="93"/>
      <c r="X1624" s="93"/>
      <c r="Y1624" s="93"/>
    </row>
    <row r="1625" spans="1:25" x14ac:dyDescent="0.2">
      <c r="A1625" s="93"/>
      <c r="I1625" s="93"/>
      <c r="M1625" s="93"/>
      <c r="N1625" s="93"/>
      <c r="Q1625" s="93"/>
      <c r="R1625" s="93"/>
      <c r="S1625" s="93"/>
      <c r="U1625" s="93"/>
      <c r="X1625" s="93"/>
      <c r="Y1625" s="93"/>
    </row>
    <row r="1626" spans="1:25" x14ac:dyDescent="0.2">
      <c r="A1626" s="93"/>
      <c r="I1626" s="93"/>
      <c r="M1626" s="93"/>
      <c r="N1626" s="93"/>
      <c r="Q1626" s="93"/>
      <c r="R1626" s="93"/>
      <c r="S1626" s="93"/>
      <c r="U1626" s="93"/>
      <c r="X1626" s="93"/>
      <c r="Y1626" s="93"/>
    </row>
    <row r="1627" spans="1:25" x14ac:dyDescent="0.2">
      <c r="A1627" s="93"/>
      <c r="I1627" s="93"/>
      <c r="M1627" s="93"/>
      <c r="N1627" s="93"/>
      <c r="Q1627" s="93"/>
      <c r="R1627" s="93"/>
      <c r="S1627" s="93"/>
      <c r="U1627" s="93"/>
      <c r="X1627" s="93"/>
      <c r="Y1627" s="93"/>
    </row>
    <row r="1628" spans="1:25" x14ac:dyDescent="0.2">
      <c r="A1628" s="93"/>
      <c r="I1628" s="93"/>
      <c r="M1628" s="93"/>
      <c r="N1628" s="93"/>
      <c r="Q1628" s="93"/>
      <c r="R1628" s="93"/>
      <c r="S1628" s="93"/>
      <c r="U1628" s="93"/>
      <c r="X1628" s="93"/>
      <c r="Y1628" s="93"/>
    </row>
    <row r="1629" spans="1:25" x14ac:dyDescent="0.2">
      <c r="A1629" s="93"/>
      <c r="I1629" s="93"/>
      <c r="M1629" s="93"/>
      <c r="N1629" s="93"/>
      <c r="Q1629" s="93"/>
      <c r="R1629" s="93"/>
      <c r="S1629" s="93"/>
      <c r="U1629" s="93"/>
      <c r="X1629" s="93"/>
      <c r="Y1629" s="93"/>
    </row>
    <row r="1630" spans="1:25" x14ac:dyDescent="0.2">
      <c r="A1630" s="93"/>
      <c r="I1630" s="93"/>
      <c r="M1630" s="93"/>
      <c r="N1630" s="93"/>
      <c r="Q1630" s="93"/>
      <c r="R1630" s="93"/>
      <c r="S1630" s="93"/>
      <c r="U1630" s="93"/>
      <c r="X1630" s="93"/>
      <c r="Y1630" s="93"/>
    </row>
    <row r="1631" spans="1:25" x14ac:dyDescent="0.2">
      <c r="A1631" s="93"/>
      <c r="I1631" s="93"/>
      <c r="M1631" s="93"/>
      <c r="N1631" s="93"/>
      <c r="Q1631" s="93"/>
      <c r="R1631" s="93"/>
      <c r="S1631" s="93"/>
      <c r="U1631" s="93"/>
      <c r="X1631" s="93"/>
      <c r="Y1631" s="93"/>
    </row>
    <row r="1632" spans="1:25" x14ac:dyDescent="0.2">
      <c r="A1632" s="93"/>
      <c r="I1632" s="93"/>
      <c r="M1632" s="93"/>
      <c r="N1632" s="93"/>
      <c r="Q1632" s="93"/>
      <c r="R1632" s="93"/>
      <c r="S1632" s="93"/>
      <c r="U1632" s="93"/>
      <c r="X1632" s="93"/>
      <c r="Y1632" s="93"/>
    </row>
    <row r="1633" spans="1:25" x14ac:dyDescent="0.2">
      <c r="A1633" s="93"/>
      <c r="I1633" s="93"/>
      <c r="M1633" s="93"/>
      <c r="N1633" s="93"/>
      <c r="Q1633" s="93"/>
      <c r="R1633" s="93"/>
      <c r="S1633" s="93"/>
      <c r="U1633" s="93"/>
      <c r="X1633" s="93"/>
      <c r="Y1633" s="93"/>
    </row>
    <row r="1634" spans="1:25" x14ac:dyDescent="0.2">
      <c r="A1634" s="93"/>
      <c r="I1634" s="93"/>
      <c r="M1634" s="93"/>
      <c r="N1634" s="93"/>
      <c r="Q1634" s="93"/>
      <c r="R1634" s="93"/>
      <c r="S1634" s="93"/>
      <c r="U1634" s="93"/>
      <c r="X1634" s="93"/>
      <c r="Y1634" s="93"/>
    </row>
    <row r="1635" spans="1:25" x14ac:dyDescent="0.2">
      <c r="A1635" s="93"/>
      <c r="I1635" s="93"/>
      <c r="M1635" s="93"/>
      <c r="N1635" s="93"/>
      <c r="Q1635" s="93"/>
      <c r="R1635" s="93"/>
      <c r="S1635" s="93"/>
      <c r="U1635" s="93"/>
      <c r="X1635" s="93"/>
      <c r="Y1635" s="93"/>
    </row>
    <row r="1636" spans="1:25" x14ac:dyDescent="0.2">
      <c r="A1636" s="93"/>
      <c r="I1636" s="93"/>
      <c r="M1636" s="93"/>
      <c r="N1636" s="93"/>
      <c r="Q1636" s="93"/>
      <c r="R1636" s="93"/>
      <c r="S1636" s="93"/>
      <c r="U1636" s="93"/>
      <c r="X1636" s="93"/>
      <c r="Y1636" s="93"/>
    </row>
    <row r="1637" spans="1:25" x14ac:dyDescent="0.2">
      <c r="A1637" s="93"/>
      <c r="I1637" s="93"/>
      <c r="M1637" s="93"/>
      <c r="N1637" s="93"/>
      <c r="Q1637" s="93"/>
      <c r="R1637" s="93"/>
      <c r="S1637" s="93"/>
      <c r="U1637" s="93"/>
      <c r="X1637" s="93"/>
      <c r="Y1637" s="93"/>
    </row>
    <row r="1638" spans="1:25" x14ac:dyDescent="0.2">
      <c r="A1638" s="93"/>
      <c r="I1638" s="93"/>
      <c r="M1638" s="93"/>
      <c r="N1638" s="93"/>
      <c r="Q1638" s="93"/>
      <c r="R1638" s="93"/>
      <c r="S1638" s="93"/>
      <c r="U1638" s="93"/>
      <c r="X1638" s="93"/>
      <c r="Y1638" s="93"/>
    </row>
    <row r="1639" spans="1:25" x14ac:dyDescent="0.2">
      <c r="A1639" s="93"/>
      <c r="I1639" s="93"/>
      <c r="M1639" s="93"/>
      <c r="N1639" s="93"/>
      <c r="Q1639" s="93"/>
      <c r="R1639" s="93"/>
      <c r="S1639" s="93"/>
      <c r="U1639" s="93"/>
      <c r="X1639" s="93"/>
      <c r="Y1639" s="93"/>
    </row>
    <row r="1640" spans="1:25" x14ac:dyDescent="0.2">
      <c r="A1640" s="93"/>
      <c r="I1640" s="93"/>
      <c r="M1640" s="93"/>
      <c r="N1640" s="93"/>
      <c r="Q1640" s="93"/>
      <c r="R1640" s="93"/>
      <c r="S1640" s="93"/>
      <c r="U1640" s="93"/>
      <c r="X1640" s="93"/>
      <c r="Y1640" s="93"/>
    </row>
    <row r="1641" spans="1:25" x14ac:dyDescent="0.2">
      <c r="A1641" s="93"/>
      <c r="I1641" s="93"/>
      <c r="M1641" s="93"/>
      <c r="N1641" s="93"/>
      <c r="Q1641" s="93"/>
      <c r="R1641" s="93"/>
      <c r="S1641" s="93"/>
      <c r="U1641" s="93"/>
      <c r="X1641" s="93"/>
      <c r="Y1641" s="93"/>
    </row>
    <row r="1642" spans="1:25" x14ac:dyDescent="0.2">
      <c r="A1642" s="93"/>
      <c r="I1642" s="93"/>
      <c r="M1642" s="93"/>
      <c r="N1642" s="93"/>
      <c r="Q1642" s="93"/>
      <c r="R1642" s="93"/>
      <c r="S1642" s="93"/>
      <c r="U1642" s="93"/>
      <c r="X1642" s="93"/>
      <c r="Y1642" s="93"/>
    </row>
    <row r="1643" spans="1:25" x14ac:dyDescent="0.2">
      <c r="A1643" s="93"/>
      <c r="I1643" s="93"/>
      <c r="M1643" s="93"/>
      <c r="N1643" s="93"/>
      <c r="Q1643" s="93"/>
      <c r="R1643" s="93"/>
      <c r="S1643" s="93"/>
      <c r="U1643" s="93"/>
      <c r="X1643" s="93"/>
      <c r="Y1643" s="93"/>
    </row>
    <row r="1644" spans="1:25" x14ac:dyDescent="0.2">
      <c r="A1644" s="93"/>
      <c r="I1644" s="93"/>
      <c r="M1644" s="93"/>
      <c r="N1644" s="93"/>
      <c r="Q1644" s="93"/>
      <c r="R1644" s="93"/>
      <c r="S1644" s="93"/>
      <c r="U1644" s="93"/>
      <c r="X1644" s="93"/>
      <c r="Y1644" s="93"/>
    </row>
    <row r="1645" spans="1:25" x14ac:dyDescent="0.2">
      <c r="A1645" s="93"/>
      <c r="I1645" s="93"/>
      <c r="M1645" s="93"/>
      <c r="N1645" s="93"/>
      <c r="Q1645" s="93"/>
      <c r="R1645" s="93"/>
      <c r="S1645" s="93"/>
      <c r="U1645" s="93"/>
      <c r="X1645" s="93"/>
      <c r="Y1645" s="93"/>
    </row>
    <row r="1646" spans="1:25" x14ac:dyDescent="0.2">
      <c r="A1646" s="93"/>
      <c r="I1646" s="93"/>
      <c r="M1646" s="93"/>
      <c r="N1646" s="93"/>
      <c r="Q1646" s="93"/>
      <c r="R1646" s="93"/>
      <c r="S1646" s="93"/>
      <c r="U1646" s="93"/>
      <c r="X1646" s="93"/>
      <c r="Y1646" s="93"/>
    </row>
    <row r="1647" spans="1:25" x14ac:dyDescent="0.2">
      <c r="A1647" s="93"/>
      <c r="I1647" s="93"/>
      <c r="M1647" s="93"/>
      <c r="N1647" s="93"/>
      <c r="Q1647" s="93"/>
      <c r="R1647" s="93"/>
      <c r="S1647" s="93"/>
      <c r="U1647" s="93"/>
      <c r="X1647" s="93"/>
      <c r="Y1647" s="93"/>
    </row>
    <row r="1648" spans="1:25" x14ac:dyDescent="0.2">
      <c r="A1648" s="93"/>
      <c r="I1648" s="93"/>
      <c r="M1648" s="93"/>
      <c r="N1648" s="93"/>
      <c r="Q1648" s="93"/>
      <c r="R1648" s="93"/>
      <c r="S1648" s="93"/>
      <c r="U1648" s="93"/>
      <c r="X1648" s="93"/>
      <c r="Y1648" s="93"/>
    </row>
    <row r="1649" spans="1:25" x14ac:dyDescent="0.2">
      <c r="A1649" s="93"/>
      <c r="I1649" s="93"/>
      <c r="M1649" s="93"/>
      <c r="N1649" s="93"/>
      <c r="Q1649" s="93"/>
      <c r="R1649" s="93"/>
      <c r="S1649" s="93"/>
      <c r="U1649" s="93"/>
      <c r="X1649" s="93"/>
      <c r="Y1649" s="93"/>
    </row>
    <row r="1650" spans="1:25" x14ac:dyDescent="0.2">
      <c r="A1650" s="93"/>
      <c r="I1650" s="93"/>
      <c r="M1650" s="93"/>
      <c r="N1650" s="93"/>
      <c r="Q1650" s="93"/>
      <c r="R1650" s="93"/>
      <c r="S1650" s="93"/>
      <c r="U1650" s="93"/>
      <c r="X1650" s="93"/>
      <c r="Y1650" s="93"/>
    </row>
    <row r="1651" spans="1:25" x14ac:dyDescent="0.2">
      <c r="A1651" s="93"/>
      <c r="I1651" s="93"/>
      <c r="M1651" s="93"/>
      <c r="N1651" s="93"/>
      <c r="Q1651" s="93"/>
      <c r="R1651" s="93"/>
      <c r="S1651" s="93"/>
      <c r="U1651" s="93"/>
      <c r="X1651" s="93"/>
      <c r="Y1651" s="93"/>
    </row>
    <row r="1652" spans="1:25" x14ac:dyDescent="0.2">
      <c r="A1652" s="93"/>
      <c r="I1652" s="93"/>
      <c r="M1652" s="93"/>
      <c r="N1652" s="93"/>
      <c r="Q1652" s="93"/>
      <c r="R1652" s="93"/>
      <c r="S1652" s="93"/>
      <c r="U1652" s="93"/>
      <c r="X1652" s="93"/>
      <c r="Y1652" s="93"/>
    </row>
    <row r="1653" spans="1:25" x14ac:dyDescent="0.2">
      <c r="A1653" s="93"/>
      <c r="I1653" s="93"/>
      <c r="M1653" s="93"/>
      <c r="N1653" s="93"/>
      <c r="Q1653" s="93"/>
      <c r="R1653" s="93"/>
      <c r="S1653" s="93"/>
      <c r="U1653" s="93"/>
      <c r="X1653" s="93"/>
      <c r="Y1653" s="93"/>
    </row>
    <row r="1654" spans="1:25" x14ac:dyDescent="0.2">
      <c r="A1654" s="93"/>
      <c r="I1654" s="93"/>
      <c r="M1654" s="93"/>
      <c r="N1654" s="93"/>
      <c r="Q1654" s="93"/>
      <c r="R1654" s="93"/>
      <c r="S1654" s="93"/>
      <c r="U1654" s="93"/>
      <c r="X1654" s="93"/>
      <c r="Y1654" s="93"/>
    </row>
    <row r="1655" spans="1:25" x14ac:dyDescent="0.2">
      <c r="A1655" s="93"/>
      <c r="I1655" s="93"/>
      <c r="M1655" s="93"/>
      <c r="N1655" s="93"/>
      <c r="Q1655" s="93"/>
      <c r="R1655" s="93"/>
      <c r="S1655" s="93"/>
      <c r="U1655" s="93"/>
      <c r="X1655" s="93"/>
      <c r="Y1655" s="93"/>
    </row>
    <row r="1656" spans="1:25" x14ac:dyDescent="0.2">
      <c r="A1656" s="93"/>
      <c r="I1656" s="93"/>
      <c r="M1656" s="93"/>
      <c r="N1656" s="93"/>
      <c r="Q1656" s="93"/>
      <c r="R1656" s="93"/>
      <c r="S1656" s="93"/>
      <c r="U1656" s="93"/>
      <c r="X1656" s="93"/>
      <c r="Y1656" s="93"/>
    </row>
    <row r="1657" spans="1:25" x14ac:dyDescent="0.2">
      <c r="A1657" s="93"/>
      <c r="I1657" s="93"/>
      <c r="M1657" s="93"/>
      <c r="N1657" s="93"/>
      <c r="Q1657" s="93"/>
      <c r="R1657" s="93"/>
      <c r="S1657" s="93"/>
      <c r="U1657" s="93"/>
      <c r="X1657" s="93"/>
      <c r="Y1657" s="93"/>
    </row>
    <row r="1658" spans="1:25" x14ac:dyDescent="0.2">
      <c r="A1658" s="93"/>
      <c r="I1658" s="93"/>
      <c r="M1658" s="93"/>
      <c r="N1658" s="93"/>
      <c r="Q1658" s="93"/>
      <c r="R1658" s="93"/>
      <c r="S1658" s="93"/>
      <c r="U1658" s="93"/>
      <c r="X1658" s="93"/>
      <c r="Y1658" s="93"/>
    </row>
    <row r="1659" spans="1:25" x14ac:dyDescent="0.2">
      <c r="A1659" s="93"/>
      <c r="I1659" s="93"/>
      <c r="M1659" s="93"/>
      <c r="N1659" s="93"/>
      <c r="Q1659" s="93"/>
      <c r="R1659" s="93"/>
      <c r="S1659" s="93"/>
      <c r="U1659" s="93"/>
      <c r="X1659" s="93"/>
      <c r="Y1659" s="93"/>
    </row>
    <row r="1660" spans="1:25" x14ac:dyDescent="0.2">
      <c r="A1660" s="93"/>
      <c r="I1660" s="93"/>
      <c r="M1660" s="93"/>
      <c r="N1660" s="93"/>
      <c r="Q1660" s="93"/>
      <c r="R1660" s="93"/>
      <c r="S1660" s="93"/>
      <c r="U1660" s="93"/>
      <c r="X1660" s="93"/>
      <c r="Y1660" s="93"/>
    </row>
    <row r="1661" spans="1:25" x14ac:dyDescent="0.2">
      <c r="A1661" s="93"/>
      <c r="I1661" s="93"/>
      <c r="M1661" s="93"/>
      <c r="N1661" s="93"/>
      <c r="Q1661" s="93"/>
      <c r="R1661" s="93"/>
      <c r="S1661" s="93"/>
      <c r="U1661" s="93"/>
      <c r="X1661" s="93"/>
      <c r="Y1661" s="93"/>
    </row>
    <row r="1662" spans="1:25" x14ac:dyDescent="0.2">
      <c r="A1662" s="93"/>
      <c r="I1662" s="93"/>
      <c r="M1662" s="93"/>
      <c r="N1662" s="93"/>
      <c r="Q1662" s="93"/>
      <c r="R1662" s="93"/>
      <c r="S1662" s="93"/>
      <c r="U1662" s="93"/>
      <c r="X1662" s="93"/>
      <c r="Y1662" s="93"/>
    </row>
    <row r="1663" spans="1:25" x14ac:dyDescent="0.2">
      <c r="A1663" s="93"/>
      <c r="I1663" s="93"/>
      <c r="M1663" s="93"/>
      <c r="N1663" s="93"/>
      <c r="Q1663" s="93"/>
      <c r="R1663" s="93"/>
      <c r="S1663" s="93"/>
      <c r="U1663" s="93"/>
      <c r="X1663" s="93"/>
      <c r="Y1663" s="93"/>
    </row>
    <row r="1664" spans="1:25" x14ac:dyDescent="0.2">
      <c r="A1664" s="93"/>
      <c r="I1664" s="93"/>
      <c r="M1664" s="93"/>
      <c r="N1664" s="93"/>
      <c r="Q1664" s="93"/>
      <c r="R1664" s="93"/>
      <c r="S1664" s="93"/>
      <c r="U1664" s="93"/>
      <c r="X1664" s="93"/>
      <c r="Y1664" s="93"/>
    </row>
    <row r="1665" spans="1:25" x14ac:dyDescent="0.2">
      <c r="A1665" s="93"/>
      <c r="I1665" s="93"/>
      <c r="M1665" s="93"/>
      <c r="N1665" s="93"/>
      <c r="Q1665" s="93"/>
      <c r="R1665" s="93"/>
      <c r="S1665" s="93"/>
      <c r="U1665" s="93"/>
      <c r="X1665" s="93"/>
      <c r="Y1665" s="93"/>
    </row>
    <row r="1666" spans="1:25" x14ac:dyDescent="0.2">
      <c r="A1666" s="93"/>
      <c r="I1666" s="93"/>
      <c r="M1666" s="93"/>
      <c r="N1666" s="93"/>
      <c r="Q1666" s="93"/>
      <c r="R1666" s="93"/>
      <c r="S1666" s="93"/>
      <c r="U1666" s="93"/>
      <c r="X1666" s="93"/>
      <c r="Y1666" s="93"/>
    </row>
    <row r="1667" spans="1:25" x14ac:dyDescent="0.2">
      <c r="A1667" s="93"/>
      <c r="I1667" s="93"/>
      <c r="M1667" s="93"/>
      <c r="N1667" s="93"/>
      <c r="Q1667" s="93"/>
      <c r="R1667" s="93"/>
      <c r="S1667" s="93"/>
      <c r="U1667" s="93"/>
      <c r="X1667" s="93"/>
      <c r="Y1667" s="93"/>
    </row>
    <row r="1668" spans="1:25" x14ac:dyDescent="0.2">
      <c r="A1668" s="93"/>
      <c r="I1668" s="93"/>
      <c r="M1668" s="93"/>
      <c r="N1668" s="93"/>
      <c r="Q1668" s="93"/>
      <c r="R1668" s="93"/>
      <c r="S1668" s="93"/>
      <c r="U1668" s="93"/>
      <c r="X1668" s="93"/>
      <c r="Y1668" s="93"/>
    </row>
    <row r="1669" spans="1:25" x14ac:dyDescent="0.2">
      <c r="A1669" s="93"/>
      <c r="I1669" s="93"/>
      <c r="M1669" s="93"/>
      <c r="N1669" s="93"/>
      <c r="Q1669" s="93"/>
      <c r="R1669" s="93"/>
      <c r="S1669" s="93"/>
      <c r="U1669" s="93"/>
      <c r="X1669" s="93"/>
      <c r="Y1669" s="93"/>
    </row>
    <row r="1670" spans="1:25" x14ac:dyDescent="0.2">
      <c r="A1670" s="93"/>
      <c r="I1670" s="93"/>
      <c r="M1670" s="93"/>
      <c r="N1670" s="93"/>
      <c r="Q1670" s="93"/>
      <c r="R1670" s="93"/>
      <c r="S1670" s="93"/>
      <c r="U1670" s="93"/>
      <c r="X1670" s="93"/>
      <c r="Y1670" s="93"/>
    </row>
    <row r="1671" spans="1:25" x14ac:dyDescent="0.2">
      <c r="A1671" s="93"/>
      <c r="I1671" s="93"/>
      <c r="M1671" s="93"/>
      <c r="N1671" s="93"/>
      <c r="Q1671" s="93"/>
      <c r="R1671" s="93"/>
      <c r="S1671" s="93"/>
      <c r="U1671" s="93"/>
      <c r="X1671" s="93"/>
      <c r="Y1671" s="93"/>
    </row>
    <row r="1672" spans="1:25" x14ac:dyDescent="0.2">
      <c r="A1672" s="93"/>
      <c r="I1672" s="93"/>
      <c r="M1672" s="93"/>
      <c r="N1672" s="93"/>
      <c r="Q1672" s="93"/>
      <c r="R1672" s="93"/>
      <c r="S1672" s="93"/>
      <c r="U1672" s="93"/>
      <c r="X1672" s="93"/>
      <c r="Y1672" s="93"/>
    </row>
    <row r="1673" spans="1:25" x14ac:dyDescent="0.2">
      <c r="A1673" s="93"/>
      <c r="I1673" s="93"/>
      <c r="M1673" s="93"/>
      <c r="N1673" s="93"/>
      <c r="Q1673" s="93"/>
      <c r="R1673" s="93"/>
      <c r="S1673" s="93"/>
      <c r="U1673" s="93"/>
      <c r="X1673" s="93"/>
      <c r="Y1673" s="93"/>
    </row>
    <row r="1674" spans="1:25" x14ac:dyDescent="0.2">
      <c r="A1674" s="93"/>
      <c r="I1674" s="93"/>
      <c r="M1674" s="93"/>
      <c r="N1674" s="93"/>
      <c r="Q1674" s="93"/>
      <c r="R1674" s="93"/>
      <c r="S1674" s="93"/>
      <c r="U1674" s="93"/>
      <c r="X1674" s="93"/>
      <c r="Y1674" s="93"/>
    </row>
    <row r="1675" spans="1:25" x14ac:dyDescent="0.2">
      <c r="A1675" s="93"/>
      <c r="I1675" s="93"/>
      <c r="M1675" s="93"/>
      <c r="N1675" s="93"/>
      <c r="Q1675" s="93"/>
      <c r="R1675" s="93"/>
      <c r="S1675" s="93"/>
      <c r="U1675" s="93"/>
      <c r="X1675" s="93"/>
      <c r="Y1675" s="93"/>
    </row>
    <row r="1676" spans="1:25" x14ac:dyDescent="0.2">
      <c r="A1676" s="93"/>
      <c r="I1676" s="93"/>
      <c r="M1676" s="93"/>
      <c r="N1676" s="93"/>
      <c r="Q1676" s="93"/>
      <c r="R1676" s="93"/>
      <c r="S1676" s="93"/>
      <c r="U1676" s="93"/>
      <c r="X1676" s="93"/>
      <c r="Y1676" s="93"/>
    </row>
    <row r="1677" spans="1:25" x14ac:dyDescent="0.2">
      <c r="A1677" s="93"/>
      <c r="I1677" s="93"/>
      <c r="M1677" s="93"/>
      <c r="N1677" s="93"/>
      <c r="Q1677" s="93"/>
      <c r="R1677" s="93"/>
      <c r="S1677" s="93"/>
      <c r="U1677" s="93"/>
      <c r="X1677" s="93"/>
      <c r="Y1677" s="93"/>
    </row>
    <row r="1678" spans="1:25" x14ac:dyDescent="0.2">
      <c r="A1678" s="93"/>
      <c r="I1678" s="93"/>
      <c r="M1678" s="93"/>
      <c r="N1678" s="93"/>
      <c r="Q1678" s="93"/>
      <c r="R1678" s="93"/>
      <c r="S1678" s="93"/>
      <c r="U1678" s="93"/>
      <c r="X1678" s="93"/>
      <c r="Y1678" s="93"/>
    </row>
    <row r="1679" spans="1:25" x14ac:dyDescent="0.2">
      <c r="A1679" s="93"/>
      <c r="I1679" s="93"/>
      <c r="M1679" s="93"/>
      <c r="N1679" s="93"/>
      <c r="Q1679" s="93"/>
      <c r="R1679" s="93"/>
      <c r="S1679" s="93"/>
      <c r="U1679" s="93"/>
      <c r="X1679" s="93"/>
      <c r="Y1679" s="93"/>
    </row>
    <row r="1680" spans="1:25" x14ac:dyDescent="0.2">
      <c r="A1680" s="93"/>
      <c r="I1680" s="93"/>
      <c r="M1680" s="93"/>
      <c r="N1680" s="93"/>
      <c r="Q1680" s="93"/>
      <c r="R1680" s="93"/>
      <c r="S1680" s="93"/>
      <c r="U1680" s="93"/>
      <c r="X1680" s="93"/>
      <c r="Y1680" s="93"/>
    </row>
    <row r="1681" spans="1:25" x14ac:dyDescent="0.2">
      <c r="A1681" s="93"/>
      <c r="I1681" s="93"/>
      <c r="M1681" s="93"/>
      <c r="N1681" s="93"/>
      <c r="Q1681" s="93"/>
      <c r="R1681" s="93"/>
      <c r="S1681" s="93"/>
      <c r="U1681" s="93"/>
      <c r="X1681" s="93"/>
      <c r="Y1681" s="93"/>
    </row>
    <row r="1682" spans="1:25" x14ac:dyDescent="0.2">
      <c r="A1682" s="93"/>
      <c r="I1682" s="93"/>
      <c r="M1682" s="93"/>
      <c r="N1682" s="93"/>
      <c r="Q1682" s="93"/>
      <c r="R1682" s="93"/>
      <c r="S1682" s="93"/>
      <c r="U1682" s="93"/>
      <c r="X1682" s="93"/>
      <c r="Y1682" s="93"/>
    </row>
    <row r="1683" spans="1:25" x14ac:dyDescent="0.2">
      <c r="A1683" s="93"/>
      <c r="I1683" s="93"/>
      <c r="M1683" s="93"/>
      <c r="N1683" s="93"/>
      <c r="Q1683" s="93"/>
      <c r="R1683" s="93"/>
      <c r="S1683" s="93"/>
      <c r="U1683" s="93"/>
      <c r="X1683" s="93"/>
      <c r="Y1683" s="93"/>
    </row>
    <row r="1684" spans="1:25" x14ac:dyDescent="0.2">
      <c r="A1684" s="93"/>
      <c r="I1684" s="93"/>
      <c r="M1684" s="93"/>
      <c r="N1684" s="93"/>
      <c r="Q1684" s="93"/>
      <c r="R1684" s="93"/>
      <c r="S1684" s="93"/>
      <c r="U1684" s="93"/>
      <c r="X1684" s="93"/>
      <c r="Y1684" s="93"/>
    </row>
    <row r="1685" spans="1:25" x14ac:dyDescent="0.2">
      <c r="A1685" s="93"/>
      <c r="I1685" s="93"/>
      <c r="M1685" s="93"/>
      <c r="N1685" s="93"/>
      <c r="Q1685" s="93"/>
      <c r="R1685" s="93"/>
      <c r="S1685" s="93"/>
      <c r="U1685" s="93"/>
      <c r="X1685" s="93"/>
      <c r="Y1685" s="93"/>
    </row>
    <row r="1686" spans="1:25" x14ac:dyDescent="0.2">
      <c r="A1686" s="93"/>
      <c r="I1686" s="93"/>
      <c r="M1686" s="93"/>
      <c r="N1686" s="93"/>
      <c r="Q1686" s="93"/>
      <c r="R1686" s="93"/>
      <c r="S1686" s="93"/>
      <c r="U1686" s="93"/>
      <c r="X1686" s="93"/>
      <c r="Y1686" s="93"/>
    </row>
    <row r="1687" spans="1:25" x14ac:dyDescent="0.2">
      <c r="A1687" s="93"/>
      <c r="I1687" s="93"/>
      <c r="M1687" s="93"/>
      <c r="N1687" s="93"/>
      <c r="Q1687" s="93"/>
      <c r="R1687" s="93"/>
      <c r="S1687" s="93"/>
      <c r="U1687" s="93"/>
      <c r="X1687" s="93"/>
      <c r="Y1687" s="93"/>
    </row>
    <row r="1688" spans="1:25" x14ac:dyDescent="0.2">
      <c r="A1688" s="93"/>
      <c r="I1688" s="93"/>
      <c r="M1688" s="93"/>
      <c r="N1688" s="93"/>
      <c r="Q1688" s="93"/>
      <c r="R1688" s="93"/>
      <c r="S1688" s="93"/>
      <c r="U1688" s="93"/>
      <c r="X1688" s="93"/>
      <c r="Y1688" s="93"/>
    </row>
    <row r="1689" spans="1:25" x14ac:dyDescent="0.2">
      <c r="A1689" s="93"/>
      <c r="I1689" s="93"/>
      <c r="M1689" s="93"/>
      <c r="N1689" s="93"/>
      <c r="Q1689" s="93"/>
      <c r="R1689" s="93"/>
      <c r="S1689" s="93"/>
      <c r="U1689" s="93"/>
      <c r="X1689" s="93"/>
      <c r="Y1689" s="93"/>
    </row>
    <row r="1690" spans="1:25" x14ac:dyDescent="0.2">
      <c r="A1690" s="93"/>
      <c r="I1690" s="93"/>
      <c r="M1690" s="93"/>
      <c r="N1690" s="93"/>
      <c r="Q1690" s="93"/>
      <c r="R1690" s="93"/>
      <c r="S1690" s="93"/>
      <c r="U1690" s="93"/>
      <c r="X1690" s="93"/>
      <c r="Y1690" s="93"/>
    </row>
    <row r="1691" spans="1:25" x14ac:dyDescent="0.2">
      <c r="A1691" s="93"/>
      <c r="I1691" s="93"/>
      <c r="M1691" s="93"/>
      <c r="N1691" s="93"/>
      <c r="Q1691" s="93"/>
      <c r="R1691" s="93"/>
      <c r="S1691" s="93"/>
      <c r="U1691" s="93"/>
      <c r="X1691" s="93"/>
      <c r="Y1691" s="93"/>
    </row>
    <row r="1692" spans="1:25" x14ac:dyDescent="0.2">
      <c r="A1692" s="93"/>
      <c r="I1692" s="93"/>
      <c r="M1692" s="93"/>
      <c r="N1692" s="93"/>
      <c r="Q1692" s="93"/>
      <c r="R1692" s="93"/>
      <c r="S1692" s="93"/>
      <c r="U1692" s="93"/>
      <c r="X1692" s="93"/>
      <c r="Y1692" s="93"/>
    </row>
    <row r="1693" spans="1:25" x14ac:dyDescent="0.2">
      <c r="A1693" s="93"/>
      <c r="I1693" s="93"/>
      <c r="M1693" s="93"/>
      <c r="N1693" s="93"/>
      <c r="Q1693" s="93"/>
      <c r="R1693" s="93"/>
      <c r="S1693" s="93"/>
      <c r="U1693" s="93"/>
      <c r="X1693" s="93"/>
      <c r="Y1693" s="93"/>
    </row>
    <row r="1694" spans="1:25" x14ac:dyDescent="0.2">
      <c r="A1694" s="93"/>
      <c r="I1694" s="93"/>
      <c r="M1694" s="93"/>
      <c r="N1694" s="93"/>
      <c r="Q1694" s="93"/>
      <c r="R1694" s="93"/>
      <c r="S1694" s="93"/>
      <c r="U1694" s="93"/>
      <c r="X1694" s="93"/>
      <c r="Y1694" s="93"/>
    </row>
    <row r="1695" spans="1:25" x14ac:dyDescent="0.2">
      <c r="A1695" s="93"/>
      <c r="I1695" s="93"/>
      <c r="M1695" s="93"/>
      <c r="N1695" s="93"/>
      <c r="Q1695" s="93"/>
      <c r="R1695" s="93"/>
      <c r="S1695" s="93"/>
      <c r="U1695" s="93"/>
      <c r="X1695" s="93"/>
      <c r="Y1695" s="93"/>
    </row>
    <row r="1696" spans="1:25" x14ac:dyDescent="0.2">
      <c r="A1696" s="93"/>
      <c r="I1696" s="93"/>
      <c r="M1696" s="93"/>
      <c r="N1696" s="93"/>
      <c r="Q1696" s="93"/>
      <c r="R1696" s="93"/>
      <c r="S1696" s="93"/>
      <c r="U1696" s="93"/>
      <c r="X1696" s="93"/>
      <c r="Y1696" s="93"/>
    </row>
    <row r="1697" spans="1:25" x14ac:dyDescent="0.2">
      <c r="A1697" s="93"/>
      <c r="I1697" s="93"/>
      <c r="M1697" s="93"/>
      <c r="N1697" s="93"/>
      <c r="Q1697" s="93"/>
      <c r="R1697" s="93"/>
      <c r="S1697" s="93"/>
      <c r="U1697" s="93"/>
      <c r="X1697" s="93"/>
      <c r="Y1697" s="93"/>
    </row>
    <row r="1698" spans="1:25" x14ac:dyDescent="0.2">
      <c r="A1698" s="93"/>
      <c r="I1698" s="93"/>
      <c r="M1698" s="93"/>
      <c r="N1698" s="93"/>
      <c r="Q1698" s="93"/>
      <c r="R1698" s="93"/>
      <c r="S1698" s="93"/>
      <c r="U1698" s="93"/>
      <c r="X1698" s="93"/>
      <c r="Y1698" s="93"/>
    </row>
    <row r="1699" spans="1:25" x14ac:dyDescent="0.2">
      <c r="A1699" s="93"/>
      <c r="I1699" s="93"/>
      <c r="M1699" s="93"/>
      <c r="N1699" s="93"/>
      <c r="Q1699" s="93"/>
      <c r="R1699" s="93"/>
      <c r="S1699" s="93"/>
      <c r="U1699" s="93"/>
      <c r="X1699" s="93"/>
      <c r="Y1699" s="93"/>
    </row>
    <row r="1700" spans="1:25" x14ac:dyDescent="0.2">
      <c r="A1700" s="93"/>
      <c r="I1700" s="93"/>
      <c r="M1700" s="93"/>
      <c r="N1700" s="93"/>
      <c r="Q1700" s="93"/>
      <c r="R1700" s="93"/>
      <c r="S1700" s="93"/>
      <c r="U1700" s="93"/>
      <c r="X1700" s="93"/>
      <c r="Y1700" s="93"/>
    </row>
    <row r="1701" spans="1:25" x14ac:dyDescent="0.2">
      <c r="A1701" s="93"/>
      <c r="I1701" s="93"/>
      <c r="M1701" s="93"/>
      <c r="N1701" s="93"/>
      <c r="Q1701" s="93"/>
      <c r="R1701" s="93"/>
      <c r="S1701" s="93"/>
      <c r="U1701" s="93"/>
      <c r="X1701" s="93"/>
      <c r="Y1701" s="93"/>
    </row>
    <row r="1702" spans="1:25" x14ac:dyDescent="0.2">
      <c r="A1702" s="93"/>
      <c r="I1702" s="93"/>
      <c r="M1702" s="93"/>
      <c r="N1702" s="93"/>
      <c r="Q1702" s="93"/>
      <c r="R1702" s="93"/>
      <c r="S1702" s="93"/>
      <c r="U1702" s="93"/>
      <c r="X1702" s="93"/>
      <c r="Y1702" s="93"/>
    </row>
    <row r="1703" spans="1:25" x14ac:dyDescent="0.2">
      <c r="A1703" s="93"/>
      <c r="I1703" s="93"/>
      <c r="M1703" s="93"/>
      <c r="N1703" s="93"/>
      <c r="Q1703" s="93"/>
      <c r="R1703" s="93"/>
      <c r="S1703" s="93"/>
      <c r="U1703" s="93"/>
      <c r="X1703" s="93"/>
      <c r="Y1703" s="93"/>
    </row>
    <row r="1704" spans="1:25" x14ac:dyDescent="0.2">
      <c r="A1704" s="93"/>
      <c r="I1704" s="93"/>
      <c r="M1704" s="93"/>
      <c r="N1704" s="93"/>
      <c r="Q1704" s="93"/>
      <c r="R1704" s="93"/>
      <c r="S1704" s="93"/>
      <c r="U1704" s="93"/>
      <c r="X1704" s="93"/>
      <c r="Y1704" s="93"/>
    </row>
    <row r="1705" spans="1:25" x14ac:dyDescent="0.2">
      <c r="A1705" s="93"/>
      <c r="I1705" s="93"/>
      <c r="M1705" s="93"/>
      <c r="N1705" s="93"/>
      <c r="Q1705" s="93"/>
      <c r="R1705" s="93"/>
      <c r="S1705" s="93"/>
      <c r="U1705" s="93"/>
      <c r="X1705" s="93"/>
      <c r="Y1705" s="93"/>
    </row>
    <row r="1706" spans="1:25" x14ac:dyDescent="0.2">
      <c r="A1706" s="93"/>
      <c r="I1706" s="93"/>
      <c r="M1706" s="93"/>
      <c r="N1706" s="93"/>
      <c r="Q1706" s="93"/>
      <c r="R1706" s="93"/>
      <c r="S1706" s="93"/>
      <c r="U1706" s="93"/>
      <c r="X1706" s="93"/>
      <c r="Y1706" s="93"/>
    </row>
    <row r="1707" spans="1:25" x14ac:dyDescent="0.2">
      <c r="A1707" s="93"/>
      <c r="I1707" s="93"/>
      <c r="M1707" s="93"/>
      <c r="N1707" s="93"/>
      <c r="Q1707" s="93"/>
      <c r="R1707" s="93"/>
      <c r="S1707" s="93"/>
      <c r="U1707" s="93"/>
      <c r="X1707" s="93"/>
      <c r="Y1707" s="93"/>
    </row>
    <row r="1708" spans="1:25" x14ac:dyDescent="0.2">
      <c r="A1708" s="93"/>
      <c r="I1708" s="93"/>
      <c r="M1708" s="93"/>
      <c r="N1708" s="93"/>
      <c r="Q1708" s="93"/>
      <c r="R1708" s="93"/>
      <c r="S1708" s="93"/>
      <c r="U1708" s="93"/>
      <c r="X1708" s="93"/>
      <c r="Y1708" s="93"/>
    </row>
    <row r="1709" spans="1:25" x14ac:dyDescent="0.2">
      <c r="A1709" s="93"/>
      <c r="I1709" s="93"/>
      <c r="M1709" s="93"/>
      <c r="N1709" s="93"/>
      <c r="Q1709" s="93"/>
      <c r="R1709" s="93"/>
      <c r="S1709" s="93"/>
      <c r="U1709" s="93"/>
      <c r="X1709" s="93"/>
      <c r="Y1709" s="93"/>
    </row>
    <row r="1710" spans="1:25" x14ac:dyDescent="0.2">
      <c r="A1710" s="93"/>
      <c r="I1710" s="93"/>
      <c r="M1710" s="93"/>
      <c r="N1710" s="93"/>
      <c r="Q1710" s="93"/>
      <c r="R1710" s="93"/>
      <c r="S1710" s="93"/>
      <c r="U1710" s="93"/>
      <c r="X1710" s="93"/>
      <c r="Y1710" s="93"/>
    </row>
    <row r="1711" spans="1:25" x14ac:dyDescent="0.2">
      <c r="A1711" s="93"/>
      <c r="I1711" s="93"/>
      <c r="M1711" s="93"/>
      <c r="N1711" s="93"/>
      <c r="Q1711" s="93"/>
      <c r="R1711" s="93"/>
      <c r="S1711" s="93"/>
      <c r="U1711" s="93"/>
      <c r="X1711" s="93"/>
      <c r="Y1711" s="93"/>
    </row>
    <row r="1712" spans="1:25" x14ac:dyDescent="0.2">
      <c r="A1712" s="93"/>
      <c r="I1712" s="93"/>
      <c r="M1712" s="93"/>
      <c r="N1712" s="93"/>
      <c r="Q1712" s="93"/>
      <c r="R1712" s="93"/>
      <c r="S1712" s="93"/>
      <c r="U1712" s="93"/>
      <c r="X1712" s="93"/>
      <c r="Y1712" s="93"/>
    </row>
    <row r="1713" spans="1:25" x14ac:dyDescent="0.2">
      <c r="A1713" s="93"/>
      <c r="I1713" s="93"/>
      <c r="M1713" s="93"/>
      <c r="N1713" s="93"/>
      <c r="Q1713" s="93"/>
      <c r="R1713" s="93"/>
      <c r="S1713" s="93"/>
      <c r="U1713" s="93"/>
      <c r="X1713" s="93"/>
      <c r="Y1713" s="93"/>
    </row>
    <row r="1714" spans="1:25" x14ac:dyDescent="0.2">
      <c r="A1714" s="93"/>
      <c r="I1714" s="93"/>
      <c r="M1714" s="93"/>
      <c r="N1714" s="93"/>
      <c r="Q1714" s="93"/>
      <c r="R1714" s="93"/>
      <c r="S1714" s="93"/>
      <c r="U1714" s="93"/>
      <c r="X1714" s="93"/>
      <c r="Y1714" s="93"/>
    </row>
    <row r="1715" spans="1:25" x14ac:dyDescent="0.2">
      <c r="A1715" s="93"/>
      <c r="I1715" s="93"/>
      <c r="M1715" s="93"/>
      <c r="N1715" s="93"/>
      <c r="Q1715" s="93"/>
      <c r="R1715" s="93"/>
      <c r="S1715" s="93"/>
      <c r="U1715" s="93"/>
      <c r="X1715" s="93"/>
      <c r="Y1715" s="93"/>
    </row>
    <row r="1716" spans="1:25" x14ac:dyDescent="0.2">
      <c r="A1716" s="93"/>
      <c r="I1716" s="93"/>
      <c r="M1716" s="93"/>
      <c r="N1716" s="93"/>
      <c r="Q1716" s="93"/>
      <c r="R1716" s="93"/>
      <c r="S1716" s="93"/>
      <c r="U1716" s="93"/>
      <c r="X1716" s="93"/>
      <c r="Y1716" s="93"/>
    </row>
    <row r="1717" spans="1:25" x14ac:dyDescent="0.2">
      <c r="A1717" s="93"/>
      <c r="I1717" s="93"/>
      <c r="M1717" s="93"/>
      <c r="N1717" s="93"/>
      <c r="Q1717" s="93"/>
      <c r="R1717" s="93"/>
      <c r="S1717" s="93"/>
      <c r="U1717" s="93"/>
      <c r="X1717" s="93"/>
      <c r="Y1717" s="93"/>
    </row>
    <row r="1718" spans="1:25" x14ac:dyDescent="0.2">
      <c r="A1718" s="93"/>
      <c r="I1718" s="93"/>
      <c r="M1718" s="93"/>
      <c r="N1718" s="93"/>
      <c r="Q1718" s="93"/>
      <c r="R1718" s="93"/>
      <c r="S1718" s="93"/>
      <c r="U1718" s="93"/>
      <c r="X1718" s="93"/>
      <c r="Y1718" s="93"/>
    </row>
    <row r="1719" spans="1:25" x14ac:dyDescent="0.2">
      <c r="A1719" s="93"/>
      <c r="I1719" s="93"/>
      <c r="M1719" s="93"/>
      <c r="N1719" s="93"/>
      <c r="Q1719" s="93"/>
      <c r="R1719" s="93"/>
      <c r="S1719" s="93"/>
      <c r="U1719" s="93"/>
      <c r="X1719" s="93"/>
      <c r="Y1719" s="93"/>
    </row>
    <row r="1720" spans="1:25" x14ac:dyDescent="0.2">
      <c r="A1720" s="93"/>
      <c r="I1720" s="93"/>
      <c r="M1720" s="93"/>
      <c r="N1720" s="93"/>
      <c r="Q1720" s="93"/>
      <c r="R1720" s="93"/>
      <c r="S1720" s="93"/>
      <c r="U1720" s="93"/>
      <c r="X1720" s="93"/>
      <c r="Y1720" s="93"/>
    </row>
    <row r="1721" spans="1:25" x14ac:dyDescent="0.2">
      <c r="A1721" s="93"/>
      <c r="I1721" s="93"/>
      <c r="M1721" s="93"/>
      <c r="N1721" s="93"/>
      <c r="Q1721" s="93"/>
      <c r="R1721" s="93"/>
      <c r="S1721" s="93"/>
      <c r="U1721" s="93"/>
      <c r="X1721" s="93"/>
      <c r="Y1721" s="93"/>
    </row>
    <row r="1722" spans="1:25" x14ac:dyDescent="0.2">
      <c r="A1722" s="93"/>
      <c r="I1722" s="93"/>
      <c r="M1722" s="93"/>
      <c r="N1722" s="93"/>
      <c r="Q1722" s="93"/>
      <c r="R1722" s="93"/>
      <c r="S1722" s="93"/>
      <c r="U1722" s="93"/>
      <c r="X1722" s="93"/>
      <c r="Y1722" s="93"/>
    </row>
    <row r="1723" spans="1:25" x14ac:dyDescent="0.2">
      <c r="A1723" s="93"/>
      <c r="I1723" s="93"/>
      <c r="M1723" s="93"/>
      <c r="N1723" s="93"/>
      <c r="Q1723" s="93"/>
      <c r="R1723" s="93"/>
      <c r="S1723" s="93"/>
      <c r="U1723" s="93"/>
      <c r="X1723" s="93"/>
      <c r="Y1723" s="93"/>
    </row>
    <row r="1724" spans="1:25" x14ac:dyDescent="0.2">
      <c r="A1724" s="93"/>
      <c r="I1724" s="93"/>
      <c r="M1724" s="93"/>
      <c r="N1724" s="93"/>
      <c r="Q1724" s="93"/>
      <c r="R1724" s="93"/>
      <c r="S1724" s="93"/>
      <c r="U1724" s="93"/>
      <c r="X1724" s="93"/>
      <c r="Y1724" s="93"/>
    </row>
    <row r="1725" spans="1:25" x14ac:dyDescent="0.2">
      <c r="A1725" s="93"/>
      <c r="I1725" s="93"/>
      <c r="M1725" s="93"/>
      <c r="N1725" s="93"/>
      <c r="Q1725" s="93"/>
      <c r="R1725" s="93"/>
      <c r="S1725" s="93"/>
      <c r="U1725" s="93"/>
      <c r="X1725" s="93"/>
      <c r="Y1725" s="93"/>
    </row>
    <row r="1726" spans="1:25" x14ac:dyDescent="0.2">
      <c r="A1726" s="93"/>
      <c r="I1726" s="93"/>
      <c r="M1726" s="93"/>
      <c r="N1726" s="93"/>
      <c r="Q1726" s="93"/>
      <c r="R1726" s="93"/>
      <c r="S1726" s="93"/>
      <c r="U1726" s="93"/>
      <c r="X1726" s="93"/>
      <c r="Y1726" s="93"/>
    </row>
    <row r="1727" spans="1:25" x14ac:dyDescent="0.2">
      <c r="A1727" s="93"/>
      <c r="I1727" s="93"/>
      <c r="M1727" s="93"/>
      <c r="N1727" s="93"/>
      <c r="Q1727" s="93"/>
      <c r="R1727" s="93"/>
      <c r="S1727" s="93"/>
      <c r="U1727" s="93"/>
      <c r="X1727" s="93"/>
      <c r="Y1727" s="93"/>
    </row>
    <row r="1728" spans="1:25" x14ac:dyDescent="0.2">
      <c r="A1728" s="93"/>
      <c r="I1728" s="93"/>
      <c r="M1728" s="93"/>
      <c r="N1728" s="93"/>
      <c r="Q1728" s="93"/>
      <c r="R1728" s="93"/>
      <c r="S1728" s="93"/>
      <c r="U1728" s="93"/>
      <c r="X1728" s="93"/>
      <c r="Y1728" s="93"/>
    </row>
    <row r="1729" spans="1:25" x14ac:dyDescent="0.2">
      <c r="A1729" s="93"/>
      <c r="I1729" s="93"/>
      <c r="M1729" s="93"/>
      <c r="N1729" s="93"/>
      <c r="Q1729" s="93"/>
      <c r="R1729" s="93"/>
      <c r="S1729" s="93"/>
      <c r="U1729" s="93"/>
      <c r="X1729" s="93"/>
      <c r="Y1729" s="93"/>
    </row>
    <row r="1730" spans="1:25" x14ac:dyDescent="0.2">
      <c r="A1730" s="93"/>
      <c r="I1730" s="93"/>
      <c r="M1730" s="93"/>
      <c r="N1730" s="93"/>
      <c r="Q1730" s="93"/>
      <c r="R1730" s="93"/>
      <c r="S1730" s="93"/>
      <c r="U1730" s="93"/>
      <c r="X1730" s="93"/>
      <c r="Y1730" s="93"/>
    </row>
    <row r="1731" spans="1:25" x14ac:dyDescent="0.2">
      <c r="A1731" s="93"/>
      <c r="I1731" s="93"/>
      <c r="M1731" s="93"/>
      <c r="N1731" s="93"/>
      <c r="Q1731" s="93"/>
      <c r="R1731" s="93"/>
      <c r="S1731" s="93"/>
      <c r="U1731" s="93"/>
      <c r="X1731" s="93"/>
      <c r="Y1731" s="93"/>
    </row>
    <row r="1732" spans="1:25" x14ac:dyDescent="0.2">
      <c r="A1732" s="93"/>
      <c r="I1732" s="93"/>
      <c r="M1732" s="93"/>
      <c r="N1732" s="93"/>
      <c r="Q1732" s="93"/>
      <c r="R1732" s="93"/>
      <c r="S1732" s="93"/>
      <c r="U1732" s="93"/>
      <c r="X1732" s="93"/>
      <c r="Y1732" s="93"/>
    </row>
    <row r="1733" spans="1:25" x14ac:dyDescent="0.2">
      <c r="A1733" s="93"/>
      <c r="I1733" s="93"/>
      <c r="M1733" s="93"/>
      <c r="N1733" s="93"/>
      <c r="Q1733" s="93"/>
      <c r="R1733" s="93"/>
      <c r="S1733" s="93"/>
      <c r="U1733" s="93"/>
      <c r="X1733" s="93"/>
      <c r="Y1733" s="93"/>
    </row>
    <row r="1734" spans="1:25" x14ac:dyDescent="0.2">
      <c r="A1734" s="93"/>
      <c r="I1734" s="93"/>
      <c r="M1734" s="93"/>
      <c r="N1734" s="93"/>
      <c r="Q1734" s="93"/>
      <c r="R1734" s="93"/>
      <c r="S1734" s="93"/>
      <c r="U1734" s="93"/>
      <c r="X1734" s="93"/>
      <c r="Y1734" s="93"/>
    </row>
    <row r="1735" spans="1:25" x14ac:dyDescent="0.2">
      <c r="A1735" s="93"/>
      <c r="I1735" s="93"/>
      <c r="M1735" s="93"/>
      <c r="N1735" s="93"/>
      <c r="Q1735" s="93"/>
      <c r="R1735" s="93"/>
      <c r="S1735" s="93"/>
      <c r="U1735" s="93"/>
      <c r="X1735" s="93"/>
      <c r="Y1735" s="93"/>
    </row>
    <row r="1736" spans="1:25" x14ac:dyDescent="0.2">
      <c r="A1736" s="93"/>
      <c r="I1736" s="93"/>
      <c r="M1736" s="93"/>
      <c r="N1736" s="93"/>
      <c r="Q1736" s="93"/>
      <c r="R1736" s="93"/>
      <c r="S1736" s="93"/>
      <c r="U1736" s="93"/>
      <c r="X1736" s="93"/>
      <c r="Y1736" s="93"/>
    </row>
    <row r="1737" spans="1:25" x14ac:dyDescent="0.2">
      <c r="A1737" s="93"/>
      <c r="I1737" s="93"/>
      <c r="M1737" s="93"/>
      <c r="N1737" s="93"/>
      <c r="Q1737" s="93"/>
      <c r="R1737" s="93"/>
      <c r="S1737" s="93"/>
      <c r="U1737" s="93"/>
      <c r="X1737" s="93"/>
      <c r="Y1737" s="93"/>
    </row>
    <row r="1738" spans="1:25" x14ac:dyDescent="0.2">
      <c r="A1738" s="93"/>
      <c r="I1738" s="93"/>
      <c r="M1738" s="93"/>
      <c r="N1738" s="93"/>
      <c r="Q1738" s="93"/>
      <c r="R1738" s="93"/>
      <c r="S1738" s="93"/>
      <c r="U1738" s="93"/>
      <c r="X1738" s="93"/>
      <c r="Y1738" s="93"/>
    </row>
    <row r="1739" spans="1:25" x14ac:dyDescent="0.2">
      <c r="A1739" s="93"/>
      <c r="I1739" s="93"/>
      <c r="M1739" s="93"/>
      <c r="N1739" s="93"/>
      <c r="Q1739" s="93"/>
      <c r="R1739" s="93"/>
      <c r="S1739" s="93"/>
      <c r="U1739" s="93"/>
      <c r="X1739" s="93"/>
      <c r="Y1739" s="93"/>
    </row>
    <row r="1740" spans="1:25" x14ac:dyDescent="0.2">
      <c r="A1740" s="93"/>
      <c r="I1740" s="93"/>
      <c r="M1740" s="93"/>
      <c r="N1740" s="93"/>
      <c r="Q1740" s="93"/>
      <c r="R1740" s="93"/>
      <c r="S1740" s="93"/>
      <c r="U1740" s="93"/>
      <c r="X1740" s="93"/>
      <c r="Y1740" s="93"/>
    </row>
    <row r="1741" spans="1:25" x14ac:dyDescent="0.2">
      <c r="A1741" s="93"/>
      <c r="I1741" s="93"/>
      <c r="M1741" s="93"/>
      <c r="N1741" s="93"/>
      <c r="Q1741" s="93"/>
      <c r="R1741" s="93"/>
      <c r="S1741" s="93"/>
      <c r="U1741" s="93"/>
      <c r="X1741" s="93"/>
      <c r="Y1741" s="93"/>
    </row>
    <row r="1742" spans="1:25" x14ac:dyDescent="0.2">
      <c r="A1742" s="93"/>
      <c r="I1742" s="93"/>
      <c r="M1742" s="93"/>
      <c r="N1742" s="93"/>
      <c r="Q1742" s="93"/>
      <c r="R1742" s="93"/>
      <c r="S1742" s="93"/>
      <c r="U1742" s="93"/>
      <c r="X1742" s="93"/>
      <c r="Y1742" s="93"/>
    </row>
    <row r="1743" spans="1:25" x14ac:dyDescent="0.2">
      <c r="A1743" s="93"/>
      <c r="I1743" s="93"/>
      <c r="M1743" s="93"/>
      <c r="N1743" s="93"/>
      <c r="Q1743" s="93"/>
      <c r="R1743" s="93"/>
      <c r="S1743" s="93"/>
      <c r="U1743" s="93"/>
      <c r="X1743" s="93"/>
      <c r="Y1743" s="93"/>
    </row>
    <row r="1744" spans="1:25" x14ac:dyDescent="0.2">
      <c r="A1744" s="93"/>
      <c r="I1744" s="93"/>
      <c r="M1744" s="93"/>
      <c r="N1744" s="93"/>
      <c r="Q1744" s="93"/>
      <c r="R1744" s="93"/>
      <c r="S1744" s="93"/>
      <c r="U1744" s="93"/>
      <c r="X1744" s="93"/>
      <c r="Y1744" s="93"/>
    </row>
    <row r="1745" spans="1:25" x14ac:dyDescent="0.2">
      <c r="A1745" s="93"/>
      <c r="I1745" s="93"/>
      <c r="M1745" s="93"/>
      <c r="N1745" s="93"/>
      <c r="Q1745" s="93"/>
      <c r="R1745" s="93"/>
      <c r="S1745" s="93"/>
      <c r="U1745" s="93"/>
      <c r="X1745" s="93"/>
      <c r="Y1745" s="93"/>
    </row>
    <row r="1746" spans="1:25" x14ac:dyDescent="0.2">
      <c r="A1746" s="93"/>
      <c r="I1746" s="93"/>
      <c r="M1746" s="93"/>
      <c r="N1746" s="93"/>
      <c r="Q1746" s="93"/>
      <c r="R1746" s="93"/>
      <c r="S1746" s="93"/>
      <c r="U1746" s="93"/>
      <c r="X1746" s="93"/>
      <c r="Y1746" s="93"/>
    </row>
    <row r="1747" spans="1:25" x14ac:dyDescent="0.2">
      <c r="A1747" s="93"/>
      <c r="I1747" s="93"/>
      <c r="M1747" s="93"/>
      <c r="N1747" s="93"/>
      <c r="Q1747" s="93"/>
      <c r="R1747" s="93"/>
      <c r="S1747" s="93"/>
      <c r="U1747" s="93"/>
      <c r="X1747" s="93"/>
      <c r="Y1747" s="93"/>
    </row>
    <row r="1748" spans="1:25" x14ac:dyDescent="0.2">
      <c r="A1748" s="93"/>
      <c r="I1748" s="93"/>
      <c r="M1748" s="93"/>
      <c r="N1748" s="93"/>
      <c r="Q1748" s="93"/>
      <c r="R1748" s="93"/>
      <c r="S1748" s="93"/>
      <c r="U1748" s="93"/>
      <c r="X1748" s="93"/>
      <c r="Y1748" s="93"/>
    </row>
    <row r="1749" spans="1:25" x14ac:dyDescent="0.2">
      <c r="A1749" s="93"/>
      <c r="I1749" s="93"/>
      <c r="M1749" s="93"/>
      <c r="N1749" s="93"/>
      <c r="Q1749" s="93"/>
      <c r="R1749" s="93"/>
      <c r="S1749" s="93"/>
      <c r="U1749" s="93"/>
      <c r="X1749" s="93"/>
      <c r="Y1749" s="93"/>
    </row>
    <row r="1750" spans="1:25" x14ac:dyDescent="0.2">
      <c r="A1750" s="93"/>
      <c r="I1750" s="93"/>
      <c r="M1750" s="93"/>
      <c r="N1750" s="93"/>
      <c r="Q1750" s="93"/>
      <c r="R1750" s="93"/>
      <c r="S1750" s="93"/>
      <c r="U1750" s="93"/>
      <c r="X1750" s="93"/>
      <c r="Y1750" s="93"/>
    </row>
    <row r="1751" spans="1:25" x14ac:dyDescent="0.2">
      <c r="A1751" s="93"/>
      <c r="I1751" s="93"/>
      <c r="M1751" s="93"/>
      <c r="N1751" s="93"/>
      <c r="Q1751" s="93"/>
      <c r="R1751" s="93"/>
      <c r="S1751" s="93"/>
      <c r="U1751" s="93"/>
      <c r="X1751" s="93"/>
      <c r="Y1751" s="93"/>
    </row>
    <row r="1752" spans="1:25" x14ac:dyDescent="0.2">
      <c r="A1752" s="93"/>
      <c r="I1752" s="93"/>
      <c r="M1752" s="93"/>
      <c r="N1752" s="93"/>
      <c r="Q1752" s="93"/>
      <c r="R1752" s="93"/>
      <c r="S1752" s="93"/>
      <c r="U1752" s="93"/>
      <c r="X1752" s="93"/>
      <c r="Y1752" s="93"/>
    </row>
    <row r="1753" spans="1:25" x14ac:dyDescent="0.2">
      <c r="A1753" s="93"/>
      <c r="I1753" s="93"/>
      <c r="M1753" s="93"/>
      <c r="N1753" s="93"/>
      <c r="Q1753" s="93"/>
      <c r="R1753" s="93"/>
      <c r="S1753" s="93"/>
      <c r="U1753" s="93"/>
      <c r="X1753" s="93"/>
      <c r="Y1753" s="93"/>
    </row>
    <row r="1754" spans="1:25" x14ac:dyDescent="0.2">
      <c r="A1754" s="93"/>
      <c r="I1754" s="93"/>
      <c r="M1754" s="93"/>
      <c r="N1754" s="93"/>
      <c r="Q1754" s="93"/>
      <c r="R1754" s="93"/>
      <c r="S1754" s="93"/>
      <c r="U1754" s="93"/>
      <c r="X1754" s="93"/>
      <c r="Y1754" s="93"/>
    </row>
    <row r="1755" spans="1:25" x14ac:dyDescent="0.2">
      <c r="A1755" s="93"/>
      <c r="I1755" s="93"/>
      <c r="M1755" s="93"/>
      <c r="N1755" s="93"/>
      <c r="Q1755" s="93"/>
      <c r="R1755" s="93"/>
      <c r="S1755" s="93"/>
      <c r="U1755" s="93"/>
      <c r="X1755" s="93"/>
      <c r="Y1755" s="93"/>
    </row>
    <row r="1756" spans="1:25" x14ac:dyDescent="0.2">
      <c r="A1756" s="93"/>
      <c r="I1756" s="93"/>
      <c r="M1756" s="93"/>
      <c r="N1756" s="93"/>
      <c r="Q1756" s="93"/>
      <c r="R1756" s="93"/>
      <c r="S1756" s="93"/>
      <c r="U1756" s="93"/>
      <c r="X1756" s="93"/>
      <c r="Y1756" s="93"/>
    </row>
    <row r="1757" spans="1:25" x14ac:dyDescent="0.2">
      <c r="A1757" s="93"/>
      <c r="I1757" s="93"/>
      <c r="M1757" s="93"/>
      <c r="N1757" s="93"/>
      <c r="Q1757" s="93"/>
      <c r="R1757" s="93"/>
      <c r="S1757" s="93"/>
      <c r="U1757" s="93"/>
      <c r="X1757" s="93"/>
      <c r="Y1757" s="93"/>
    </row>
    <row r="1758" spans="1:25" x14ac:dyDescent="0.2">
      <c r="A1758" s="93"/>
      <c r="I1758" s="93"/>
      <c r="M1758" s="93"/>
      <c r="N1758" s="93"/>
      <c r="Q1758" s="93"/>
      <c r="R1758" s="93"/>
      <c r="S1758" s="93"/>
      <c r="U1758" s="93"/>
      <c r="X1758" s="93"/>
      <c r="Y1758" s="93"/>
    </row>
    <row r="1759" spans="1:25" x14ac:dyDescent="0.2">
      <c r="A1759" s="93"/>
      <c r="I1759" s="93"/>
      <c r="M1759" s="93"/>
      <c r="N1759" s="93"/>
      <c r="Q1759" s="93"/>
      <c r="R1759" s="93"/>
      <c r="S1759" s="93"/>
      <c r="U1759" s="93"/>
      <c r="X1759" s="93"/>
      <c r="Y1759" s="93"/>
    </row>
    <row r="1760" spans="1:25" x14ac:dyDescent="0.2">
      <c r="A1760" s="93"/>
      <c r="I1760" s="93"/>
      <c r="M1760" s="93"/>
      <c r="N1760" s="93"/>
      <c r="Q1760" s="93"/>
      <c r="R1760" s="93"/>
      <c r="S1760" s="93"/>
      <c r="U1760" s="93"/>
      <c r="X1760" s="93"/>
      <c r="Y1760" s="93"/>
    </row>
    <row r="1761" spans="1:25" x14ac:dyDescent="0.2">
      <c r="A1761" s="93"/>
      <c r="I1761" s="93"/>
      <c r="M1761" s="93"/>
      <c r="N1761" s="93"/>
      <c r="Q1761" s="93"/>
      <c r="R1761" s="93"/>
      <c r="S1761" s="93"/>
      <c r="U1761" s="93"/>
      <c r="X1761" s="93"/>
      <c r="Y1761" s="93"/>
    </row>
    <row r="1762" spans="1:25" x14ac:dyDescent="0.2">
      <c r="A1762" s="93"/>
      <c r="I1762" s="93"/>
      <c r="M1762" s="93"/>
      <c r="N1762" s="93"/>
      <c r="Q1762" s="93"/>
      <c r="R1762" s="93"/>
      <c r="S1762" s="93"/>
      <c r="U1762" s="93"/>
      <c r="X1762" s="93"/>
      <c r="Y1762" s="93"/>
    </row>
    <row r="1763" spans="1:25" x14ac:dyDescent="0.2">
      <c r="A1763" s="93"/>
      <c r="I1763" s="93"/>
      <c r="M1763" s="93"/>
      <c r="N1763" s="93"/>
      <c r="Q1763" s="93"/>
      <c r="R1763" s="93"/>
      <c r="S1763" s="93"/>
      <c r="U1763" s="93"/>
      <c r="X1763" s="93"/>
      <c r="Y1763" s="93"/>
    </row>
    <row r="1764" spans="1:25" x14ac:dyDescent="0.2">
      <c r="A1764" s="93"/>
      <c r="I1764" s="93"/>
      <c r="M1764" s="93"/>
      <c r="N1764" s="93"/>
      <c r="Q1764" s="93"/>
      <c r="R1764" s="93"/>
      <c r="S1764" s="93"/>
      <c r="U1764" s="93"/>
      <c r="X1764" s="93"/>
      <c r="Y1764" s="93"/>
    </row>
    <row r="1765" spans="1:25" x14ac:dyDescent="0.2">
      <c r="A1765" s="93"/>
      <c r="I1765" s="93"/>
      <c r="M1765" s="93"/>
      <c r="N1765" s="93"/>
      <c r="Q1765" s="93"/>
      <c r="R1765" s="93"/>
      <c r="S1765" s="93"/>
      <c r="U1765" s="93"/>
      <c r="X1765" s="93"/>
      <c r="Y1765" s="93"/>
    </row>
    <row r="1766" spans="1:25" x14ac:dyDescent="0.2">
      <c r="A1766" s="93"/>
      <c r="I1766" s="93"/>
      <c r="M1766" s="93"/>
      <c r="N1766" s="93"/>
      <c r="Q1766" s="93"/>
      <c r="R1766" s="93"/>
      <c r="S1766" s="93"/>
      <c r="U1766" s="93"/>
      <c r="X1766" s="93"/>
      <c r="Y1766" s="93"/>
    </row>
    <row r="1767" spans="1:25" x14ac:dyDescent="0.2">
      <c r="A1767" s="93"/>
      <c r="I1767" s="93"/>
      <c r="M1767" s="93"/>
      <c r="N1767" s="93"/>
      <c r="Q1767" s="93"/>
      <c r="R1767" s="93"/>
      <c r="S1767" s="93"/>
      <c r="U1767" s="93"/>
      <c r="X1767" s="93"/>
      <c r="Y1767" s="93"/>
    </row>
    <row r="1768" spans="1:25" x14ac:dyDescent="0.2">
      <c r="A1768" s="93"/>
      <c r="I1768" s="93"/>
      <c r="M1768" s="93"/>
      <c r="N1768" s="93"/>
      <c r="Q1768" s="93"/>
      <c r="R1768" s="93"/>
      <c r="S1768" s="93"/>
      <c r="U1768" s="93"/>
      <c r="X1768" s="93"/>
      <c r="Y1768" s="93"/>
    </row>
    <row r="1769" spans="1:25" x14ac:dyDescent="0.2">
      <c r="A1769" s="93"/>
      <c r="I1769" s="93"/>
      <c r="M1769" s="93"/>
      <c r="N1769" s="93"/>
      <c r="Q1769" s="93"/>
      <c r="R1769" s="93"/>
      <c r="S1769" s="93"/>
      <c r="U1769" s="93"/>
      <c r="X1769" s="93"/>
      <c r="Y1769" s="93"/>
    </row>
    <row r="1770" spans="1:25" x14ac:dyDescent="0.2">
      <c r="A1770" s="93"/>
      <c r="I1770" s="93"/>
      <c r="M1770" s="93"/>
      <c r="N1770" s="93"/>
      <c r="Q1770" s="93"/>
      <c r="R1770" s="93"/>
      <c r="S1770" s="93"/>
      <c r="U1770" s="93"/>
      <c r="X1770" s="93"/>
      <c r="Y1770" s="93"/>
    </row>
    <row r="1771" spans="1:25" x14ac:dyDescent="0.2">
      <c r="A1771" s="93"/>
      <c r="I1771" s="93"/>
      <c r="M1771" s="93"/>
      <c r="N1771" s="93"/>
      <c r="Q1771" s="93"/>
      <c r="R1771" s="93"/>
      <c r="S1771" s="93"/>
      <c r="U1771" s="93"/>
      <c r="X1771" s="93"/>
      <c r="Y1771" s="93"/>
    </row>
    <row r="1772" spans="1:25" x14ac:dyDescent="0.2">
      <c r="A1772" s="93"/>
      <c r="I1772" s="93"/>
      <c r="M1772" s="93"/>
      <c r="N1772" s="93"/>
      <c r="Q1772" s="93"/>
      <c r="R1772" s="93"/>
      <c r="S1772" s="93"/>
      <c r="U1772" s="93"/>
      <c r="X1772" s="93"/>
      <c r="Y1772" s="93"/>
    </row>
    <row r="1773" spans="1:25" x14ac:dyDescent="0.2">
      <c r="A1773" s="93"/>
      <c r="I1773" s="93"/>
      <c r="M1773" s="93"/>
      <c r="N1773" s="93"/>
      <c r="Q1773" s="93"/>
      <c r="R1773" s="93"/>
      <c r="S1773" s="93"/>
      <c r="U1773" s="93"/>
      <c r="X1773" s="93"/>
      <c r="Y1773" s="93"/>
    </row>
    <row r="1774" spans="1:25" x14ac:dyDescent="0.2">
      <c r="A1774" s="93"/>
      <c r="I1774" s="93"/>
      <c r="M1774" s="93"/>
      <c r="N1774" s="93"/>
      <c r="Q1774" s="93"/>
      <c r="R1774" s="93"/>
      <c r="S1774" s="93"/>
      <c r="U1774" s="93"/>
      <c r="X1774" s="93"/>
      <c r="Y1774" s="93"/>
    </row>
    <row r="1775" spans="1:25" x14ac:dyDescent="0.2">
      <c r="A1775" s="93"/>
      <c r="I1775" s="93"/>
      <c r="M1775" s="93"/>
      <c r="N1775" s="93"/>
      <c r="Q1775" s="93"/>
      <c r="R1775" s="93"/>
      <c r="S1775" s="93"/>
      <c r="U1775" s="93"/>
      <c r="X1775" s="93"/>
      <c r="Y1775" s="93"/>
    </row>
    <row r="1776" spans="1:25" x14ac:dyDescent="0.2">
      <c r="A1776" s="93"/>
      <c r="I1776" s="93"/>
      <c r="M1776" s="93"/>
      <c r="N1776" s="93"/>
      <c r="Q1776" s="93"/>
      <c r="R1776" s="93"/>
      <c r="S1776" s="93"/>
      <c r="U1776" s="93"/>
      <c r="X1776" s="93"/>
      <c r="Y1776" s="93"/>
    </row>
    <row r="1777" spans="1:25" x14ac:dyDescent="0.2">
      <c r="A1777" s="93"/>
      <c r="I1777" s="93"/>
      <c r="M1777" s="93"/>
      <c r="N1777" s="93"/>
      <c r="Q1777" s="93"/>
      <c r="R1777" s="93"/>
      <c r="S1777" s="93"/>
      <c r="U1777" s="93"/>
      <c r="X1777" s="93"/>
      <c r="Y1777" s="93"/>
    </row>
    <row r="1778" spans="1:25" x14ac:dyDescent="0.2">
      <c r="A1778" s="93"/>
      <c r="I1778" s="93"/>
      <c r="M1778" s="93"/>
      <c r="N1778" s="93"/>
      <c r="Q1778" s="93"/>
      <c r="R1778" s="93"/>
      <c r="S1778" s="93"/>
      <c r="U1778" s="93"/>
      <c r="X1778" s="93"/>
      <c r="Y1778" s="93"/>
    </row>
    <row r="1779" spans="1:25" x14ac:dyDescent="0.2">
      <c r="A1779" s="93"/>
      <c r="I1779" s="93"/>
      <c r="M1779" s="93"/>
      <c r="N1779" s="93"/>
      <c r="Q1779" s="93"/>
      <c r="R1779" s="93"/>
      <c r="S1779" s="93"/>
      <c r="U1779" s="93"/>
      <c r="X1779" s="93"/>
      <c r="Y1779" s="93"/>
    </row>
    <row r="1780" spans="1:25" x14ac:dyDescent="0.2">
      <c r="A1780" s="93"/>
      <c r="I1780" s="93"/>
      <c r="M1780" s="93"/>
      <c r="N1780" s="93"/>
      <c r="Q1780" s="93"/>
      <c r="R1780" s="93"/>
      <c r="S1780" s="93"/>
      <c r="U1780" s="93"/>
      <c r="X1780" s="93"/>
      <c r="Y1780" s="93"/>
    </row>
    <row r="1781" spans="1:25" x14ac:dyDescent="0.2">
      <c r="A1781" s="93"/>
      <c r="I1781" s="93"/>
      <c r="M1781" s="93"/>
      <c r="N1781" s="93"/>
      <c r="Q1781" s="93"/>
      <c r="R1781" s="93"/>
      <c r="S1781" s="93"/>
      <c r="U1781" s="93"/>
      <c r="X1781" s="93"/>
      <c r="Y1781" s="93"/>
    </row>
    <row r="1782" spans="1:25" x14ac:dyDescent="0.2">
      <c r="A1782" s="93"/>
      <c r="I1782" s="93"/>
      <c r="M1782" s="93"/>
      <c r="N1782" s="93"/>
      <c r="Q1782" s="93"/>
      <c r="R1782" s="93"/>
      <c r="S1782" s="93"/>
      <c r="U1782" s="93"/>
      <c r="X1782" s="93"/>
      <c r="Y1782" s="93"/>
    </row>
    <row r="1783" spans="1:25" x14ac:dyDescent="0.2">
      <c r="A1783" s="93"/>
      <c r="I1783" s="93"/>
      <c r="M1783" s="93"/>
      <c r="N1783" s="93"/>
      <c r="Q1783" s="93"/>
      <c r="R1783" s="93"/>
      <c r="S1783" s="93"/>
      <c r="U1783" s="93"/>
      <c r="X1783" s="93"/>
      <c r="Y1783" s="93"/>
    </row>
    <row r="1784" spans="1:25" x14ac:dyDescent="0.2">
      <c r="A1784" s="93"/>
      <c r="I1784" s="93"/>
      <c r="M1784" s="93"/>
      <c r="N1784" s="93"/>
      <c r="Q1784" s="93"/>
      <c r="R1784" s="93"/>
      <c r="S1784" s="93"/>
      <c r="U1784" s="93"/>
      <c r="X1784" s="93"/>
      <c r="Y1784" s="93"/>
    </row>
    <row r="1785" spans="1:25" x14ac:dyDescent="0.2">
      <c r="A1785" s="93"/>
      <c r="I1785" s="93"/>
      <c r="M1785" s="93"/>
      <c r="N1785" s="93"/>
      <c r="Q1785" s="93"/>
      <c r="R1785" s="93"/>
      <c r="S1785" s="93"/>
      <c r="U1785" s="93"/>
      <c r="X1785" s="93"/>
      <c r="Y1785" s="93"/>
    </row>
    <row r="1786" spans="1:25" x14ac:dyDescent="0.2">
      <c r="A1786" s="93"/>
      <c r="I1786" s="93"/>
      <c r="M1786" s="93"/>
      <c r="N1786" s="93"/>
      <c r="Q1786" s="93"/>
      <c r="R1786" s="93"/>
      <c r="S1786" s="93"/>
      <c r="U1786" s="93"/>
      <c r="X1786" s="93"/>
      <c r="Y1786" s="93"/>
    </row>
    <row r="1787" spans="1:25" x14ac:dyDescent="0.2">
      <c r="A1787" s="93"/>
      <c r="I1787" s="93"/>
      <c r="M1787" s="93"/>
      <c r="N1787" s="93"/>
      <c r="Q1787" s="93"/>
      <c r="R1787" s="93"/>
      <c r="S1787" s="93"/>
      <c r="U1787" s="93"/>
      <c r="X1787" s="93"/>
      <c r="Y1787" s="93"/>
    </row>
    <row r="1788" spans="1:25" x14ac:dyDescent="0.2">
      <c r="A1788" s="93"/>
      <c r="I1788" s="93"/>
      <c r="M1788" s="93"/>
      <c r="N1788" s="93"/>
      <c r="Q1788" s="93"/>
      <c r="R1788" s="93"/>
      <c r="S1788" s="93"/>
      <c r="U1788" s="93"/>
      <c r="X1788" s="93"/>
      <c r="Y1788" s="93"/>
    </row>
    <row r="1789" spans="1:25" x14ac:dyDescent="0.2">
      <c r="A1789" s="93"/>
      <c r="I1789" s="93"/>
      <c r="M1789" s="93"/>
      <c r="N1789" s="93"/>
      <c r="Q1789" s="93"/>
      <c r="R1789" s="93"/>
      <c r="S1789" s="93"/>
      <c r="U1789" s="93"/>
      <c r="X1789" s="93"/>
      <c r="Y1789" s="93"/>
    </row>
    <row r="1790" spans="1:25" x14ac:dyDescent="0.2">
      <c r="A1790" s="93"/>
      <c r="I1790" s="93"/>
      <c r="M1790" s="93"/>
      <c r="N1790" s="93"/>
      <c r="Q1790" s="93"/>
      <c r="R1790" s="93"/>
      <c r="S1790" s="93"/>
      <c r="U1790" s="93"/>
      <c r="X1790" s="93"/>
      <c r="Y1790" s="93"/>
    </row>
    <row r="1791" spans="1:25" x14ac:dyDescent="0.2">
      <c r="A1791" s="93"/>
      <c r="I1791" s="93"/>
      <c r="M1791" s="93"/>
      <c r="N1791" s="93"/>
      <c r="Q1791" s="93"/>
      <c r="R1791" s="93"/>
      <c r="S1791" s="93"/>
      <c r="U1791" s="93"/>
      <c r="X1791" s="93"/>
      <c r="Y1791" s="93"/>
    </row>
    <row r="1792" spans="1:25" x14ac:dyDescent="0.2">
      <c r="A1792" s="93"/>
      <c r="I1792" s="93"/>
      <c r="M1792" s="93"/>
      <c r="N1792" s="93"/>
      <c r="Q1792" s="93"/>
      <c r="R1792" s="93"/>
      <c r="S1792" s="93"/>
      <c r="U1792" s="93"/>
      <c r="X1792" s="93"/>
      <c r="Y1792" s="93"/>
    </row>
    <row r="1793" spans="1:25" x14ac:dyDescent="0.2">
      <c r="A1793" s="93"/>
      <c r="I1793" s="93"/>
      <c r="M1793" s="93"/>
      <c r="N1793" s="93"/>
      <c r="Q1793" s="93"/>
      <c r="R1793" s="93"/>
      <c r="S1793" s="93"/>
      <c r="U1793" s="93"/>
      <c r="X1793" s="93"/>
      <c r="Y1793" s="93"/>
    </row>
    <row r="1794" spans="1:25" x14ac:dyDescent="0.2">
      <c r="A1794" s="93"/>
      <c r="I1794" s="93"/>
      <c r="M1794" s="93"/>
      <c r="N1794" s="93"/>
      <c r="Q1794" s="93"/>
      <c r="R1794" s="93"/>
      <c r="S1794" s="93"/>
      <c r="U1794" s="93"/>
      <c r="X1794" s="93"/>
      <c r="Y1794" s="93"/>
    </row>
    <row r="1795" spans="1:25" x14ac:dyDescent="0.2">
      <c r="A1795" s="93"/>
      <c r="I1795" s="93"/>
      <c r="M1795" s="93"/>
      <c r="N1795" s="93"/>
      <c r="Q1795" s="93"/>
      <c r="R1795" s="93"/>
      <c r="S1795" s="93"/>
      <c r="U1795" s="93"/>
      <c r="X1795" s="93"/>
      <c r="Y1795" s="93"/>
    </row>
    <row r="1796" spans="1:25" x14ac:dyDescent="0.2">
      <c r="A1796" s="93"/>
      <c r="I1796" s="93"/>
      <c r="M1796" s="93"/>
      <c r="N1796" s="93"/>
      <c r="Q1796" s="93"/>
      <c r="R1796" s="93"/>
      <c r="S1796" s="93"/>
      <c r="U1796" s="93"/>
      <c r="X1796" s="93"/>
      <c r="Y1796" s="93"/>
    </row>
    <row r="1797" spans="1:25" x14ac:dyDescent="0.2">
      <c r="A1797" s="93"/>
      <c r="I1797" s="93"/>
      <c r="M1797" s="93"/>
      <c r="N1797" s="93"/>
      <c r="Q1797" s="93"/>
      <c r="R1797" s="93"/>
      <c r="S1797" s="93"/>
      <c r="U1797" s="93"/>
      <c r="X1797" s="93"/>
      <c r="Y1797" s="93"/>
    </row>
    <row r="1798" spans="1:25" x14ac:dyDescent="0.2">
      <c r="A1798" s="93"/>
      <c r="I1798" s="93"/>
      <c r="M1798" s="93"/>
      <c r="N1798" s="93"/>
      <c r="Q1798" s="93"/>
      <c r="R1798" s="93"/>
      <c r="S1798" s="93"/>
      <c r="U1798" s="93"/>
      <c r="X1798" s="93"/>
      <c r="Y1798" s="93"/>
    </row>
    <row r="1799" spans="1:25" x14ac:dyDescent="0.2">
      <c r="A1799" s="93"/>
      <c r="I1799" s="93"/>
      <c r="M1799" s="93"/>
      <c r="N1799" s="93"/>
      <c r="Q1799" s="93"/>
      <c r="R1799" s="93"/>
      <c r="S1799" s="93"/>
      <c r="U1799" s="93"/>
      <c r="X1799" s="93"/>
      <c r="Y1799" s="93"/>
    </row>
    <row r="1800" spans="1:25" x14ac:dyDescent="0.2">
      <c r="A1800" s="93"/>
      <c r="I1800" s="93"/>
      <c r="M1800" s="93"/>
      <c r="N1800" s="93"/>
      <c r="Q1800" s="93"/>
      <c r="R1800" s="93"/>
      <c r="S1800" s="93"/>
      <c r="U1800" s="93"/>
      <c r="X1800" s="93"/>
      <c r="Y1800" s="93"/>
    </row>
    <row r="1801" spans="1:25" x14ac:dyDescent="0.2">
      <c r="A1801" s="93"/>
      <c r="I1801" s="93"/>
      <c r="M1801" s="93"/>
      <c r="N1801" s="93"/>
      <c r="Q1801" s="93"/>
      <c r="R1801" s="93"/>
      <c r="S1801" s="93"/>
      <c r="U1801" s="93"/>
      <c r="X1801" s="93"/>
      <c r="Y1801" s="93"/>
    </row>
    <row r="1802" spans="1:25" x14ac:dyDescent="0.2">
      <c r="A1802" s="93"/>
      <c r="I1802" s="93"/>
      <c r="M1802" s="93"/>
      <c r="N1802" s="93"/>
      <c r="Q1802" s="93"/>
      <c r="R1802" s="93"/>
      <c r="S1802" s="93"/>
      <c r="U1802" s="93"/>
      <c r="X1802" s="93"/>
      <c r="Y1802" s="93"/>
    </row>
    <row r="1803" spans="1:25" x14ac:dyDescent="0.2">
      <c r="A1803" s="93"/>
      <c r="I1803" s="93"/>
      <c r="M1803" s="93"/>
      <c r="N1803" s="93"/>
      <c r="Q1803" s="93"/>
      <c r="R1803" s="93"/>
      <c r="S1803" s="93"/>
      <c r="U1803" s="93"/>
      <c r="X1803" s="93"/>
      <c r="Y1803" s="93"/>
    </row>
    <row r="1804" spans="1:25" x14ac:dyDescent="0.2">
      <c r="A1804" s="93"/>
      <c r="I1804" s="93"/>
      <c r="M1804" s="93"/>
      <c r="N1804" s="93"/>
      <c r="Q1804" s="93"/>
      <c r="R1804" s="93"/>
      <c r="S1804" s="93"/>
      <c r="U1804" s="93"/>
      <c r="X1804" s="93"/>
      <c r="Y1804" s="93"/>
    </row>
    <row r="1805" spans="1:25" x14ac:dyDescent="0.2">
      <c r="A1805" s="93"/>
      <c r="I1805" s="93"/>
      <c r="M1805" s="93"/>
      <c r="N1805" s="93"/>
      <c r="Q1805" s="93"/>
      <c r="R1805" s="93"/>
      <c r="S1805" s="93"/>
      <c r="U1805" s="93"/>
      <c r="X1805" s="93"/>
      <c r="Y1805" s="93"/>
    </row>
    <row r="1806" spans="1:25" x14ac:dyDescent="0.2">
      <c r="A1806" s="93"/>
      <c r="I1806" s="93"/>
      <c r="M1806" s="93"/>
      <c r="N1806" s="93"/>
      <c r="Q1806" s="93"/>
      <c r="R1806" s="93"/>
      <c r="S1806" s="93"/>
      <c r="U1806" s="93"/>
      <c r="X1806" s="93"/>
      <c r="Y1806" s="93"/>
    </row>
    <row r="1807" spans="1:25" x14ac:dyDescent="0.2">
      <c r="A1807" s="93"/>
      <c r="I1807" s="93"/>
      <c r="M1807" s="93"/>
      <c r="N1807" s="93"/>
      <c r="Q1807" s="93"/>
      <c r="R1807" s="93"/>
      <c r="S1807" s="93"/>
      <c r="U1807" s="93"/>
      <c r="X1807" s="93"/>
      <c r="Y1807" s="93"/>
    </row>
    <row r="1808" spans="1:25" x14ac:dyDescent="0.2">
      <c r="A1808" s="93"/>
      <c r="I1808" s="93"/>
      <c r="M1808" s="93"/>
      <c r="N1808" s="93"/>
      <c r="Q1808" s="93"/>
      <c r="R1808" s="93"/>
      <c r="S1808" s="93"/>
      <c r="U1808" s="93"/>
      <c r="X1808" s="93"/>
      <c r="Y1808" s="93"/>
    </row>
    <row r="1809" spans="1:25" x14ac:dyDescent="0.2">
      <c r="A1809" s="93"/>
      <c r="I1809" s="93"/>
      <c r="M1809" s="93"/>
      <c r="N1809" s="93"/>
      <c r="Q1809" s="93"/>
      <c r="R1809" s="93"/>
      <c r="S1809" s="93"/>
      <c r="U1809" s="93"/>
      <c r="X1809" s="93"/>
      <c r="Y1809" s="93"/>
    </row>
    <row r="1810" spans="1:25" x14ac:dyDescent="0.2">
      <c r="A1810" s="93"/>
      <c r="I1810" s="93"/>
      <c r="M1810" s="93"/>
      <c r="N1810" s="93"/>
      <c r="Q1810" s="93"/>
      <c r="R1810" s="93"/>
      <c r="S1810" s="93"/>
      <c r="U1810" s="93"/>
      <c r="X1810" s="93"/>
      <c r="Y1810" s="93"/>
    </row>
    <row r="1811" spans="1:25" x14ac:dyDescent="0.2">
      <c r="A1811" s="93"/>
      <c r="I1811" s="93"/>
      <c r="M1811" s="93"/>
      <c r="N1811" s="93"/>
      <c r="Q1811" s="93"/>
      <c r="R1811" s="93"/>
      <c r="S1811" s="93"/>
      <c r="U1811" s="93"/>
      <c r="X1811" s="93"/>
      <c r="Y1811" s="93"/>
    </row>
    <row r="1812" spans="1:25" x14ac:dyDescent="0.2">
      <c r="A1812" s="93"/>
      <c r="I1812" s="93"/>
      <c r="M1812" s="93"/>
      <c r="N1812" s="93"/>
      <c r="Q1812" s="93"/>
      <c r="R1812" s="93"/>
      <c r="S1812" s="93"/>
      <c r="U1812" s="93"/>
      <c r="X1812" s="93"/>
      <c r="Y1812" s="93"/>
    </row>
    <row r="1813" spans="1:25" x14ac:dyDescent="0.2">
      <c r="A1813" s="93"/>
      <c r="I1813" s="93"/>
      <c r="M1813" s="93"/>
      <c r="N1813" s="93"/>
      <c r="Q1813" s="93"/>
      <c r="R1813" s="93"/>
      <c r="S1813" s="93"/>
      <c r="U1813" s="93"/>
      <c r="X1813" s="93"/>
      <c r="Y1813" s="93"/>
    </row>
    <row r="1814" spans="1:25" x14ac:dyDescent="0.2">
      <c r="A1814" s="93"/>
      <c r="I1814" s="93"/>
      <c r="M1814" s="93"/>
      <c r="N1814" s="93"/>
      <c r="Q1814" s="93"/>
      <c r="R1814" s="93"/>
      <c r="S1814" s="93"/>
      <c r="U1814" s="93"/>
      <c r="X1814" s="93"/>
      <c r="Y1814" s="93"/>
    </row>
    <row r="1815" spans="1:25" x14ac:dyDescent="0.2">
      <c r="A1815" s="93"/>
      <c r="I1815" s="93"/>
      <c r="M1815" s="93"/>
      <c r="N1815" s="93"/>
      <c r="Q1815" s="93"/>
      <c r="R1815" s="93"/>
      <c r="S1815" s="93"/>
      <c r="U1815" s="93"/>
      <c r="X1815" s="93"/>
      <c r="Y1815" s="93"/>
    </row>
    <row r="1816" spans="1:25" x14ac:dyDescent="0.2">
      <c r="A1816" s="93"/>
      <c r="I1816" s="93"/>
      <c r="M1816" s="93"/>
      <c r="N1816" s="93"/>
      <c r="Q1816" s="93"/>
      <c r="R1816" s="93"/>
      <c r="S1816" s="93"/>
      <c r="U1816" s="93"/>
      <c r="X1816" s="93"/>
      <c r="Y1816" s="93"/>
    </row>
    <row r="1817" spans="1:25" x14ac:dyDescent="0.2">
      <c r="A1817" s="93"/>
      <c r="I1817" s="93"/>
      <c r="M1817" s="93"/>
      <c r="N1817" s="93"/>
      <c r="Q1817" s="93"/>
      <c r="R1817" s="93"/>
      <c r="S1817" s="93"/>
      <c r="U1817" s="93"/>
      <c r="X1817" s="93"/>
      <c r="Y1817" s="93"/>
    </row>
    <row r="1818" spans="1:25" x14ac:dyDescent="0.2">
      <c r="A1818" s="93"/>
      <c r="I1818" s="93"/>
      <c r="M1818" s="93"/>
      <c r="N1818" s="93"/>
      <c r="Q1818" s="93"/>
      <c r="R1818" s="93"/>
      <c r="S1818" s="93"/>
      <c r="U1818" s="93"/>
      <c r="X1818" s="93"/>
      <c r="Y1818" s="93"/>
    </row>
    <row r="1819" spans="1:25" x14ac:dyDescent="0.2">
      <c r="A1819" s="93"/>
      <c r="I1819" s="93"/>
      <c r="M1819" s="93"/>
      <c r="N1819" s="93"/>
      <c r="Q1819" s="93"/>
      <c r="R1819" s="93"/>
      <c r="S1819" s="93"/>
      <c r="U1819" s="93"/>
      <c r="X1819" s="93"/>
      <c r="Y1819" s="93"/>
    </row>
    <row r="1820" spans="1:25" x14ac:dyDescent="0.2">
      <c r="A1820" s="93"/>
      <c r="I1820" s="93"/>
      <c r="M1820" s="93"/>
      <c r="N1820" s="93"/>
      <c r="Q1820" s="93"/>
      <c r="R1820" s="93"/>
      <c r="S1820" s="93"/>
      <c r="U1820" s="93"/>
      <c r="X1820" s="93"/>
      <c r="Y1820" s="93"/>
    </row>
    <row r="1821" spans="1:25" x14ac:dyDescent="0.2">
      <c r="A1821" s="93"/>
      <c r="I1821" s="93"/>
      <c r="M1821" s="93"/>
      <c r="N1821" s="93"/>
      <c r="Q1821" s="93"/>
      <c r="R1821" s="93"/>
      <c r="S1821" s="93"/>
      <c r="U1821" s="93"/>
      <c r="X1821" s="93"/>
      <c r="Y1821" s="93"/>
    </row>
    <row r="1822" spans="1:25" x14ac:dyDescent="0.2">
      <c r="A1822" s="93"/>
      <c r="I1822" s="93"/>
      <c r="M1822" s="93"/>
      <c r="N1822" s="93"/>
      <c r="Q1822" s="93"/>
      <c r="R1822" s="93"/>
      <c r="S1822" s="93"/>
      <c r="U1822" s="93"/>
      <c r="X1822" s="93"/>
      <c r="Y1822" s="93"/>
    </row>
    <row r="1823" spans="1:25" x14ac:dyDescent="0.2">
      <c r="A1823" s="93"/>
      <c r="I1823" s="93"/>
      <c r="M1823" s="93"/>
      <c r="N1823" s="93"/>
      <c r="Q1823" s="93"/>
      <c r="R1823" s="93"/>
      <c r="S1823" s="93"/>
      <c r="U1823" s="93"/>
      <c r="X1823" s="93"/>
      <c r="Y1823" s="93"/>
    </row>
    <row r="1824" spans="1:25" x14ac:dyDescent="0.2">
      <c r="A1824" s="93"/>
      <c r="I1824" s="93"/>
      <c r="M1824" s="93"/>
      <c r="N1824" s="93"/>
      <c r="Q1824" s="93"/>
      <c r="R1824" s="93"/>
      <c r="S1824" s="93"/>
      <c r="U1824" s="93"/>
      <c r="X1824" s="93"/>
      <c r="Y1824" s="93"/>
    </row>
    <row r="1825" spans="1:25" x14ac:dyDescent="0.2">
      <c r="A1825" s="93"/>
      <c r="I1825" s="93"/>
      <c r="M1825" s="93"/>
      <c r="N1825" s="93"/>
      <c r="Q1825" s="93"/>
      <c r="R1825" s="93"/>
      <c r="S1825" s="93"/>
      <c r="U1825" s="93"/>
      <c r="X1825" s="93"/>
      <c r="Y1825" s="93"/>
    </row>
    <row r="1826" spans="1:25" x14ac:dyDescent="0.2">
      <c r="A1826" s="93"/>
      <c r="I1826" s="93"/>
      <c r="M1826" s="93"/>
      <c r="N1826" s="93"/>
      <c r="Q1826" s="93"/>
      <c r="R1826" s="93"/>
      <c r="S1826" s="93"/>
      <c r="U1826" s="93"/>
      <c r="X1826" s="93"/>
      <c r="Y1826" s="93"/>
    </row>
    <row r="1827" spans="1:25" x14ac:dyDescent="0.2">
      <c r="A1827" s="93"/>
      <c r="I1827" s="93"/>
      <c r="M1827" s="93"/>
      <c r="N1827" s="93"/>
      <c r="Q1827" s="93"/>
      <c r="R1827" s="93"/>
      <c r="S1827" s="93"/>
      <c r="U1827" s="93"/>
      <c r="X1827" s="93"/>
      <c r="Y1827" s="93"/>
    </row>
    <row r="1828" spans="1:25" x14ac:dyDescent="0.2">
      <c r="A1828" s="93"/>
      <c r="I1828" s="93"/>
      <c r="M1828" s="93"/>
      <c r="N1828" s="93"/>
      <c r="Q1828" s="93"/>
      <c r="R1828" s="93"/>
      <c r="S1828" s="93"/>
      <c r="U1828" s="93"/>
      <c r="X1828" s="93"/>
      <c r="Y1828" s="93"/>
    </row>
    <row r="1829" spans="1:25" x14ac:dyDescent="0.2">
      <c r="A1829" s="93"/>
      <c r="I1829" s="93"/>
      <c r="M1829" s="93"/>
      <c r="N1829" s="93"/>
      <c r="Q1829" s="93"/>
      <c r="R1829" s="93"/>
      <c r="S1829" s="93"/>
      <c r="U1829" s="93"/>
      <c r="X1829" s="93"/>
      <c r="Y1829" s="93"/>
    </row>
    <row r="1830" spans="1:25" x14ac:dyDescent="0.2">
      <c r="A1830" s="93"/>
      <c r="I1830" s="93"/>
      <c r="M1830" s="93"/>
      <c r="N1830" s="93"/>
      <c r="Q1830" s="93"/>
      <c r="R1830" s="93"/>
      <c r="S1830" s="93"/>
      <c r="U1830" s="93"/>
      <c r="X1830" s="93"/>
      <c r="Y1830" s="93"/>
    </row>
    <row r="1831" spans="1:25" x14ac:dyDescent="0.2">
      <c r="A1831" s="93"/>
      <c r="I1831" s="93"/>
      <c r="M1831" s="93"/>
      <c r="N1831" s="93"/>
      <c r="Q1831" s="93"/>
      <c r="R1831" s="93"/>
      <c r="S1831" s="93"/>
      <c r="U1831" s="93"/>
      <c r="X1831" s="93"/>
      <c r="Y1831" s="93"/>
    </row>
    <row r="1832" spans="1:25" x14ac:dyDescent="0.2">
      <c r="A1832" s="93"/>
      <c r="I1832" s="93"/>
      <c r="M1832" s="93"/>
      <c r="N1832" s="93"/>
      <c r="Q1832" s="93"/>
      <c r="R1832" s="93"/>
      <c r="S1832" s="93"/>
      <c r="U1832" s="93"/>
      <c r="X1832" s="93"/>
      <c r="Y1832" s="93"/>
    </row>
    <row r="1833" spans="1:25" x14ac:dyDescent="0.2">
      <c r="A1833" s="93"/>
      <c r="I1833" s="93"/>
      <c r="M1833" s="93"/>
      <c r="N1833" s="93"/>
      <c r="Q1833" s="93"/>
      <c r="R1833" s="93"/>
      <c r="S1833" s="93"/>
      <c r="U1833" s="93"/>
      <c r="X1833" s="93"/>
      <c r="Y1833" s="93"/>
    </row>
    <row r="1834" spans="1:25" x14ac:dyDescent="0.2">
      <c r="A1834" s="93"/>
      <c r="I1834" s="93"/>
      <c r="M1834" s="93"/>
      <c r="N1834" s="93"/>
      <c r="Q1834" s="93"/>
      <c r="R1834" s="93"/>
      <c r="S1834" s="93"/>
      <c r="U1834" s="93"/>
      <c r="X1834" s="93"/>
      <c r="Y1834" s="93"/>
    </row>
    <row r="1835" spans="1:25" x14ac:dyDescent="0.2">
      <c r="A1835" s="93"/>
      <c r="I1835" s="93"/>
      <c r="M1835" s="93"/>
      <c r="N1835" s="93"/>
      <c r="Q1835" s="93"/>
      <c r="R1835" s="93"/>
      <c r="S1835" s="93"/>
      <c r="U1835" s="93"/>
      <c r="X1835" s="93"/>
      <c r="Y1835" s="93"/>
    </row>
    <row r="1836" spans="1:25" x14ac:dyDescent="0.2">
      <c r="A1836" s="93"/>
      <c r="I1836" s="93"/>
      <c r="M1836" s="93"/>
      <c r="N1836" s="93"/>
      <c r="Q1836" s="93"/>
      <c r="R1836" s="93"/>
      <c r="S1836" s="93"/>
      <c r="U1836" s="93"/>
      <c r="X1836" s="93"/>
      <c r="Y1836" s="93"/>
    </row>
    <row r="1837" spans="1:25" x14ac:dyDescent="0.2">
      <c r="A1837" s="93"/>
      <c r="I1837" s="93"/>
      <c r="M1837" s="93"/>
      <c r="N1837" s="93"/>
      <c r="Q1837" s="93"/>
      <c r="R1837" s="93"/>
      <c r="S1837" s="93"/>
      <c r="U1837" s="93"/>
      <c r="X1837" s="93"/>
      <c r="Y1837" s="93"/>
    </row>
    <row r="1838" spans="1:25" x14ac:dyDescent="0.2">
      <c r="A1838" s="93"/>
      <c r="I1838" s="93"/>
      <c r="M1838" s="93"/>
      <c r="N1838" s="93"/>
      <c r="Q1838" s="93"/>
      <c r="R1838" s="93"/>
      <c r="S1838" s="93"/>
      <c r="U1838" s="93"/>
      <c r="X1838" s="93"/>
      <c r="Y1838" s="93"/>
    </row>
    <row r="1839" spans="1:25" x14ac:dyDescent="0.2">
      <c r="A1839" s="93"/>
      <c r="I1839" s="93"/>
      <c r="M1839" s="93"/>
      <c r="N1839" s="93"/>
      <c r="Q1839" s="93"/>
      <c r="R1839" s="93"/>
      <c r="S1839" s="93"/>
      <c r="U1839" s="93"/>
      <c r="X1839" s="93"/>
      <c r="Y1839" s="93"/>
    </row>
    <row r="1840" spans="1:25" x14ac:dyDescent="0.2">
      <c r="A1840" s="93"/>
      <c r="I1840" s="93"/>
      <c r="M1840" s="93"/>
      <c r="N1840" s="93"/>
      <c r="Q1840" s="93"/>
      <c r="R1840" s="93"/>
      <c r="S1840" s="93"/>
      <c r="U1840" s="93"/>
      <c r="X1840" s="93"/>
      <c r="Y1840" s="93"/>
    </row>
    <row r="1841" spans="1:25" x14ac:dyDescent="0.2">
      <c r="A1841" s="93"/>
      <c r="I1841" s="93"/>
      <c r="M1841" s="93"/>
      <c r="N1841" s="93"/>
      <c r="Q1841" s="93"/>
      <c r="R1841" s="93"/>
      <c r="S1841" s="93"/>
      <c r="U1841" s="93"/>
      <c r="X1841" s="93"/>
      <c r="Y1841" s="93"/>
    </row>
    <row r="1842" spans="1:25" x14ac:dyDescent="0.2">
      <c r="A1842" s="93"/>
      <c r="I1842" s="93"/>
      <c r="M1842" s="93"/>
      <c r="N1842" s="93"/>
      <c r="Q1842" s="93"/>
      <c r="R1842" s="93"/>
      <c r="S1842" s="93"/>
      <c r="U1842" s="93"/>
      <c r="X1842" s="93"/>
      <c r="Y1842" s="93"/>
    </row>
    <row r="1843" spans="1:25" x14ac:dyDescent="0.2">
      <c r="A1843" s="93"/>
      <c r="I1843" s="93"/>
      <c r="M1843" s="93"/>
      <c r="N1843" s="93"/>
      <c r="Q1843" s="93"/>
      <c r="R1843" s="93"/>
      <c r="S1843" s="93"/>
      <c r="U1843" s="93"/>
      <c r="X1843" s="93"/>
      <c r="Y1843" s="93"/>
    </row>
    <row r="1844" spans="1:25" x14ac:dyDescent="0.2">
      <c r="A1844" s="93"/>
      <c r="I1844" s="93"/>
      <c r="M1844" s="93"/>
      <c r="N1844" s="93"/>
      <c r="Q1844" s="93"/>
      <c r="R1844" s="93"/>
      <c r="S1844" s="93"/>
      <c r="U1844" s="93"/>
      <c r="X1844" s="93"/>
      <c r="Y1844" s="93"/>
    </row>
    <row r="1845" spans="1:25" x14ac:dyDescent="0.2">
      <c r="A1845" s="93"/>
      <c r="I1845" s="93"/>
      <c r="M1845" s="93"/>
      <c r="N1845" s="93"/>
      <c r="Q1845" s="93"/>
      <c r="R1845" s="93"/>
      <c r="S1845" s="93"/>
      <c r="U1845" s="93"/>
      <c r="X1845" s="93"/>
      <c r="Y1845" s="93"/>
    </row>
    <row r="1846" spans="1:25" x14ac:dyDescent="0.2">
      <c r="A1846" s="93"/>
      <c r="I1846" s="93"/>
      <c r="M1846" s="93"/>
      <c r="N1846" s="93"/>
      <c r="Q1846" s="93"/>
      <c r="R1846" s="93"/>
      <c r="S1846" s="93"/>
      <c r="U1846" s="93"/>
      <c r="X1846" s="93"/>
      <c r="Y1846" s="93"/>
    </row>
    <row r="1847" spans="1:25" x14ac:dyDescent="0.2">
      <c r="A1847" s="93"/>
      <c r="I1847" s="93"/>
      <c r="M1847" s="93"/>
      <c r="N1847" s="93"/>
      <c r="Q1847" s="93"/>
      <c r="R1847" s="93"/>
      <c r="S1847" s="93"/>
      <c r="U1847" s="93"/>
      <c r="X1847" s="93"/>
      <c r="Y1847" s="93"/>
    </row>
    <row r="1848" spans="1:25" x14ac:dyDescent="0.2">
      <c r="A1848" s="93"/>
      <c r="I1848" s="93"/>
      <c r="M1848" s="93"/>
      <c r="N1848" s="93"/>
      <c r="Q1848" s="93"/>
      <c r="R1848" s="93"/>
      <c r="S1848" s="93"/>
      <c r="U1848" s="93"/>
      <c r="X1848" s="93"/>
      <c r="Y1848" s="93"/>
    </row>
    <row r="1849" spans="1:25" x14ac:dyDescent="0.2">
      <c r="A1849" s="93"/>
      <c r="I1849" s="93"/>
      <c r="M1849" s="93"/>
      <c r="N1849" s="93"/>
      <c r="Q1849" s="93"/>
      <c r="R1849" s="93"/>
      <c r="S1849" s="93"/>
      <c r="U1849" s="93"/>
      <c r="X1849" s="93"/>
      <c r="Y1849" s="93"/>
    </row>
    <row r="1850" spans="1:25" x14ac:dyDescent="0.2">
      <c r="A1850" s="93"/>
      <c r="I1850" s="93"/>
      <c r="M1850" s="93"/>
      <c r="N1850" s="93"/>
      <c r="Q1850" s="93"/>
      <c r="R1850" s="93"/>
      <c r="S1850" s="93"/>
      <c r="U1850" s="93"/>
      <c r="X1850" s="93"/>
      <c r="Y1850" s="93"/>
    </row>
    <row r="1851" spans="1:25" x14ac:dyDescent="0.2">
      <c r="A1851" s="93"/>
      <c r="I1851" s="93"/>
      <c r="M1851" s="93"/>
      <c r="N1851" s="93"/>
      <c r="Q1851" s="93"/>
      <c r="R1851" s="93"/>
      <c r="S1851" s="93"/>
      <c r="U1851" s="93"/>
      <c r="X1851" s="93"/>
      <c r="Y1851" s="93"/>
    </row>
    <row r="1852" spans="1:25" x14ac:dyDescent="0.2">
      <c r="A1852" s="93"/>
      <c r="I1852" s="93"/>
      <c r="M1852" s="93"/>
      <c r="N1852" s="93"/>
      <c r="Q1852" s="93"/>
      <c r="R1852" s="93"/>
      <c r="S1852" s="93"/>
      <c r="U1852" s="93"/>
      <c r="X1852" s="93"/>
      <c r="Y1852" s="93"/>
    </row>
    <row r="1853" spans="1:25" x14ac:dyDescent="0.2">
      <c r="A1853" s="93"/>
      <c r="I1853" s="93"/>
      <c r="M1853" s="93"/>
      <c r="N1853" s="93"/>
      <c r="Q1853" s="93"/>
      <c r="R1853" s="93"/>
      <c r="S1853" s="93"/>
      <c r="U1853" s="93"/>
      <c r="X1853" s="93"/>
      <c r="Y1853" s="93"/>
    </row>
    <row r="1854" spans="1:25" x14ac:dyDescent="0.2">
      <c r="A1854" s="93"/>
      <c r="I1854" s="93"/>
      <c r="M1854" s="93"/>
      <c r="N1854" s="93"/>
      <c r="Q1854" s="93"/>
      <c r="R1854" s="93"/>
      <c r="S1854" s="93"/>
      <c r="U1854" s="93"/>
      <c r="X1854" s="93"/>
      <c r="Y1854" s="93"/>
    </row>
    <row r="1855" spans="1:25" x14ac:dyDescent="0.2">
      <c r="A1855" s="93"/>
      <c r="I1855" s="93"/>
      <c r="M1855" s="93"/>
      <c r="N1855" s="93"/>
      <c r="Q1855" s="93"/>
      <c r="R1855" s="93"/>
      <c r="S1855" s="93"/>
      <c r="U1855" s="93"/>
      <c r="X1855" s="93"/>
      <c r="Y1855" s="93"/>
    </row>
    <row r="1856" spans="1:25" x14ac:dyDescent="0.2">
      <c r="A1856" s="93"/>
      <c r="I1856" s="93"/>
      <c r="M1856" s="93"/>
      <c r="N1856" s="93"/>
      <c r="Q1856" s="93"/>
      <c r="R1856" s="93"/>
      <c r="S1856" s="93"/>
      <c r="U1856" s="93"/>
      <c r="X1856" s="93"/>
      <c r="Y1856" s="93"/>
    </row>
    <row r="1857" spans="1:25" x14ac:dyDescent="0.2">
      <c r="A1857" s="93"/>
      <c r="I1857" s="93"/>
      <c r="M1857" s="93"/>
      <c r="N1857" s="93"/>
      <c r="Q1857" s="93"/>
      <c r="R1857" s="93"/>
      <c r="S1857" s="93"/>
      <c r="U1857" s="93"/>
      <c r="X1857" s="93"/>
      <c r="Y1857" s="93"/>
    </row>
    <row r="1858" spans="1:25" x14ac:dyDescent="0.2">
      <c r="A1858" s="93"/>
      <c r="I1858" s="93"/>
      <c r="M1858" s="93"/>
      <c r="N1858" s="93"/>
      <c r="Q1858" s="93"/>
      <c r="R1858" s="93"/>
      <c r="S1858" s="93"/>
      <c r="U1858" s="93"/>
      <c r="X1858" s="93"/>
      <c r="Y1858" s="93"/>
    </row>
    <row r="1859" spans="1:25" x14ac:dyDescent="0.2">
      <c r="A1859" s="93"/>
      <c r="I1859" s="93"/>
      <c r="M1859" s="93"/>
      <c r="N1859" s="93"/>
      <c r="Q1859" s="93"/>
      <c r="R1859" s="93"/>
      <c r="S1859" s="93"/>
      <c r="U1859" s="93"/>
      <c r="X1859" s="93"/>
      <c r="Y1859" s="93"/>
    </row>
    <row r="1860" spans="1:25" x14ac:dyDescent="0.2">
      <c r="A1860" s="93"/>
      <c r="I1860" s="93"/>
      <c r="M1860" s="93"/>
      <c r="N1860" s="93"/>
      <c r="Q1860" s="93"/>
      <c r="R1860" s="93"/>
      <c r="S1860" s="93"/>
      <c r="U1860" s="93"/>
      <c r="X1860" s="93"/>
      <c r="Y1860" s="93"/>
    </row>
    <row r="1861" spans="1:25" x14ac:dyDescent="0.2">
      <c r="A1861" s="93"/>
      <c r="I1861" s="93"/>
      <c r="M1861" s="93"/>
      <c r="N1861" s="93"/>
      <c r="Q1861" s="93"/>
      <c r="R1861" s="93"/>
      <c r="S1861" s="93"/>
      <c r="U1861" s="93"/>
      <c r="X1861" s="93"/>
      <c r="Y1861" s="93"/>
    </row>
    <row r="1862" spans="1:25" x14ac:dyDescent="0.2">
      <c r="A1862" s="93"/>
      <c r="I1862" s="93"/>
      <c r="M1862" s="93"/>
      <c r="N1862" s="93"/>
      <c r="Q1862" s="93"/>
      <c r="R1862" s="93"/>
      <c r="S1862" s="93"/>
      <c r="U1862" s="93"/>
      <c r="X1862" s="93"/>
      <c r="Y1862" s="93"/>
    </row>
    <row r="1863" spans="1:25" x14ac:dyDescent="0.2">
      <c r="A1863" s="93"/>
      <c r="I1863" s="93"/>
      <c r="M1863" s="93"/>
      <c r="N1863" s="93"/>
      <c r="Q1863" s="93"/>
      <c r="R1863" s="93"/>
      <c r="S1863" s="93"/>
      <c r="U1863" s="93"/>
      <c r="X1863" s="93"/>
      <c r="Y1863" s="93"/>
    </row>
    <row r="1864" spans="1:25" x14ac:dyDescent="0.2">
      <c r="A1864" s="93"/>
      <c r="I1864" s="93"/>
      <c r="M1864" s="93"/>
      <c r="N1864" s="93"/>
      <c r="Q1864" s="93"/>
      <c r="R1864" s="93"/>
      <c r="S1864" s="93"/>
      <c r="U1864" s="93"/>
      <c r="X1864" s="93"/>
      <c r="Y1864" s="93"/>
    </row>
    <row r="1865" spans="1:25" x14ac:dyDescent="0.2">
      <c r="A1865" s="93"/>
      <c r="I1865" s="93"/>
      <c r="M1865" s="93"/>
      <c r="N1865" s="93"/>
      <c r="Q1865" s="93"/>
      <c r="R1865" s="93"/>
      <c r="S1865" s="93"/>
      <c r="U1865" s="93"/>
      <c r="X1865" s="93"/>
      <c r="Y1865" s="93"/>
    </row>
    <row r="1866" spans="1:25" x14ac:dyDescent="0.2">
      <c r="A1866" s="93"/>
      <c r="I1866" s="93"/>
      <c r="M1866" s="93"/>
      <c r="N1866" s="93"/>
      <c r="Q1866" s="93"/>
      <c r="R1866" s="93"/>
      <c r="S1866" s="93"/>
      <c r="U1866" s="93"/>
      <c r="X1866" s="93"/>
      <c r="Y1866" s="93"/>
    </row>
    <row r="1867" spans="1:25" x14ac:dyDescent="0.2">
      <c r="A1867" s="93"/>
      <c r="I1867" s="93"/>
      <c r="M1867" s="93"/>
      <c r="N1867" s="93"/>
      <c r="Q1867" s="93"/>
      <c r="R1867" s="93"/>
      <c r="S1867" s="93"/>
      <c r="U1867" s="93"/>
      <c r="X1867" s="93"/>
      <c r="Y1867" s="93"/>
    </row>
    <row r="1868" spans="1:25" x14ac:dyDescent="0.2">
      <c r="A1868" s="93"/>
      <c r="I1868" s="93"/>
      <c r="M1868" s="93"/>
      <c r="N1868" s="93"/>
      <c r="Q1868" s="93"/>
      <c r="R1868" s="93"/>
      <c r="S1868" s="93"/>
      <c r="U1868" s="93"/>
      <c r="X1868" s="93"/>
      <c r="Y1868" s="93"/>
    </row>
    <row r="1869" spans="1:25" x14ac:dyDescent="0.2">
      <c r="A1869" s="93"/>
      <c r="I1869" s="93"/>
      <c r="M1869" s="93"/>
      <c r="N1869" s="93"/>
      <c r="Q1869" s="93"/>
      <c r="R1869" s="93"/>
      <c r="S1869" s="93"/>
      <c r="U1869" s="93"/>
      <c r="X1869" s="93"/>
      <c r="Y1869" s="93"/>
    </row>
    <row r="1870" spans="1:25" x14ac:dyDescent="0.2">
      <c r="A1870" s="93"/>
      <c r="I1870" s="93"/>
      <c r="M1870" s="93"/>
      <c r="N1870" s="93"/>
      <c r="Q1870" s="93"/>
      <c r="R1870" s="93"/>
      <c r="S1870" s="93"/>
      <c r="U1870" s="93"/>
      <c r="X1870" s="93"/>
      <c r="Y1870" s="93"/>
    </row>
    <row r="1871" spans="1:25" x14ac:dyDescent="0.2">
      <c r="A1871" s="93"/>
      <c r="I1871" s="93"/>
      <c r="M1871" s="93"/>
      <c r="N1871" s="93"/>
      <c r="Q1871" s="93"/>
      <c r="R1871" s="93"/>
      <c r="S1871" s="93"/>
      <c r="U1871" s="93"/>
      <c r="X1871" s="93"/>
      <c r="Y1871" s="93"/>
    </row>
    <row r="1872" spans="1:25" x14ac:dyDescent="0.2">
      <c r="A1872" s="93"/>
      <c r="I1872" s="93"/>
      <c r="M1872" s="93"/>
      <c r="N1872" s="93"/>
      <c r="Q1872" s="93"/>
      <c r="R1872" s="93"/>
      <c r="S1872" s="93"/>
      <c r="U1872" s="93"/>
      <c r="X1872" s="93"/>
      <c r="Y1872" s="93"/>
    </row>
    <row r="1873" spans="1:25" x14ac:dyDescent="0.2">
      <c r="A1873" s="93"/>
      <c r="I1873" s="93"/>
      <c r="M1873" s="93"/>
      <c r="N1873" s="93"/>
      <c r="Q1873" s="93"/>
      <c r="R1873" s="93"/>
      <c r="S1873" s="93"/>
      <c r="U1873" s="93"/>
      <c r="X1873" s="93"/>
      <c r="Y1873" s="93"/>
    </row>
    <row r="1874" spans="1:25" x14ac:dyDescent="0.2">
      <c r="A1874" s="93"/>
      <c r="I1874" s="93"/>
      <c r="M1874" s="93"/>
      <c r="N1874" s="93"/>
      <c r="Q1874" s="93"/>
      <c r="R1874" s="93"/>
      <c r="S1874" s="93"/>
      <c r="U1874" s="93"/>
      <c r="X1874" s="93"/>
      <c r="Y1874" s="93"/>
    </row>
    <row r="1875" spans="1:25" x14ac:dyDescent="0.2">
      <c r="A1875" s="93"/>
      <c r="I1875" s="93"/>
      <c r="M1875" s="93"/>
      <c r="N1875" s="93"/>
      <c r="Q1875" s="93"/>
      <c r="R1875" s="93"/>
      <c r="S1875" s="93"/>
      <c r="U1875" s="93"/>
      <c r="X1875" s="93"/>
      <c r="Y1875" s="93"/>
    </row>
    <row r="1876" spans="1:25" x14ac:dyDescent="0.2">
      <c r="A1876" s="93"/>
      <c r="I1876" s="93"/>
      <c r="M1876" s="93"/>
      <c r="N1876" s="93"/>
      <c r="Q1876" s="93"/>
      <c r="R1876" s="93"/>
      <c r="S1876" s="93"/>
      <c r="U1876" s="93"/>
      <c r="X1876" s="93"/>
      <c r="Y1876" s="93"/>
    </row>
    <row r="1877" spans="1:25" x14ac:dyDescent="0.2">
      <c r="A1877" s="93"/>
      <c r="I1877" s="93"/>
      <c r="M1877" s="93"/>
      <c r="N1877" s="93"/>
      <c r="Q1877" s="93"/>
      <c r="R1877" s="93"/>
      <c r="S1877" s="93"/>
      <c r="U1877" s="93"/>
      <c r="X1877" s="93"/>
      <c r="Y1877" s="93"/>
    </row>
    <row r="1878" spans="1:25" x14ac:dyDescent="0.2">
      <c r="A1878" s="93"/>
      <c r="I1878" s="93"/>
      <c r="M1878" s="93"/>
      <c r="N1878" s="93"/>
      <c r="Q1878" s="93"/>
      <c r="R1878" s="93"/>
      <c r="S1878" s="93"/>
      <c r="U1878" s="93"/>
      <c r="X1878" s="93"/>
      <c r="Y1878" s="93"/>
    </row>
    <row r="1879" spans="1:25" x14ac:dyDescent="0.2">
      <c r="A1879" s="93"/>
      <c r="I1879" s="93"/>
      <c r="M1879" s="93"/>
      <c r="N1879" s="93"/>
      <c r="Q1879" s="93"/>
      <c r="R1879" s="93"/>
      <c r="S1879" s="93"/>
      <c r="U1879" s="93"/>
      <c r="X1879" s="93"/>
      <c r="Y1879" s="93"/>
    </row>
    <row r="1880" spans="1:25" x14ac:dyDescent="0.2">
      <c r="A1880" s="93"/>
      <c r="I1880" s="93"/>
      <c r="M1880" s="93"/>
      <c r="N1880" s="93"/>
      <c r="Q1880" s="93"/>
      <c r="R1880" s="93"/>
      <c r="S1880" s="93"/>
      <c r="U1880" s="93"/>
      <c r="X1880" s="93"/>
      <c r="Y1880" s="93"/>
    </row>
    <row r="1881" spans="1:25" x14ac:dyDescent="0.2">
      <c r="A1881" s="93"/>
      <c r="I1881" s="93"/>
      <c r="M1881" s="93"/>
      <c r="N1881" s="93"/>
      <c r="Q1881" s="93"/>
      <c r="R1881" s="93"/>
      <c r="S1881" s="93"/>
      <c r="U1881" s="93"/>
      <c r="X1881" s="93"/>
      <c r="Y1881" s="93"/>
    </row>
    <row r="1882" spans="1:25" x14ac:dyDescent="0.2">
      <c r="A1882" s="93"/>
      <c r="I1882" s="93"/>
      <c r="M1882" s="93"/>
      <c r="N1882" s="93"/>
      <c r="Q1882" s="93"/>
      <c r="R1882" s="93"/>
      <c r="S1882" s="93"/>
      <c r="U1882" s="93"/>
      <c r="X1882" s="93"/>
      <c r="Y1882" s="93"/>
    </row>
    <row r="1883" spans="1:25" x14ac:dyDescent="0.2">
      <c r="A1883" s="93"/>
      <c r="I1883" s="93"/>
      <c r="M1883" s="93"/>
      <c r="N1883" s="93"/>
      <c r="Q1883" s="93"/>
      <c r="R1883" s="93"/>
      <c r="S1883" s="93"/>
      <c r="U1883" s="93"/>
      <c r="X1883" s="93"/>
      <c r="Y1883" s="93"/>
    </row>
    <row r="1884" spans="1:25" x14ac:dyDescent="0.2">
      <c r="A1884" s="93"/>
      <c r="I1884" s="93"/>
      <c r="M1884" s="93"/>
      <c r="N1884" s="93"/>
      <c r="Q1884" s="93"/>
      <c r="R1884" s="93"/>
      <c r="S1884" s="93"/>
      <c r="U1884" s="93"/>
      <c r="X1884" s="93"/>
      <c r="Y1884" s="93"/>
    </row>
    <row r="1885" spans="1:25" x14ac:dyDescent="0.2">
      <c r="A1885" s="93"/>
      <c r="I1885" s="93"/>
      <c r="M1885" s="93"/>
      <c r="N1885" s="93"/>
      <c r="Q1885" s="93"/>
      <c r="R1885" s="93"/>
      <c r="S1885" s="93"/>
      <c r="U1885" s="93"/>
      <c r="X1885" s="93"/>
      <c r="Y1885" s="93"/>
    </row>
    <row r="1886" spans="1:25" x14ac:dyDescent="0.2">
      <c r="A1886" s="93"/>
      <c r="I1886" s="93"/>
      <c r="M1886" s="93"/>
      <c r="N1886" s="93"/>
      <c r="Q1886" s="93"/>
      <c r="R1886" s="93"/>
      <c r="S1886" s="93"/>
      <c r="U1886" s="93"/>
      <c r="X1886" s="93"/>
      <c r="Y1886" s="93"/>
    </row>
    <row r="1887" spans="1:25" x14ac:dyDescent="0.2">
      <c r="A1887" s="93"/>
      <c r="I1887" s="93"/>
      <c r="M1887" s="93"/>
      <c r="N1887" s="93"/>
      <c r="Q1887" s="93"/>
      <c r="R1887" s="93"/>
      <c r="S1887" s="93"/>
      <c r="U1887" s="93"/>
      <c r="X1887" s="93"/>
      <c r="Y1887" s="93"/>
    </row>
    <row r="1888" spans="1:25" x14ac:dyDescent="0.2">
      <c r="A1888" s="93"/>
      <c r="I1888" s="93"/>
      <c r="M1888" s="93"/>
      <c r="N1888" s="93"/>
      <c r="Q1888" s="93"/>
      <c r="R1888" s="93"/>
      <c r="S1888" s="93"/>
      <c r="U1888" s="93"/>
      <c r="X1888" s="93"/>
      <c r="Y1888" s="93"/>
    </row>
    <row r="1889" spans="1:25" x14ac:dyDescent="0.2">
      <c r="A1889" s="93"/>
      <c r="I1889" s="93"/>
      <c r="M1889" s="93"/>
      <c r="N1889" s="93"/>
      <c r="Q1889" s="93"/>
      <c r="R1889" s="93"/>
      <c r="S1889" s="93"/>
      <c r="U1889" s="93"/>
      <c r="X1889" s="93"/>
      <c r="Y1889" s="93"/>
    </row>
    <row r="1890" spans="1:25" x14ac:dyDescent="0.2">
      <c r="A1890" s="93"/>
      <c r="I1890" s="93"/>
      <c r="M1890" s="93"/>
      <c r="N1890" s="93"/>
      <c r="Q1890" s="93"/>
      <c r="R1890" s="93"/>
      <c r="S1890" s="93"/>
      <c r="U1890" s="93"/>
      <c r="X1890" s="93"/>
      <c r="Y1890" s="93"/>
    </row>
    <row r="1891" spans="1:25" x14ac:dyDescent="0.2">
      <c r="A1891" s="93"/>
      <c r="I1891" s="93"/>
      <c r="M1891" s="93"/>
      <c r="N1891" s="93"/>
      <c r="Q1891" s="93"/>
      <c r="R1891" s="93"/>
      <c r="S1891" s="93"/>
      <c r="U1891" s="93"/>
      <c r="X1891" s="93"/>
      <c r="Y1891" s="93"/>
    </row>
    <row r="1892" spans="1:25" x14ac:dyDescent="0.2">
      <c r="A1892" s="93"/>
      <c r="I1892" s="93"/>
      <c r="M1892" s="93"/>
      <c r="N1892" s="93"/>
      <c r="Q1892" s="93"/>
      <c r="R1892" s="93"/>
      <c r="S1892" s="93"/>
      <c r="U1892" s="93"/>
      <c r="X1892" s="93"/>
      <c r="Y1892" s="93"/>
    </row>
    <row r="1893" spans="1:25" x14ac:dyDescent="0.2">
      <c r="A1893" s="93"/>
      <c r="I1893" s="93"/>
      <c r="M1893" s="93"/>
      <c r="N1893" s="93"/>
      <c r="Q1893" s="93"/>
      <c r="R1893" s="93"/>
      <c r="S1893" s="93"/>
      <c r="U1893" s="93"/>
      <c r="X1893" s="93"/>
      <c r="Y1893" s="93"/>
    </row>
    <row r="1894" spans="1:25" x14ac:dyDescent="0.2">
      <c r="A1894" s="93"/>
      <c r="I1894" s="93"/>
      <c r="M1894" s="93"/>
      <c r="N1894" s="93"/>
      <c r="Q1894" s="93"/>
      <c r="R1894" s="93"/>
      <c r="S1894" s="93"/>
      <c r="U1894" s="93"/>
      <c r="X1894" s="93"/>
      <c r="Y1894" s="93"/>
    </row>
    <row r="1895" spans="1:25" x14ac:dyDescent="0.2">
      <c r="A1895" s="93"/>
      <c r="I1895" s="93"/>
      <c r="M1895" s="93"/>
      <c r="N1895" s="93"/>
      <c r="Q1895" s="93"/>
      <c r="R1895" s="93"/>
      <c r="S1895" s="93"/>
      <c r="U1895" s="93"/>
      <c r="X1895" s="93"/>
      <c r="Y1895" s="93"/>
    </row>
    <row r="1896" spans="1:25" x14ac:dyDescent="0.2">
      <c r="A1896" s="93"/>
      <c r="I1896" s="93"/>
      <c r="M1896" s="93"/>
      <c r="N1896" s="93"/>
      <c r="Q1896" s="93"/>
      <c r="R1896" s="93"/>
      <c r="S1896" s="93"/>
      <c r="U1896" s="93"/>
      <c r="X1896" s="93"/>
      <c r="Y1896" s="93"/>
    </row>
    <row r="1897" spans="1:25" x14ac:dyDescent="0.2">
      <c r="A1897" s="93"/>
      <c r="I1897" s="93"/>
      <c r="M1897" s="93"/>
      <c r="N1897" s="93"/>
      <c r="Q1897" s="93"/>
      <c r="R1897" s="93"/>
      <c r="S1897" s="93"/>
      <c r="U1897" s="93"/>
      <c r="X1897" s="93"/>
      <c r="Y1897" s="93"/>
    </row>
    <row r="1898" spans="1:25" x14ac:dyDescent="0.2">
      <c r="A1898" s="93"/>
      <c r="I1898" s="93"/>
      <c r="M1898" s="93"/>
      <c r="N1898" s="93"/>
      <c r="Q1898" s="93"/>
      <c r="R1898" s="93"/>
      <c r="S1898" s="93"/>
      <c r="U1898" s="93"/>
      <c r="X1898" s="93"/>
      <c r="Y1898" s="93"/>
    </row>
    <row r="1899" spans="1:25" x14ac:dyDescent="0.2">
      <c r="A1899" s="93"/>
      <c r="I1899" s="93"/>
      <c r="M1899" s="93"/>
      <c r="N1899" s="93"/>
      <c r="Q1899" s="93"/>
      <c r="R1899" s="93"/>
      <c r="S1899" s="93"/>
      <c r="U1899" s="93"/>
      <c r="X1899" s="93"/>
      <c r="Y1899" s="93"/>
    </row>
    <row r="1900" spans="1:25" x14ac:dyDescent="0.2">
      <c r="A1900" s="93"/>
      <c r="I1900" s="93"/>
      <c r="M1900" s="93"/>
      <c r="N1900" s="93"/>
      <c r="Q1900" s="93"/>
      <c r="R1900" s="93"/>
      <c r="S1900" s="93"/>
      <c r="U1900" s="93"/>
      <c r="X1900" s="93"/>
      <c r="Y1900" s="93"/>
    </row>
    <row r="1901" spans="1:25" x14ac:dyDescent="0.2">
      <c r="A1901" s="93"/>
      <c r="I1901" s="93"/>
      <c r="M1901" s="93"/>
      <c r="N1901" s="93"/>
      <c r="Q1901" s="93"/>
      <c r="R1901" s="93"/>
      <c r="S1901" s="93"/>
      <c r="U1901" s="93"/>
      <c r="X1901" s="93"/>
      <c r="Y1901" s="93"/>
    </row>
    <row r="1902" spans="1:25" x14ac:dyDescent="0.2">
      <c r="A1902" s="93"/>
      <c r="I1902" s="93"/>
      <c r="M1902" s="93"/>
      <c r="N1902" s="93"/>
      <c r="Q1902" s="93"/>
      <c r="R1902" s="93"/>
      <c r="S1902" s="93"/>
      <c r="U1902" s="93"/>
      <c r="X1902" s="93"/>
      <c r="Y1902" s="93"/>
    </row>
    <row r="1903" spans="1:25" x14ac:dyDescent="0.2">
      <c r="A1903" s="93"/>
      <c r="I1903" s="93"/>
      <c r="M1903" s="93"/>
      <c r="N1903" s="93"/>
      <c r="Q1903" s="93"/>
      <c r="R1903" s="93"/>
      <c r="S1903" s="93"/>
      <c r="U1903" s="93"/>
      <c r="X1903" s="93"/>
      <c r="Y1903" s="93"/>
    </row>
    <row r="1904" spans="1:25" x14ac:dyDescent="0.2">
      <c r="A1904" s="93"/>
      <c r="I1904" s="93"/>
      <c r="M1904" s="93"/>
      <c r="N1904" s="93"/>
      <c r="Q1904" s="93"/>
      <c r="R1904" s="93"/>
      <c r="S1904" s="93"/>
      <c r="U1904" s="93"/>
      <c r="X1904" s="93"/>
      <c r="Y1904" s="93"/>
    </row>
    <row r="1905" spans="1:25" x14ac:dyDescent="0.2">
      <c r="A1905" s="93"/>
      <c r="I1905" s="93"/>
      <c r="M1905" s="93"/>
      <c r="N1905" s="93"/>
      <c r="Q1905" s="93"/>
      <c r="R1905" s="93"/>
      <c r="S1905" s="93"/>
      <c r="U1905" s="93"/>
      <c r="X1905" s="93"/>
      <c r="Y1905" s="93"/>
    </row>
    <row r="1906" spans="1:25" x14ac:dyDescent="0.2">
      <c r="A1906" s="93"/>
      <c r="I1906" s="93"/>
      <c r="M1906" s="93"/>
      <c r="N1906" s="93"/>
      <c r="Q1906" s="93"/>
      <c r="R1906" s="93"/>
      <c r="S1906" s="93"/>
      <c r="U1906" s="93"/>
      <c r="X1906" s="93"/>
      <c r="Y1906" s="93"/>
    </row>
    <row r="1907" spans="1:25" x14ac:dyDescent="0.2">
      <c r="A1907" s="93"/>
      <c r="I1907" s="93"/>
      <c r="M1907" s="93"/>
      <c r="N1907" s="93"/>
      <c r="Q1907" s="93"/>
      <c r="R1907" s="93"/>
      <c r="S1907" s="93"/>
      <c r="U1907" s="93"/>
      <c r="X1907" s="93"/>
      <c r="Y1907" s="93"/>
    </row>
    <row r="1908" spans="1:25" x14ac:dyDescent="0.2">
      <c r="A1908" s="93"/>
      <c r="I1908" s="93"/>
      <c r="M1908" s="93"/>
      <c r="N1908" s="93"/>
      <c r="Q1908" s="93"/>
      <c r="R1908" s="93"/>
      <c r="S1908" s="93"/>
      <c r="U1908" s="93"/>
      <c r="X1908" s="93"/>
      <c r="Y1908" s="93"/>
    </row>
    <row r="1909" spans="1:25" x14ac:dyDescent="0.2">
      <c r="A1909" s="93"/>
      <c r="I1909" s="93"/>
      <c r="M1909" s="93"/>
      <c r="N1909" s="93"/>
      <c r="Q1909" s="93"/>
      <c r="R1909" s="93"/>
      <c r="S1909" s="93"/>
      <c r="U1909" s="93"/>
      <c r="X1909" s="93"/>
      <c r="Y1909" s="93"/>
    </row>
    <row r="1910" spans="1:25" x14ac:dyDescent="0.2">
      <c r="A1910" s="93"/>
      <c r="I1910" s="93"/>
      <c r="M1910" s="93"/>
      <c r="N1910" s="93"/>
      <c r="Q1910" s="93"/>
      <c r="R1910" s="93"/>
      <c r="S1910" s="93"/>
      <c r="U1910" s="93"/>
      <c r="X1910" s="93"/>
      <c r="Y1910" s="93"/>
    </row>
    <row r="1911" spans="1:25" x14ac:dyDescent="0.2">
      <c r="A1911" s="93"/>
      <c r="I1911" s="93"/>
      <c r="M1911" s="93"/>
      <c r="N1911" s="93"/>
      <c r="Q1911" s="93"/>
      <c r="R1911" s="93"/>
      <c r="S1911" s="93"/>
      <c r="U1911" s="93"/>
      <c r="X1911" s="93"/>
      <c r="Y1911" s="93"/>
    </row>
    <row r="1912" spans="1:25" x14ac:dyDescent="0.2">
      <c r="A1912" s="93"/>
      <c r="I1912" s="93"/>
      <c r="M1912" s="93"/>
      <c r="N1912" s="93"/>
      <c r="Q1912" s="93"/>
      <c r="R1912" s="93"/>
      <c r="S1912" s="93"/>
      <c r="U1912" s="93"/>
      <c r="X1912" s="93"/>
      <c r="Y1912" s="93"/>
    </row>
    <row r="1913" spans="1:25" x14ac:dyDescent="0.2">
      <c r="A1913" s="93"/>
      <c r="I1913" s="93"/>
      <c r="M1913" s="93"/>
      <c r="N1913" s="93"/>
      <c r="Q1913" s="93"/>
      <c r="R1913" s="93"/>
      <c r="S1913" s="93"/>
      <c r="U1913" s="93"/>
      <c r="X1913" s="93"/>
      <c r="Y1913" s="93"/>
    </row>
    <row r="1914" spans="1:25" x14ac:dyDescent="0.2">
      <c r="A1914" s="93"/>
      <c r="I1914" s="93"/>
      <c r="M1914" s="93"/>
      <c r="N1914" s="93"/>
      <c r="Q1914" s="93"/>
      <c r="R1914" s="93"/>
      <c r="S1914" s="93"/>
      <c r="U1914" s="93"/>
      <c r="X1914" s="93"/>
      <c r="Y1914" s="93"/>
    </row>
    <row r="1915" spans="1:25" x14ac:dyDescent="0.2">
      <c r="A1915" s="93"/>
      <c r="I1915" s="93"/>
      <c r="M1915" s="93"/>
      <c r="N1915" s="93"/>
      <c r="Q1915" s="93"/>
      <c r="R1915" s="93"/>
      <c r="S1915" s="93"/>
      <c r="U1915" s="93"/>
      <c r="X1915" s="93"/>
      <c r="Y1915" s="93"/>
    </row>
    <row r="1916" spans="1:25" x14ac:dyDescent="0.2">
      <c r="A1916" s="93"/>
      <c r="I1916" s="93"/>
      <c r="M1916" s="93"/>
      <c r="N1916" s="93"/>
      <c r="Q1916" s="93"/>
      <c r="R1916" s="93"/>
      <c r="S1916" s="93"/>
      <c r="U1916" s="93"/>
      <c r="X1916" s="93"/>
      <c r="Y1916" s="93"/>
    </row>
    <row r="1917" spans="1:25" x14ac:dyDescent="0.2">
      <c r="A1917" s="93"/>
      <c r="I1917" s="93"/>
      <c r="M1917" s="93"/>
      <c r="N1917" s="93"/>
      <c r="Q1917" s="93"/>
      <c r="R1917" s="93"/>
      <c r="S1917" s="93"/>
      <c r="U1917" s="93"/>
      <c r="X1917" s="93"/>
      <c r="Y1917" s="93"/>
    </row>
    <row r="1918" spans="1:25" x14ac:dyDescent="0.2">
      <c r="A1918" s="93"/>
      <c r="I1918" s="93"/>
      <c r="M1918" s="93"/>
      <c r="N1918" s="93"/>
      <c r="Q1918" s="93"/>
      <c r="R1918" s="93"/>
      <c r="S1918" s="93"/>
      <c r="U1918" s="93"/>
      <c r="X1918" s="93"/>
      <c r="Y1918" s="93"/>
    </row>
    <row r="1919" spans="1:25" x14ac:dyDescent="0.2">
      <c r="A1919" s="93"/>
      <c r="I1919" s="93"/>
      <c r="M1919" s="93"/>
      <c r="N1919" s="93"/>
      <c r="Q1919" s="93"/>
      <c r="R1919" s="93"/>
      <c r="S1919" s="93"/>
      <c r="U1919" s="93"/>
      <c r="X1919" s="93"/>
      <c r="Y1919" s="93"/>
    </row>
    <row r="1920" spans="1:25" x14ac:dyDescent="0.2">
      <c r="A1920" s="93"/>
      <c r="I1920" s="93"/>
      <c r="M1920" s="93"/>
      <c r="N1920" s="93"/>
      <c r="Q1920" s="93"/>
      <c r="R1920" s="93"/>
      <c r="S1920" s="93"/>
      <c r="U1920" s="93"/>
      <c r="X1920" s="93"/>
      <c r="Y1920" s="93"/>
    </row>
    <row r="1921" spans="1:25" x14ac:dyDescent="0.2">
      <c r="A1921" s="93"/>
      <c r="I1921" s="93"/>
      <c r="M1921" s="93"/>
      <c r="N1921" s="93"/>
      <c r="Q1921" s="93"/>
      <c r="R1921" s="93"/>
      <c r="S1921" s="93"/>
      <c r="U1921" s="93"/>
      <c r="X1921" s="93"/>
      <c r="Y1921" s="93"/>
    </row>
    <row r="1922" spans="1:25" x14ac:dyDescent="0.2">
      <c r="A1922" s="93"/>
      <c r="I1922" s="93"/>
      <c r="M1922" s="93"/>
      <c r="N1922" s="93"/>
      <c r="Q1922" s="93"/>
      <c r="R1922" s="93"/>
      <c r="S1922" s="93"/>
      <c r="U1922" s="93"/>
      <c r="X1922" s="93"/>
      <c r="Y1922" s="93"/>
    </row>
    <row r="1923" spans="1:25" x14ac:dyDescent="0.2">
      <c r="A1923" s="93"/>
      <c r="I1923" s="93"/>
      <c r="M1923" s="93"/>
      <c r="N1923" s="93"/>
      <c r="Q1923" s="93"/>
      <c r="R1923" s="93"/>
      <c r="S1923" s="93"/>
      <c r="U1923" s="93"/>
      <c r="X1923" s="93"/>
      <c r="Y1923" s="93"/>
    </row>
    <row r="1924" spans="1:25" x14ac:dyDescent="0.2">
      <c r="A1924" s="93"/>
      <c r="I1924" s="93"/>
      <c r="M1924" s="93"/>
      <c r="N1924" s="93"/>
      <c r="Q1924" s="93"/>
      <c r="R1924" s="93"/>
      <c r="S1924" s="93"/>
      <c r="U1924" s="93"/>
      <c r="X1924" s="93"/>
      <c r="Y1924" s="93"/>
    </row>
    <row r="1925" spans="1:25" x14ac:dyDescent="0.2">
      <c r="A1925" s="93"/>
      <c r="I1925" s="93"/>
      <c r="M1925" s="93"/>
      <c r="N1925" s="93"/>
      <c r="Q1925" s="93"/>
      <c r="R1925" s="93"/>
      <c r="S1925" s="93"/>
      <c r="U1925" s="93"/>
      <c r="X1925" s="93"/>
      <c r="Y1925" s="93"/>
    </row>
    <row r="1926" spans="1:25" x14ac:dyDescent="0.2">
      <c r="A1926" s="93"/>
      <c r="I1926" s="93"/>
      <c r="M1926" s="93"/>
      <c r="N1926" s="93"/>
      <c r="Q1926" s="93"/>
      <c r="R1926" s="93"/>
      <c r="S1926" s="93"/>
      <c r="U1926" s="93"/>
      <c r="X1926" s="93"/>
      <c r="Y1926" s="93"/>
    </row>
    <row r="1927" spans="1:25" x14ac:dyDescent="0.2">
      <c r="A1927" s="93"/>
      <c r="I1927" s="93"/>
      <c r="M1927" s="93"/>
      <c r="N1927" s="93"/>
      <c r="Q1927" s="93"/>
      <c r="R1927" s="93"/>
      <c r="S1927" s="93"/>
      <c r="U1927" s="93"/>
      <c r="X1927" s="93"/>
      <c r="Y1927" s="93"/>
    </row>
    <row r="1928" spans="1:25" x14ac:dyDescent="0.2">
      <c r="A1928" s="93"/>
      <c r="I1928" s="93"/>
      <c r="M1928" s="93"/>
      <c r="N1928" s="93"/>
      <c r="Q1928" s="93"/>
      <c r="R1928" s="93"/>
      <c r="S1928" s="93"/>
      <c r="U1928" s="93"/>
      <c r="X1928" s="93"/>
      <c r="Y1928" s="93"/>
    </row>
    <row r="1929" spans="1:25" x14ac:dyDescent="0.2">
      <c r="A1929" s="93"/>
      <c r="I1929" s="93"/>
      <c r="M1929" s="93"/>
      <c r="N1929" s="93"/>
      <c r="Q1929" s="93"/>
      <c r="R1929" s="93"/>
      <c r="S1929" s="93"/>
      <c r="U1929" s="93"/>
      <c r="X1929" s="93"/>
      <c r="Y1929" s="93"/>
    </row>
    <row r="1930" spans="1:25" x14ac:dyDescent="0.2">
      <c r="A1930" s="93"/>
      <c r="I1930" s="93"/>
      <c r="M1930" s="93"/>
      <c r="N1930" s="93"/>
      <c r="Q1930" s="93"/>
      <c r="R1930" s="93"/>
      <c r="S1930" s="93"/>
      <c r="U1930" s="93"/>
      <c r="X1930" s="93"/>
      <c r="Y1930" s="93"/>
    </row>
    <row r="1931" spans="1:25" x14ac:dyDescent="0.2">
      <c r="A1931" s="93"/>
      <c r="I1931" s="93"/>
      <c r="M1931" s="93"/>
      <c r="N1931" s="93"/>
      <c r="Q1931" s="93"/>
      <c r="R1931" s="93"/>
      <c r="S1931" s="93"/>
      <c r="U1931" s="93"/>
      <c r="X1931" s="93"/>
      <c r="Y1931" s="93"/>
    </row>
    <row r="1932" spans="1:25" x14ac:dyDescent="0.2">
      <c r="A1932" s="93"/>
      <c r="I1932" s="93"/>
      <c r="M1932" s="93"/>
      <c r="N1932" s="93"/>
      <c r="Q1932" s="93"/>
      <c r="R1932" s="93"/>
      <c r="S1932" s="93"/>
      <c r="U1932" s="93"/>
      <c r="X1932" s="93"/>
      <c r="Y1932" s="93"/>
    </row>
    <row r="1933" spans="1:25" x14ac:dyDescent="0.2">
      <c r="A1933" s="93"/>
      <c r="I1933" s="93"/>
      <c r="M1933" s="93"/>
      <c r="N1933" s="93"/>
      <c r="Q1933" s="93"/>
      <c r="R1933" s="93"/>
      <c r="S1933" s="93"/>
      <c r="U1933" s="93"/>
      <c r="X1933" s="93"/>
      <c r="Y1933" s="93"/>
    </row>
    <row r="1934" spans="1:25" x14ac:dyDescent="0.2">
      <c r="A1934" s="93"/>
      <c r="I1934" s="93"/>
      <c r="M1934" s="93"/>
      <c r="N1934" s="93"/>
      <c r="Q1934" s="93"/>
      <c r="R1934" s="93"/>
      <c r="S1934" s="93"/>
      <c r="U1934" s="93"/>
      <c r="X1934" s="93"/>
      <c r="Y1934" s="93"/>
    </row>
    <row r="1935" spans="1:25" x14ac:dyDescent="0.2">
      <c r="A1935" s="93"/>
      <c r="I1935" s="93"/>
      <c r="M1935" s="93"/>
      <c r="N1935" s="93"/>
      <c r="Q1935" s="93"/>
      <c r="R1935" s="93"/>
      <c r="S1935" s="93"/>
      <c r="U1935" s="93"/>
      <c r="X1935" s="93"/>
      <c r="Y1935" s="93"/>
    </row>
    <row r="1936" spans="1:25" x14ac:dyDescent="0.2">
      <c r="A1936" s="93"/>
      <c r="I1936" s="93"/>
      <c r="M1936" s="93"/>
      <c r="N1936" s="93"/>
      <c r="Q1936" s="93"/>
      <c r="R1936" s="93"/>
      <c r="S1936" s="93"/>
      <c r="U1936" s="93"/>
      <c r="X1936" s="93"/>
      <c r="Y1936" s="93"/>
    </row>
    <row r="1937" spans="1:25" x14ac:dyDescent="0.2">
      <c r="A1937" s="93"/>
      <c r="I1937" s="93"/>
      <c r="M1937" s="93"/>
      <c r="N1937" s="93"/>
      <c r="Q1937" s="93"/>
      <c r="R1937" s="93"/>
      <c r="S1937" s="93"/>
      <c r="U1937" s="93"/>
      <c r="X1937" s="93"/>
      <c r="Y1937" s="93"/>
    </row>
    <row r="1938" spans="1:25" x14ac:dyDescent="0.2">
      <c r="A1938" s="93"/>
      <c r="I1938" s="93"/>
      <c r="M1938" s="93"/>
      <c r="N1938" s="93"/>
      <c r="Q1938" s="93"/>
      <c r="R1938" s="93"/>
      <c r="S1938" s="93"/>
      <c r="U1938" s="93"/>
      <c r="X1938" s="93"/>
      <c r="Y1938" s="93"/>
    </row>
    <row r="1939" spans="1:25" x14ac:dyDescent="0.2">
      <c r="A1939" s="93"/>
      <c r="I1939" s="93"/>
      <c r="M1939" s="93"/>
      <c r="N1939" s="93"/>
      <c r="Q1939" s="93"/>
      <c r="R1939" s="93"/>
      <c r="S1939" s="93"/>
      <c r="U1939" s="93"/>
      <c r="X1939" s="93"/>
      <c r="Y1939" s="93"/>
    </row>
    <row r="1940" spans="1:25" x14ac:dyDescent="0.2">
      <c r="A1940" s="93"/>
      <c r="I1940" s="93"/>
      <c r="M1940" s="93"/>
      <c r="N1940" s="93"/>
      <c r="Q1940" s="93"/>
      <c r="R1940" s="93"/>
      <c r="S1940" s="93"/>
      <c r="U1940" s="93"/>
      <c r="X1940" s="93"/>
      <c r="Y1940" s="93"/>
    </row>
    <row r="1941" spans="1:25" x14ac:dyDescent="0.2">
      <c r="A1941" s="93"/>
      <c r="I1941" s="93"/>
      <c r="M1941" s="93"/>
      <c r="N1941" s="93"/>
      <c r="Q1941" s="93"/>
      <c r="R1941" s="93"/>
      <c r="S1941" s="93"/>
      <c r="U1941" s="93"/>
      <c r="X1941" s="93"/>
      <c r="Y1941" s="93"/>
    </row>
    <row r="1942" spans="1:25" x14ac:dyDescent="0.2">
      <c r="A1942" s="93"/>
      <c r="I1942" s="93"/>
      <c r="M1942" s="93"/>
      <c r="N1942" s="93"/>
      <c r="Q1942" s="93"/>
      <c r="R1942" s="93"/>
      <c r="S1942" s="93"/>
      <c r="U1942" s="93"/>
      <c r="X1942" s="93"/>
      <c r="Y1942" s="93"/>
    </row>
    <row r="1943" spans="1:25" x14ac:dyDescent="0.2">
      <c r="A1943" s="93"/>
      <c r="I1943" s="93"/>
      <c r="M1943" s="93"/>
      <c r="N1943" s="93"/>
      <c r="Q1943" s="93"/>
      <c r="R1943" s="93"/>
      <c r="S1943" s="93"/>
      <c r="U1943" s="93"/>
      <c r="X1943" s="93"/>
      <c r="Y1943" s="93"/>
    </row>
    <row r="1944" spans="1:25" x14ac:dyDescent="0.2">
      <c r="A1944" s="93"/>
      <c r="I1944" s="93"/>
      <c r="M1944" s="93"/>
      <c r="N1944" s="93"/>
      <c r="Q1944" s="93"/>
      <c r="R1944" s="93"/>
      <c r="S1944" s="93"/>
      <c r="U1944" s="93"/>
      <c r="X1944" s="93"/>
      <c r="Y1944" s="93"/>
    </row>
    <row r="1945" spans="1:25" x14ac:dyDescent="0.2">
      <c r="A1945" s="93"/>
      <c r="I1945" s="93"/>
      <c r="M1945" s="93"/>
      <c r="N1945" s="93"/>
      <c r="Q1945" s="93"/>
      <c r="R1945" s="93"/>
      <c r="S1945" s="93"/>
      <c r="U1945" s="93"/>
      <c r="X1945" s="93"/>
      <c r="Y1945" s="93"/>
    </row>
    <row r="1946" spans="1:25" x14ac:dyDescent="0.2">
      <c r="A1946" s="93"/>
      <c r="I1946" s="93"/>
      <c r="M1946" s="93"/>
      <c r="N1946" s="93"/>
      <c r="Q1946" s="93"/>
      <c r="R1946" s="93"/>
      <c r="S1946" s="93"/>
      <c r="U1946" s="93"/>
      <c r="X1946" s="93"/>
      <c r="Y1946" s="93"/>
    </row>
    <row r="1947" spans="1:25" x14ac:dyDescent="0.2">
      <c r="A1947" s="93"/>
      <c r="I1947" s="93"/>
      <c r="M1947" s="93"/>
      <c r="N1947" s="93"/>
      <c r="Q1947" s="93"/>
      <c r="R1947" s="93"/>
      <c r="S1947" s="93"/>
      <c r="U1947" s="93"/>
      <c r="X1947" s="93"/>
      <c r="Y1947" s="93"/>
    </row>
    <row r="1948" spans="1:25" x14ac:dyDescent="0.2">
      <c r="A1948" s="93"/>
      <c r="I1948" s="93"/>
      <c r="M1948" s="93"/>
      <c r="N1948" s="93"/>
      <c r="Q1948" s="93"/>
      <c r="R1948" s="93"/>
      <c r="S1948" s="93"/>
      <c r="U1948" s="93"/>
      <c r="X1948" s="93"/>
      <c r="Y1948" s="93"/>
    </row>
    <row r="1949" spans="1:25" x14ac:dyDescent="0.2">
      <c r="A1949" s="93"/>
      <c r="I1949" s="93"/>
      <c r="M1949" s="93"/>
      <c r="N1949" s="93"/>
      <c r="Q1949" s="93"/>
      <c r="R1949" s="93"/>
      <c r="S1949" s="93"/>
      <c r="U1949" s="93"/>
      <c r="X1949" s="93"/>
      <c r="Y1949" s="93"/>
    </row>
    <row r="1950" spans="1:25" x14ac:dyDescent="0.2">
      <c r="A1950" s="93"/>
      <c r="I1950" s="93"/>
      <c r="M1950" s="93"/>
      <c r="N1950" s="93"/>
      <c r="Q1950" s="93"/>
      <c r="R1950" s="93"/>
      <c r="S1950" s="93"/>
      <c r="U1950" s="93"/>
      <c r="X1950" s="93"/>
      <c r="Y1950" s="93"/>
    </row>
    <row r="1951" spans="1:25" x14ac:dyDescent="0.2">
      <c r="A1951" s="93"/>
      <c r="I1951" s="93"/>
      <c r="M1951" s="93"/>
      <c r="N1951" s="93"/>
      <c r="Q1951" s="93"/>
      <c r="R1951" s="93"/>
      <c r="S1951" s="93"/>
      <c r="U1951" s="93"/>
      <c r="X1951" s="93"/>
      <c r="Y1951" s="93"/>
    </row>
    <row r="1952" spans="1:25" x14ac:dyDescent="0.2">
      <c r="A1952" s="93"/>
      <c r="I1952" s="93"/>
      <c r="M1952" s="93"/>
      <c r="N1952" s="93"/>
      <c r="Q1952" s="93"/>
      <c r="R1952" s="93"/>
      <c r="S1952" s="93"/>
      <c r="U1952" s="93"/>
      <c r="X1952" s="93"/>
      <c r="Y1952" s="93"/>
    </row>
    <row r="1953" spans="1:25" x14ac:dyDescent="0.2">
      <c r="A1953" s="93"/>
      <c r="I1953" s="93"/>
      <c r="M1953" s="93"/>
      <c r="N1953" s="93"/>
      <c r="Q1953" s="93"/>
      <c r="R1953" s="93"/>
      <c r="S1953" s="93"/>
      <c r="U1953" s="93"/>
      <c r="X1953" s="93"/>
      <c r="Y1953" s="93"/>
    </row>
    <row r="1954" spans="1:25" x14ac:dyDescent="0.2">
      <c r="A1954" s="93"/>
      <c r="I1954" s="93"/>
      <c r="M1954" s="93"/>
      <c r="N1954" s="93"/>
      <c r="Q1954" s="93"/>
      <c r="R1954" s="93"/>
      <c r="S1954" s="93"/>
      <c r="U1954" s="93"/>
      <c r="X1954" s="93"/>
      <c r="Y1954" s="93"/>
    </row>
    <row r="1955" spans="1:25" x14ac:dyDescent="0.2">
      <c r="A1955" s="93"/>
      <c r="I1955" s="93"/>
      <c r="M1955" s="93"/>
      <c r="N1955" s="93"/>
      <c r="Q1955" s="93"/>
      <c r="R1955" s="93"/>
      <c r="S1955" s="93"/>
      <c r="U1955" s="93"/>
      <c r="X1955" s="93"/>
      <c r="Y1955" s="93"/>
    </row>
    <row r="1956" spans="1:25" x14ac:dyDescent="0.2">
      <c r="A1956" s="93"/>
      <c r="I1956" s="93"/>
      <c r="M1956" s="93"/>
      <c r="N1956" s="93"/>
      <c r="Q1956" s="93"/>
      <c r="R1956" s="93"/>
      <c r="S1956" s="93"/>
      <c r="U1956" s="93"/>
      <c r="X1956" s="93"/>
      <c r="Y1956" s="93"/>
    </row>
    <row r="1957" spans="1:25" x14ac:dyDescent="0.2">
      <c r="A1957" s="93"/>
      <c r="I1957" s="93"/>
      <c r="M1957" s="93"/>
      <c r="N1957" s="93"/>
      <c r="Q1957" s="93"/>
      <c r="R1957" s="93"/>
      <c r="S1957" s="93"/>
      <c r="U1957" s="93"/>
      <c r="X1957" s="93"/>
      <c r="Y1957" s="93"/>
    </row>
    <row r="1958" spans="1:25" x14ac:dyDescent="0.2">
      <c r="A1958" s="93"/>
      <c r="I1958" s="93"/>
      <c r="M1958" s="93"/>
      <c r="N1958" s="93"/>
      <c r="Q1958" s="93"/>
      <c r="R1958" s="93"/>
      <c r="S1958" s="93"/>
      <c r="U1958" s="93"/>
      <c r="X1958" s="93"/>
      <c r="Y1958" s="93"/>
    </row>
    <row r="1959" spans="1:25" x14ac:dyDescent="0.2">
      <c r="A1959" s="93"/>
      <c r="I1959" s="93"/>
      <c r="M1959" s="93"/>
      <c r="N1959" s="93"/>
      <c r="Q1959" s="93"/>
      <c r="R1959" s="93"/>
      <c r="S1959" s="93"/>
      <c r="U1959" s="93"/>
      <c r="X1959" s="93"/>
      <c r="Y1959" s="93"/>
    </row>
    <row r="1960" spans="1:25" x14ac:dyDescent="0.2">
      <c r="A1960" s="93"/>
      <c r="I1960" s="93"/>
      <c r="M1960" s="93"/>
      <c r="N1960" s="93"/>
      <c r="Q1960" s="93"/>
      <c r="R1960" s="93"/>
      <c r="S1960" s="93"/>
      <c r="U1960" s="93"/>
      <c r="X1960" s="93"/>
      <c r="Y1960" s="93"/>
    </row>
    <row r="1961" spans="1:25" x14ac:dyDescent="0.2">
      <c r="A1961" s="93"/>
      <c r="I1961" s="93"/>
      <c r="M1961" s="93"/>
      <c r="N1961" s="93"/>
      <c r="Q1961" s="93"/>
      <c r="R1961" s="93"/>
      <c r="S1961" s="93"/>
      <c r="U1961" s="93"/>
      <c r="X1961" s="93"/>
      <c r="Y1961" s="93"/>
    </row>
    <row r="1962" spans="1:25" x14ac:dyDescent="0.2">
      <c r="A1962" s="93"/>
      <c r="I1962" s="93"/>
      <c r="M1962" s="93"/>
      <c r="N1962" s="93"/>
      <c r="Q1962" s="93"/>
      <c r="R1962" s="93"/>
      <c r="S1962" s="93"/>
      <c r="U1962" s="93"/>
      <c r="X1962" s="93"/>
      <c r="Y1962" s="93"/>
    </row>
    <row r="1963" spans="1:25" x14ac:dyDescent="0.2">
      <c r="A1963" s="93"/>
      <c r="I1963" s="93"/>
      <c r="M1963" s="93"/>
      <c r="N1963" s="93"/>
      <c r="Q1963" s="93"/>
      <c r="R1963" s="93"/>
      <c r="S1963" s="93"/>
      <c r="U1963" s="93"/>
      <c r="X1963" s="93"/>
      <c r="Y1963" s="93"/>
    </row>
    <row r="1964" spans="1:25" x14ac:dyDescent="0.2">
      <c r="A1964" s="93"/>
      <c r="I1964" s="93"/>
      <c r="M1964" s="93"/>
      <c r="N1964" s="93"/>
      <c r="Q1964" s="93"/>
      <c r="R1964" s="93"/>
      <c r="S1964" s="93"/>
      <c r="U1964" s="93"/>
      <c r="X1964" s="93"/>
      <c r="Y1964" s="93"/>
    </row>
    <row r="1965" spans="1:25" x14ac:dyDescent="0.2">
      <c r="A1965" s="93"/>
      <c r="I1965" s="93"/>
      <c r="M1965" s="93"/>
      <c r="N1965" s="93"/>
      <c r="Q1965" s="93"/>
      <c r="R1965" s="93"/>
      <c r="S1965" s="93"/>
      <c r="U1965" s="93"/>
      <c r="X1965" s="93"/>
      <c r="Y1965" s="93"/>
    </row>
    <row r="1966" spans="1:25" x14ac:dyDescent="0.2">
      <c r="A1966" s="93"/>
      <c r="I1966" s="93"/>
      <c r="M1966" s="93"/>
      <c r="N1966" s="93"/>
      <c r="Q1966" s="93"/>
      <c r="R1966" s="93"/>
      <c r="S1966" s="93"/>
      <c r="U1966" s="93"/>
      <c r="X1966" s="93"/>
      <c r="Y1966" s="93"/>
    </row>
    <row r="1967" spans="1:25" x14ac:dyDescent="0.2">
      <c r="A1967" s="93"/>
      <c r="I1967" s="93"/>
      <c r="M1967" s="93"/>
      <c r="N1967" s="93"/>
      <c r="Q1967" s="93"/>
      <c r="R1967" s="93"/>
      <c r="S1967" s="93"/>
      <c r="U1967" s="93"/>
      <c r="X1967" s="93"/>
      <c r="Y1967" s="93"/>
    </row>
    <row r="1968" spans="1:25" x14ac:dyDescent="0.2">
      <c r="A1968" s="93"/>
      <c r="I1968" s="93"/>
      <c r="M1968" s="93"/>
      <c r="N1968" s="93"/>
      <c r="Q1968" s="93"/>
      <c r="R1968" s="93"/>
      <c r="S1968" s="93"/>
      <c r="U1968" s="93"/>
      <c r="X1968" s="93"/>
      <c r="Y1968" s="93"/>
    </row>
    <row r="1969" spans="1:25" x14ac:dyDescent="0.2">
      <c r="A1969" s="93"/>
      <c r="I1969" s="93"/>
      <c r="M1969" s="93"/>
      <c r="N1969" s="93"/>
      <c r="Q1969" s="93"/>
      <c r="R1969" s="93"/>
      <c r="S1969" s="93"/>
      <c r="U1969" s="93"/>
      <c r="X1969" s="93"/>
      <c r="Y1969" s="93"/>
    </row>
    <row r="1970" spans="1:25" x14ac:dyDescent="0.2">
      <c r="A1970" s="93"/>
      <c r="I1970" s="93"/>
      <c r="M1970" s="93"/>
      <c r="N1970" s="93"/>
      <c r="Q1970" s="93"/>
      <c r="R1970" s="93"/>
      <c r="S1970" s="93"/>
      <c r="U1970" s="93"/>
      <c r="X1970" s="93"/>
      <c r="Y1970" s="93"/>
    </row>
    <row r="1971" spans="1:25" x14ac:dyDescent="0.2">
      <c r="A1971" s="93"/>
      <c r="I1971" s="93"/>
      <c r="M1971" s="93"/>
      <c r="N1971" s="93"/>
      <c r="Q1971" s="93"/>
      <c r="R1971" s="93"/>
      <c r="S1971" s="93"/>
      <c r="U1971" s="93"/>
      <c r="X1971" s="93"/>
      <c r="Y1971" s="93"/>
    </row>
    <row r="1972" spans="1:25" x14ac:dyDescent="0.2">
      <c r="A1972" s="93"/>
      <c r="I1972" s="93"/>
      <c r="M1972" s="93"/>
      <c r="N1972" s="93"/>
      <c r="Q1972" s="93"/>
      <c r="R1972" s="93"/>
      <c r="S1972" s="93"/>
      <c r="U1972" s="93"/>
      <c r="X1972" s="93"/>
      <c r="Y1972" s="93"/>
    </row>
    <row r="1973" spans="1:25" x14ac:dyDescent="0.2">
      <c r="A1973" s="93"/>
      <c r="I1973" s="93"/>
      <c r="M1973" s="93"/>
      <c r="N1973" s="93"/>
      <c r="Q1973" s="93"/>
      <c r="R1973" s="93"/>
      <c r="S1973" s="93"/>
      <c r="U1973" s="93"/>
      <c r="X1973" s="93"/>
      <c r="Y1973" s="93"/>
    </row>
    <row r="1974" spans="1:25" x14ac:dyDescent="0.2">
      <c r="A1974" s="93"/>
      <c r="I1974" s="93"/>
      <c r="M1974" s="93"/>
      <c r="N1974" s="93"/>
      <c r="Q1974" s="93"/>
      <c r="R1974" s="93"/>
      <c r="S1974" s="93"/>
      <c r="U1974" s="93"/>
      <c r="X1974" s="93"/>
      <c r="Y1974" s="93"/>
    </row>
    <row r="1975" spans="1:25" x14ac:dyDescent="0.2">
      <c r="A1975" s="93"/>
      <c r="I1975" s="93"/>
      <c r="M1975" s="93"/>
      <c r="N1975" s="93"/>
      <c r="Q1975" s="93"/>
      <c r="R1975" s="93"/>
      <c r="S1975" s="93"/>
      <c r="U1975" s="93"/>
      <c r="X1975" s="93"/>
      <c r="Y1975" s="93"/>
    </row>
    <row r="1976" spans="1:25" x14ac:dyDescent="0.2">
      <c r="A1976" s="93"/>
      <c r="I1976" s="93"/>
      <c r="M1976" s="93"/>
      <c r="N1976" s="93"/>
      <c r="Q1976" s="93"/>
      <c r="R1976" s="93"/>
      <c r="S1976" s="93"/>
      <c r="U1976" s="93"/>
      <c r="X1976" s="93"/>
      <c r="Y1976" s="93"/>
    </row>
    <row r="1977" spans="1:25" x14ac:dyDescent="0.2">
      <c r="A1977" s="93"/>
      <c r="I1977" s="93"/>
      <c r="M1977" s="93"/>
      <c r="N1977" s="93"/>
      <c r="Q1977" s="93"/>
      <c r="R1977" s="93"/>
      <c r="S1977" s="93"/>
      <c r="U1977" s="93"/>
      <c r="X1977" s="93"/>
      <c r="Y1977" s="93"/>
    </row>
    <row r="1978" spans="1:25" x14ac:dyDescent="0.2">
      <c r="A1978" s="93"/>
      <c r="I1978" s="93"/>
      <c r="M1978" s="93"/>
      <c r="N1978" s="93"/>
      <c r="Q1978" s="93"/>
      <c r="R1978" s="93"/>
      <c r="S1978" s="93"/>
      <c r="U1978" s="93"/>
      <c r="X1978" s="93"/>
      <c r="Y1978" s="93"/>
    </row>
    <row r="1979" spans="1:25" x14ac:dyDescent="0.2">
      <c r="A1979" s="93"/>
      <c r="I1979" s="93"/>
      <c r="M1979" s="93"/>
      <c r="N1979" s="93"/>
      <c r="Q1979" s="93"/>
      <c r="R1979" s="93"/>
      <c r="S1979" s="93"/>
      <c r="U1979" s="93"/>
      <c r="X1979" s="93"/>
      <c r="Y1979" s="93"/>
    </row>
    <row r="1980" spans="1:25" x14ac:dyDescent="0.2">
      <c r="A1980" s="93"/>
      <c r="I1980" s="93"/>
      <c r="M1980" s="93"/>
      <c r="N1980" s="93"/>
      <c r="Q1980" s="93"/>
      <c r="R1980" s="93"/>
      <c r="S1980" s="93"/>
      <c r="U1980" s="93"/>
      <c r="X1980" s="93"/>
      <c r="Y1980" s="93"/>
    </row>
    <row r="1981" spans="1:25" x14ac:dyDescent="0.2">
      <c r="A1981" s="93"/>
      <c r="I1981" s="93"/>
      <c r="M1981" s="93"/>
      <c r="N1981" s="93"/>
      <c r="Q1981" s="93"/>
      <c r="R1981" s="93"/>
      <c r="S1981" s="93"/>
      <c r="U1981" s="93"/>
      <c r="X1981" s="93"/>
      <c r="Y1981" s="93"/>
    </row>
    <row r="1982" spans="1:25" x14ac:dyDescent="0.2">
      <c r="A1982" s="93"/>
      <c r="I1982" s="93"/>
      <c r="M1982" s="93"/>
      <c r="N1982" s="93"/>
      <c r="Q1982" s="93"/>
      <c r="R1982" s="93"/>
      <c r="S1982" s="93"/>
      <c r="U1982" s="93"/>
      <c r="X1982" s="93"/>
      <c r="Y1982" s="93"/>
    </row>
    <row r="1983" spans="1:25" x14ac:dyDescent="0.2">
      <c r="A1983" s="93"/>
      <c r="I1983" s="93"/>
      <c r="M1983" s="93"/>
      <c r="N1983" s="93"/>
      <c r="Q1983" s="93"/>
      <c r="R1983" s="93"/>
      <c r="S1983" s="93"/>
      <c r="U1983" s="93"/>
      <c r="X1983" s="93"/>
      <c r="Y1983" s="93"/>
    </row>
    <row r="1984" spans="1:25" x14ac:dyDescent="0.2">
      <c r="A1984" s="93"/>
      <c r="I1984" s="93"/>
      <c r="M1984" s="93"/>
      <c r="N1984" s="93"/>
      <c r="Q1984" s="93"/>
      <c r="R1984" s="93"/>
      <c r="S1984" s="93"/>
      <c r="U1984" s="93"/>
      <c r="X1984" s="93"/>
      <c r="Y1984" s="93"/>
    </row>
    <row r="1985" spans="1:25" x14ac:dyDescent="0.2">
      <c r="A1985" s="93"/>
      <c r="I1985" s="93"/>
      <c r="M1985" s="93"/>
      <c r="N1985" s="93"/>
      <c r="Q1985" s="93"/>
      <c r="R1985" s="93"/>
      <c r="S1985" s="93"/>
      <c r="U1985" s="93"/>
      <c r="X1985" s="93"/>
      <c r="Y1985" s="93"/>
    </row>
    <row r="1986" spans="1:25" x14ac:dyDescent="0.2">
      <c r="A1986" s="93"/>
      <c r="I1986" s="93"/>
      <c r="M1986" s="93"/>
      <c r="N1986" s="93"/>
      <c r="Q1986" s="93"/>
      <c r="R1986" s="93"/>
      <c r="S1986" s="93"/>
      <c r="U1986" s="93"/>
      <c r="X1986" s="93"/>
      <c r="Y1986" s="93"/>
    </row>
    <row r="1987" spans="1:25" x14ac:dyDescent="0.2">
      <c r="A1987" s="93"/>
      <c r="I1987" s="93"/>
      <c r="M1987" s="93"/>
      <c r="N1987" s="93"/>
      <c r="Q1987" s="93"/>
      <c r="R1987" s="93"/>
      <c r="S1987" s="93"/>
      <c r="U1987" s="93"/>
      <c r="X1987" s="93"/>
      <c r="Y1987" s="93"/>
    </row>
    <row r="1988" spans="1:25" x14ac:dyDescent="0.2">
      <c r="A1988" s="93"/>
      <c r="I1988" s="93"/>
      <c r="M1988" s="93"/>
      <c r="N1988" s="93"/>
      <c r="Q1988" s="93"/>
      <c r="R1988" s="93"/>
      <c r="S1988" s="93"/>
      <c r="U1988" s="93"/>
      <c r="X1988" s="93"/>
      <c r="Y1988" s="93"/>
    </row>
    <row r="1989" spans="1:25" x14ac:dyDescent="0.2">
      <c r="A1989" s="93"/>
      <c r="I1989" s="93"/>
      <c r="M1989" s="93"/>
      <c r="N1989" s="93"/>
      <c r="Q1989" s="93"/>
      <c r="R1989" s="93"/>
      <c r="S1989" s="93"/>
      <c r="U1989" s="93"/>
      <c r="X1989" s="93"/>
      <c r="Y1989" s="93"/>
    </row>
    <row r="1990" spans="1:25" x14ac:dyDescent="0.2">
      <c r="A1990" s="93"/>
      <c r="I1990" s="93"/>
      <c r="M1990" s="93"/>
      <c r="N1990" s="93"/>
      <c r="Q1990" s="93"/>
      <c r="R1990" s="93"/>
      <c r="S1990" s="93"/>
      <c r="U1990" s="93"/>
      <c r="X1990" s="93"/>
      <c r="Y1990" s="93"/>
    </row>
    <row r="1991" spans="1:25" x14ac:dyDescent="0.2">
      <c r="A1991" s="93"/>
      <c r="I1991" s="93"/>
      <c r="M1991" s="93"/>
      <c r="N1991" s="93"/>
      <c r="Q1991" s="93"/>
      <c r="R1991" s="93"/>
      <c r="S1991" s="93"/>
      <c r="U1991" s="93"/>
      <c r="X1991" s="93"/>
      <c r="Y1991" s="93"/>
    </row>
    <row r="1992" spans="1:25" x14ac:dyDescent="0.2">
      <c r="A1992" s="93"/>
      <c r="I1992" s="93"/>
      <c r="M1992" s="93"/>
      <c r="N1992" s="93"/>
      <c r="Q1992" s="93"/>
      <c r="R1992" s="93"/>
      <c r="S1992" s="93"/>
      <c r="U1992" s="93"/>
      <c r="X1992" s="93"/>
      <c r="Y1992" s="93"/>
    </row>
    <row r="1993" spans="1:25" x14ac:dyDescent="0.2">
      <c r="A1993" s="93"/>
      <c r="I1993" s="93"/>
      <c r="M1993" s="93"/>
      <c r="N1993" s="93"/>
      <c r="Q1993" s="93"/>
      <c r="R1993" s="93"/>
      <c r="S1993" s="93"/>
      <c r="U1993" s="93"/>
      <c r="X1993" s="93"/>
      <c r="Y1993" s="93"/>
    </row>
    <row r="1994" spans="1:25" x14ac:dyDescent="0.2">
      <c r="A1994" s="93"/>
      <c r="I1994" s="93"/>
      <c r="M1994" s="93"/>
      <c r="N1994" s="93"/>
      <c r="Q1994" s="93"/>
      <c r="R1994" s="93"/>
      <c r="S1994" s="93"/>
      <c r="U1994" s="93"/>
      <c r="X1994" s="93"/>
      <c r="Y1994" s="93"/>
    </row>
    <row r="1995" spans="1:25" x14ac:dyDescent="0.2">
      <c r="A1995" s="93"/>
      <c r="I1995" s="93"/>
      <c r="M1995" s="93"/>
      <c r="N1995" s="93"/>
      <c r="Q1995" s="93"/>
      <c r="R1995" s="93"/>
      <c r="S1995" s="93"/>
      <c r="U1995" s="93"/>
      <c r="X1995" s="93"/>
      <c r="Y1995" s="93"/>
    </row>
    <row r="1996" spans="1:25" x14ac:dyDescent="0.2">
      <c r="A1996" s="93"/>
      <c r="I1996" s="93"/>
      <c r="M1996" s="93"/>
      <c r="N1996" s="93"/>
      <c r="Q1996" s="93"/>
      <c r="R1996" s="93"/>
      <c r="S1996" s="93"/>
      <c r="U1996" s="93"/>
      <c r="X1996" s="93"/>
      <c r="Y1996" s="93"/>
    </row>
    <row r="1997" spans="1:25" x14ac:dyDescent="0.2">
      <c r="A1997" s="93"/>
      <c r="I1997" s="93"/>
      <c r="M1997" s="93"/>
      <c r="N1997" s="93"/>
      <c r="Q1997" s="93"/>
      <c r="R1997" s="93"/>
      <c r="S1997" s="93"/>
      <c r="U1997" s="93"/>
      <c r="X1997" s="93"/>
      <c r="Y1997" s="93"/>
    </row>
    <row r="1998" spans="1:25" x14ac:dyDescent="0.2">
      <c r="A1998" s="93"/>
      <c r="I1998" s="93"/>
      <c r="M1998" s="93"/>
      <c r="N1998" s="93"/>
      <c r="Q1998" s="93"/>
      <c r="R1998" s="93"/>
      <c r="S1998" s="93"/>
      <c r="U1998" s="93"/>
      <c r="X1998" s="93"/>
      <c r="Y1998" s="93"/>
    </row>
    <row r="1999" spans="1:25" x14ac:dyDescent="0.2">
      <c r="A1999" s="93"/>
      <c r="I1999" s="93"/>
      <c r="M1999" s="93"/>
      <c r="N1999" s="93"/>
      <c r="Q1999" s="93"/>
      <c r="R1999" s="93"/>
      <c r="S1999" s="93"/>
      <c r="U1999" s="93"/>
      <c r="X1999" s="93"/>
      <c r="Y1999" s="93"/>
    </row>
    <row r="2000" spans="1:25" x14ac:dyDescent="0.2">
      <c r="A2000" s="93"/>
      <c r="I2000" s="93"/>
      <c r="M2000" s="93"/>
      <c r="N2000" s="93"/>
      <c r="Q2000" s="93"/>
      <c r="R2000" s="93"/>
      <c r="S2000" s="93"/>
      <c r="U2000" s="93"/>
      <c r="X2000" s="93"/>
      <c r="Y2000" s="93"/>
    </row>
    <row r="2001" spans="1:25" x14ac:dyDescent="0.2">
      <c r="A2001" s="93"/>
      <c r="I2001" s="93"/>
      <c r="M2001" s="93"/>
      <c r="N2001" s="93"/>
      <c r="Q2001" s="93"/>
      <c r="R2001" s="93"/>
      <c r="S2001" s="93"/>
      <c r="U2001" s="93"/>
      <c r="X2001" s="93"/>
      <c r="Y2001" s="93"/>
    </row>
    <row r="2002" spans="1:25" x14ac:dyDescent="0.2">
      <c r="A2002" s="93"/>
      <c r="I2002" s="93"/>
      <c r="M2002" s="93"/>
      <c r="N2002" s="93"/>
      <c r="Q2002" s="93"/>
      <c r="R2002" s="93"/>
      <c r="S2002" s="93"/>
      <c r="U2002" s="93"/>
      <c r="X2002" s="93"/>
      <c r="Y2002" s="93"/>
    </row>
    <row r="2003" spans="1:25" x14ac:dyDescent="0.2">
      <c r="A2003" s="93"/>
      <c r="I2003" s="93"/>
      <c r="M2003" s="93"/>
      <c r="N2003" s="93"/>
      <c r="Q2003" s="93"/>
      <c r="R2003" s="93"/>
      <c r="S2003" s="93"/>
      <c r="U2003" s="93"/>
      <c r="X2003" s="93"/>
      <c r="Y2003" s="93"/>
    </row>
    <row r="2004" spans="1:25" x14ac:dyDescent="0.2">
      <c r="A2004" s="93"/>
      <c r="I2004" s="93"/>
      <c r="M2004" s="93"/>
      <c r="N2004" s="93"/>
      <c r="Q2004" s="93"/>
      <c r="R2004" s="93"/>
      <c r="S2004" s="93"/>
      <c r="U2004" s="93"/>
      <c r="X2004" s="93"/>
      <c r="Y2004" s="93"/>
    </row>
    <row r="2005" spans="1:25" x14ac:dyDescent="0.2">
      <c r="A2005" s="93"/>
      <c r="I2005" s="93"/>
      <c r="M2005" s="93"/>
      <c r="N2005" s="93"/>
      <c r="Q2005" s="93"/>
      <c r="R2005" s="93"/>
      <c r="S2005" s="93"/>
      <c r="U2005" s="93"/>
      <c r="X2005" s="93"/>
      <c r="Y2005" s="93"/>
    </row>
    <row r="2006" spans="1:25" x14ac:dyDescent="0.2">
      <c r="A2006" s="93"/>
      <c r="I2006" s="93"/>
      <c r="M2006" s="93"/>
      <c r="N2006" s="93"/>
      <c r="Q2006" s="93"/>
      <c r="R2006" s="93"/>
      <c r="S2006" s="93"/>
      <c r="U2006" s="93"/>
      <c r="X2006" s="93"/>
      <c r="Y2006" s="93"/>
    </row>
    <row r="2007" spans="1:25" x14ac:dyDescent="0.2">
      <c r="A2007" s="93"/>
      <c r="I2007" s="93"/>
      <c r="M2007" s="93"/>
      <c r="N2007" s="93"/>
      <c r="Q2007" s="93"/>
      <c r="R2007" s="93"/>
      <c r="S2007" s="93"/>
      <c r="U2007" s="93"/>
      <c r="X2007" s="93"/>
      <c r="Y2007" s="93"/>
    </row>
    <row r="2008" spans="1:25" x14ac:dyDescent="0.2">
      <c r="A2008" s="93"/>
      <c r="I2008" s="93"/>
      <c r="M2008" s="93"/>
      <c r="N2008" s="93"/>
      <c r="Q2008" s="93"/>
      <c r="R2008" s="93"/>
      <c r="S2008" s="93"/>
      <c r="U2008" s="93"/>
      <c r="X2008" s="93"/>
      <c r="Y2008" s="93"/>
    </row>
    <row r="2009" spans="1:25" x14ac:dyDescent="0.2">
      <c r="A2009" s="93"/>
      <c r="I2009" s="93"/>
      <c r="M2009" s="93"/>
      <c r="N2009" s="93"/>
      <c r="Q2009" s="93"/>
      <c r="R2009" s="93"/>
      <c r="S2009" s="93"/>
      <c r="U2009" s="93"/>
      <c r="X2009" s="93"/>
      <c r="Y2009" s="93"/>
    </row>
    <row r="2010" spans="1:25" x14ac:dyDescent="0.2">
      <c r="A2010" s="93"/>
      <c r="I2010" s="93"/>
      <c r="M2010" s="93"/>
      <c r="N2010" s="93"/>
      <c r="Q2010" s="93"/>
      <c r="R2010" s="93"/>
      <c r="S2010" s="93"/>
      <c r="U2010" s="93"/>
      <c r="X2010" s="93"/>
      <c r="Y2010" s="93"/>
    </row>
    <row r="2011" spans="1:25" x14ac:dyDescent="0.2">
      <c r="A2011" s="93"/>
      <c r="I2011" s="93"/>
      <c r="M2011" s="93"/>
      <c r="N2011" s="93"/>
      <c r="Q2011" s="93"/>
      <c r="R2011" s="93"/>
      <c r="S2011" s="93"/>
      <c r="U2011" s="93"/>
      <c r="X2011" s="93"/>
      <c r="Y2011" s="93"/>
    </row>
    <row r="2012" spans="1:25" x14ac:dyDescent="0.2">
      <c r="A2012" s="93"/>
      <c r="I2012" s="93"/>
      <c r="M2012" s="93"/>
      <c r="N2012" s="93"/>
      <c r="Q2012" s="93"/>
      <c r="R2012" s="93"/>
      <c r="S2012" s="93"/>
      <c r="U2012" s="93"/>
      <c r="X2012" s="93"/>
      <c r="Y2012" s="93"/>
    </row>
    <row r="2013" spans="1:25" x14ac:dyDescent="0.2">
      <c r="A2013" s="93"/>
      <c r="I2013" s="93"/>
      <c r="M2013" s="93"/>
      <c r="N2013" s="93"/>
      <c r="Q2013" s="93"/>
      <c r="R2013" s="93"/>
      <c r="S2013" s="93"/>
      <c r="U2013" s="93"/>
      <c r="X2013" s="93"/>
      <c r="Y2013" s="93"/>
    </row>
    <row r="2014" spans="1:25" x14ac:dyDescent="0.2">
      <c r="A2014" s="93"/>
      <c r="I2014" s="93"/>
      <c r="M2014" s="93"/>
      <c r="N2014" s="93"/>
      <c r="Q2014" s="93"/>
      <c r="R2014" s="93"/>
      <c r="S2014" s="93"/>
      <c r="U2014" s="93"/>
      <c r="X2014" s="93"/>
      <c r="Y2014" s="93"/>
    </row>
    <row r="2015" spans="1:25" x14ac:dyDescent="0.2">
      <c r="A2015" s="93"/>
      <c r="I2015" s="93"/>
      <c r="M2015" s="93"/>
      <c r="N2015" s="93"/>
      <c r="Q2015" s="93"/>
      <c r="R2015" s="93"/>
      <c r="S2015" s="93"/>
      <c r="U2015" s="93"/>
      <c r="X2015" s="93"/>
      <c r="Y2015" s="93"/>
    </row>
    <row r="2016" spans="1:25" x14ac:dyDescent="0.2">
      <c r="A2016" s="93"/>
      <c r="I2016" s="93"/>
      <c r="M2016" s="93"/>
      <c r="N2016" s="93"/>
      <c r="Q2016" s="93"/>
      <c r="R2016" s="93"/>
      <c r="S2016" s="93"/>
      <c r="U2016" s="93"/>
      <c r="X2016" s="93"/>
      <c r="Y2016" s="93"/>
    </row>
    <row r="2017" spans="1:25" x14ac:dyDescent="0.2">
      <c r="A2017" s="93"/>
      <c r="I2017" s="93"/>
      <c r="M2017" s="93"/>
      <c r="N2017" s="93"/>
      <c r="Q2017" s="93"/>
      <c r="R2017" s="93"/>
      <c r="S2017" s="93"/>
      <c r="U2017" s="93"/>
      <c r="X2017" s="93"/>
      <c r="Y2017" s="93"/>
    </row>
    <row r="2018" spans="1:25" x14ac:dyDescent="0.2">
      <c r="A2018" s="93"/>
      <c r="I2018" s="93"/>
      <c r="M2018" s="93"/>
      <c r="N2018" s="93"/>
      <c r="Q2018" s="93"/>
      <c r="R2018" s="93"/>
      <c r="S2018" s="93"/>
      <c r="U2018" s="93"/>
      <c r="X2018" s="93"/>
      <c r="Y2018" s="93"/>
    </row>
    <row r="2019" spans="1:25" x14ac:dyDescent="0.2">
      <c r="A2019" s="93"/>
      <c r="I2019" s="93"/>
      <c r="M2019" s="93"/>
      <c r="N2019" s="93"/>
      <c r="Q2019" s="93"/>
      <c r="R2019" s="93"/>
      <c r="S2019" s="93"/>
      <c r="U2019" s="93"/>
      <c r="X2019" s="93"/>
      <c r="Y2019" s="93"/>
    </row>
    <row r="2020" spans="1:25" x14ac:dyDescent="0.2">
      <c r="A2020" s="93"/>
      <c r="I2020" s="93"/>
      <c r="M2020" s="93"/>
      <c r="N2020" s="93"/>
      <c r="Q2020" s="93"/>
      <c r="R2020" s="93"/>
      <c r="S2020" s="93"/>
      <c r="U2020" s="93"/>
      <c r="X2020" s="93"/>
      <c r="Y2020" s="93"/>
    </row>
    <row r="2021" spans="1:25" x14ac:dyDescent="0.2">
      <c r="A2021" s="93"/>
      <c r="I2021" s="93"/>
      <c r="M2021" s="93"/>
      <c r="N2021" s="93"/>
      <c r="Q2021" s="93"/>
      <c r="R2021" s="93"/>
      <c r="S2021" s="93"/>
      <c r="U2021" s="93"/>
      <c r="X2021" s="93"/>
      <c r="Y2021" s="93"/>
    </row>
    <row r="2022" spans="1:25" x14ac:dyDescent="0.2">
      <c r="A2022" s="93"/>
      <c r="I2022" s="93"/>
      <c r="M2022" s="93"/>
      <c r="N2022" s="93"/>
      <c r="Q2022" s="93"/>
      <c r="R2022" s="93"/>
      <c r="S2022" s="93"/>
      <c r="U2022" s="93"/>
      <c r="X2022" s="93"/>
      <c r="Y2022" s="93"/>
    </row>
    <row r="2023" spans="1:25" x14ac:dyDescent="0.2">
      <c r="A2023" s="93"/>
      <c r="I2023" s="93"/>
      <c r="M2023" s="93"/>
      <c r="N2023" s="93"/>
      <c r="Q2023" s="93"/>
      <c r="R2023" s="93"/>
      <c r="S2023" s="93"/>
      <c r="U2023" s="93"/>
      <c r="X2023" s="93"/>
      <c r="Y2023" s="93"/>
    </row>
    <row r="2024" spans="1:25" x14ac:dyDescent="0.2">
      <c r="A2024" s="93"/>
      <c r="I2024" s="93"/>
      <c r="M2024" s="93"/>
      <c r="N2024" s="93"/>
      <c r="Q2024" s="93"/>
      <c r="R2024" s="93"/>
      <c r="S2024" s="93"/>
      <c r="U2024" s="93"/>
      <c r="X2024" s="93"/>
      <c r="Y2024" s="93"/>
    </row>
    <row r="2025" spans="1:25" x14ac:dyDescent="0.2">
      <c r="A2025" s="93"/>
      <c r="I2025" s="93"/>
      <c r="M2025" s="93"/>
      <c r="N2025" s="93"/>
      <c r="Q2025" s="93"/>
      <c r="R2025" s="93"/>
      <c r="S2025" s="93"/>
      <c r="U2025" s="93"/>
      <c r="X2025" s="93"/>
      <c r="Y2025" s="93"/>
    </row>
    <row r="2026" spans="1:25" x14ac:dyDescent="0.2">
      <c r="A2026" s="93"/>
      <c r="I2026" s="93"/>
      <c r="M2026" s="93"/>
      <c r="N2026" s="93"/>
      <c r="Q2026" s="93"/>
      <c r="R2026" s="93"/>
      <c r="S2026" s="93"/>
      <c r="U2026" s="93"/>
      <c r="X2026" s="93"/>
      <c r="Y2026" s="93"/>
    </row>
    <row r="2027" spans="1:25" x14ac:dyDescent="0.2">
      <c r="A2027" s="93"/>
      <c r="I2027" s="93"/>
      <c r="M2027" s="93"/>
      <c r="N2027" s="93"/>
      <c r="Q2027" s="93"/>
      <c r="R2027" s="93"/>
      <c r="S2027" s="93"/>
      <c r="U2027" s="93"/>
      <c r="X2027" s="93"/>
      <c r="Y2027" s="93"/>
    </row>
    <row r="2028" spans="1:25" x14ac:dyDescent="0.2">
      <c r="A2028" s="93"/>
      <c r="I2028" s="93"/>
      <c r="M2028" s="93"/>
      <c r="N2028" s="93"/>
      <c r="Q2028" s="93"/>
      <c r="R2028" s="93"/>
      <c r="S2028" s="93"/>
      <c r="U2028" s="93"/>
      <c r="X2028" s="93"/>
      <c r="Y2028" s="93"/>
    </row>
    <row r="2029" spans="1:25" x14ac:dyDescent="0.2">
      <c r="A2029" s="93"/>
      <c r="I2029" s="93"/>
      <c r="M2029" s="93"/>
      <c r="N2029" s="93"/>
      <c r="Q2029" s="93"/>
      <c r="R2029" s="93"/>
      <c r="S2029" s="93"/>
      <c r="U2029" s="93"/>
      <c r="X2029" s="93"/>
      <c r="Y2029" s="93"/>
    </row>
    <row r="2030" spans="1:25" x14ac:dyDescent="0.2">
      <c r="A2030" s="93"/>
      <c r="I2030" s="93"/>
      <c r="M2030" s="93"/>
      <c r="N2030" s="93"/>
      <c r="Q2030" s="93"/>
      <c r="R2030" s="93"/>
      <c r="S2030" s="93"/>
      <c r="U2030" s="93"/>
      <c r="X2030" s="93"/>
      <c r="Y2030" s="93"/>
    </row>
    <row r="2031" spans="1:25" x14ac:dyDescent="0.2">
      <c r="A2031" s="93"/>
      <c r="I2031" s="93"/>
      <c r="M2031" s="93"/>
      <c r="N2031" s="93"/>
      <c r="Q2031" s="93"/>
      <c r="R2031" s="93"/>
      <c r="S2031" s="93"/>
      <c r="U2031" s="93"/>
      <c r="X2031" s="93"/>
      <c r="Y2031" s="93"/>
    </row>
    <row r="2032" spans="1:25" x14ac:dyDescent="0.2">
      <c r="A2032" s="93"/>
      <c r="I2032" s="93"/>
      <c r="M2032" s="93"/>
      <c r="N2032" s="93"/>
      <c r="Q2032" s="93"/>
      <c r="R2032" s="93"/>
      <c r="S2032" s="93"/>
      <c r="U2032" s="93"/>
      <c r="X2032" s="93"/>
      <c r="Y2032" s="93"/>
    </row>
    <row r="2033" spans="1:25" x14ac:dyDescent="0.2">
      <c r="A2033" s="93"/>
      <c r="I2033" s="93"/>
      <c r="M2033" s="93"/>
      <c r="N2033" s="93"/>
      <c r="Q2033" s="93"/>
      <c r="R2033" s="93"/>
      <c r="S2033" s="93"/>
      <c r="U2033" s="93"/>
      <c r="X2033" s="93"/>
      <c r="Y2033" s="93"/>
    </row>
    <row r="2034" spans="1:25" x14ac:dyDescent="0.2">
      <c r="A2034" s="93"/>
      <c r="I2034" s="93"/>
      <c r="M2034" s="93"/>
      <c r="N2034" s="93"/>
      <c r="Q2034" s="93"/>
      <c r="R2034" s="93"/>
      <c r="S2034" s="93"/>
      <c r="U2034" s="93"/>
      <c r="X2034" s="93"/>
      <c r="Y2034" s="93"/>
    </row>
    <row r="2035" spans="1:25" x14ac:dyDescent="0.2">
      <c r="A2035" s="93"/>
      <c r="I2035" s="93"/>
      <c r="M2035" s="93"/>
      <c r="N2035" s="93"/>
      <c r="Q2035" s="93"/>
      <c r="R2035" s="93"/>
      <c r="S2035" s="93"/>
      <c r="U2035" s="93"/>
      <c r="X2035" s="93"/>
      <c r="Y2035" s="93"/>
    </row>
    <row r="2036" spans="1:25" x14ac:dyDescent="0.2">
      <c r="A2036" s="93"/>
      <c r="I2036" s="93"/>
      <c r="M2036" s="93"/>
      <c r="N2036" s="93"/>
      <c r="Q2036" s="93"/>
      <c r="R2036" s="93"/>
      <c r="S2036" s="93"/>
      <c r="U2036" s="93"/>
      <c r="X2036" s="93"/>
      <c r="Y2036" s="93"/>
    </row>
    <row r="2037" spans="1:25" x14ac:dyDescent="0.2">
      <c r="A2037" s="93"/>
      <c r="I2037" s="93"/>
      <c r="M2037" s="93"/>
      <c r="N2037" s="93"/>
      <c r="Q2037" s="93"/>
      <c r="R2037" s="93"/>
      <c r="S2037" s="93"/>
      <c r="U2037" s="93"/>
      <c r="X2037" s="93"/>
      <c r="Y2037" s="93"/>
    </row>
    <row r="2038" spans="1:25" x14ac:dyDescent="0.2">
      <c r="A2038" s="93"/>
      <c r="I2038" s="93"/>
      <c r="M2038" s="93"/>
      <c r="N2038" s="93"/>
      <c r="Q2038" s="93"/>
      <c r="R2038" s="93"/>
      <c r="S2038" s="93"/>
      <c r="U2038" s="93"/>
      <c r="X2038" s="93"/>
      <c r="Y2038" s="93"/>
    </row>
    <row r="2039" spans="1:25" x14ac:dyDescent="0.2">
      <c r="A2039" s="93"/>
      <c r="I2039" s="93"/>
      <c r="M2039" s="93"/>
      <c r="N2039" s="93"/>
      <c r="Q2039" s="93"/>
      <c r="R2039" s="93"/>
      <c r="S2039" s="93"/>
      <c r="U2039" s="93"/>
      <c r="X2039" s="93"/>
      <c r="Y2039" s="93"/>
    </row>
    <row r="2040" spans="1:25" x14ac:dyDescent="0.2">
      <c r="A2040" s="93"/>
      <c r="I2040" s="93"/>
      <c r="M2040" s="93"/>
      <c r="N2040" s="93"/>
      <c r="Q2040" s="93"/>
      <c r="R2040" s="93"/>
      <c r="S2040" s="93"/>
      <c r="U2040" s="93"/>
      <c r="X2040" s="93"/>
      <c r="Y2040" s="93"/>
    </row>
    <row r="2041" spans="1:25" x14ac:dyDescent="0.2">
      <c r="A2041" s="93"/>
      <c r="I2041" s="93"/>
      <c r="M2041" s="93"/>
      <c r="N2041" s="93"/>
      <c r="Q2041" s="93"/>
      <c r="R2041" s="93"/>
      <c r="S2041" s="93"/>
      <c r="U2041" s="93"/>
      <c r="X2041" s="93"/>
      <c r="Y2041" s="93"/>
    </row>
    <row r="2042" spans="1:25" x14ac:dyDescent="0.2">
      <c r="A2042" s="93"/>
      <c r="I2042" s="93"/>
      <c r="M2042" s="93"/>
      <c r="N2042" s="93"/>
      <c r="Q2042" s="93"/>
      <c r="R2042" s="93"/>
      <c r="S2042" s="93"/>
      <c r="U2042" s="93"/>
      <c r="X2042" s="93"/>
      <c r="Y2042" s="93"/>
    </row>
    <row r="2043" spans="1:25" x14ac:dyDescent="0.2">
      <c r="A2043" s="93"/>
      <c r="I2043" s="93"/>
      <c r="M2043" s="93"/>
      <c r="N2043" s="93"/>
      <c r="Q2043" s="93"/>
      <c r="R2043" s="93"/>
      <c r="S2043" s="93"/>
      <c r="U2043" s="93"/>
      <c r="X2043" s="93"/>
      <c r="Y2043" s="93"/>
    </row>
    <row r="2044" spans="1:25" x14ac:dyDescent="0.2">
      <c r="A2044" s="93"/>
      <c r="I2044" s="93"/>
      <c r="M2044" s="93"/>
      <c r="N2044" s="93"/>
      <c r="Q2044" s="93"/>
      <c r="R2044" s="93"/>
      <c r="S2044" s="93"/>
      <c r="U2044" s="93"/>
      <c r="X2044" s="93"/>
      <c r="Y2044" s="93"/>
    </row>
    <row r="2045" spans="1:25" x14ac:dyDescent="0.2">
      <c r="A2045" s="93"/>
      <c r="I2045" s="93"/>
      <c r="M2045" s="93"/>
      <c r="N2045" s="93"/>
      <c r="Q2045" s="93"/>
      <c r="R2045" s="93"/>
      <c r="S2045" s="93"/>
      <c r="U2045" s="93"/>
      <c r="X2045" s="93"/>
      <c r="Y2045" s="93"/>
    </row>
    <row r="2046" spans="1:25" x14ac:dyDescent="0.2">
      <c r="A2046" s="93"/>
      <c r="I2046" s="93"/>
      <c r="M2046" s="93"/>
      <c r="N2046" s="93"/>
      <c r="Q2046" s="93"/>
      <c r="R2046" s="93"/>
      <c r="S2046" s="93"/>
      <c r="U2046" s="93"/>
      <c r="X2046" s="93"/>
      <c r="Y2046" s="93"/>
    </row>
    <row r="2047" spans="1:25" x14ac:dyDescent="0.2">
      <c r="A2047" s="93"/>
      <c r="I2047" s="93"/>
      <c r="M2047" s="93"/>
      <c r="N2047" s="93"/>
      <c r="Q2047" s="93"/>
      <c r="R2047" s="93"/>
      <c r="S2047" s="93"/>
      <c r="U2047" s="93"/>
      <c r="X2047" s="93"/>
      <c r="Y2047" s="93"/>
    </row>
    <row r="2048" spans="1:25" x14ac:dyDescent="0.2">
      <c r="A2048" s="93"/>
      <c r="I2048" s="93"/>
      <c r="M2048" s="93"/>
      <c r="N2048" s="93"/>
      <c r="Q2048" s="93"/>
      <c r="R2048" s="93"/>
      <c r="S2048" s="93"/>
      <c r="U2048" s="93"/>
      <c r="X2048" s="93"/>
      <c r="Y2048" s="93"/>
    </row>
    <row r="2049" spans="1:25" x14ac:dyDescent="0.2">
      <c r="A2049" s="93"/>
      <c r="I2049" s="93"/>
      <c r="M2049" s="93"/>
      <c r="N2049" s="93"/>
      <c r="Q2049" s="93"/>
      <c r="R2049" s="93"/>
      <c r="S2049" s="93"/>
      <c r="U2049" s="93"/>
      <c r="X2049" s="93"/>
      <c r="Y2049" s="93"/>
    </row>
    <row r="2050" spans="1:25" x14ac:dyDescent="0.2">
      <c r="A2050" s="93"/>
      <c r="I2050" s="93"/>
      <c r="M2050" s="93"/>
      <c r="N2050" s="93"/>
      <c r="Q2050" s="93"/>
      <c r="R2050" s="93"/>
      <c r="S2050" s="93"/>
      <c r="U2050" s="93"/>
      <c r="X2050" s="93"/>
      <c r="Y2050" s="93"/>
    </row>
    <row r="2051" spans="1:25" x14ac:dyDescent="0.2">
      <c r="A2051" s="93"/>
      <c r="I2051" s="93"/>
      <c r="M2051" s="93"/>
      <c r="N2051" s="93"/>
      <c r="Q2051" s="93"/>
      <c r="R2051" s="93"/>
      <c r="S2051" s="93"/>
      <c r="U2051" s="93"/>
      <c r="X2051" s="93"/>
      <c r="Y2051" s="93"/>
    </row>
    <row r="2052" spans="1:25" x14ac:dyDescent="0.2">
      <c r="A2052" s="93"/>
      <c r="I2052" s="93"/>
      <c r="M2052" s="93"/>
      <c r="N2052" s="93"/>
      <c r="Q2052" s="93"/>
      <c r="R2052" s="93"/>
      <c r="S2052" s="93"/>
      <c r="U2052" s="93"/>
      <c r="X2052" s="93"/>
      <c r="Y2052" s="93"/>
    </row>
    <row r="2053" spans="1:25" x14ac:dyDescent="0.2">
      <c r="A2053" s="93"/>
      <c r="I2053" s="93"/>
      <c r="M2053" s="93"/>
      <c r="N2053" s="93"/>
      <c r="Q2053" s="93"/>
      <c r="R2053" s="93"/>
      <c r="S2053" s="93"/>
      <c r="U2053" s="93"/>
      <c r="X2053" s="93"/>
      <c r="Y2053" s="93"/>
    </row>
    <row r="2054" spans="1:25" x14ac:dyDescent="0.2">
      <c r="A2054" s="93"/>
      <c r="I2054" s="93"/>
      <c r="M2054" s="93"/>
      <c r="N2054" s="93"/>
      <c r="Q2054" s="93"/>
      <c r="R2054" s="93"/>
      <c r="S2054" s="93"/>
      <c r="U2054" s="93"/>
      <c r="X2054" s="93"/>
      <c r="Y2054" s="93"/>
    </row>
    <row r="2055" spans="1:25" x14ac:dyDescent="0.2">
      <c r="A2055" s="93"/>
      <c r="I2055" s="93"/>
      <c r="M2055" s="93"/>
      <c r="N2055" s="93"/>
      <c r="Q2055" s="93"/>
      <c r="R2055" s="93"/>
      <c r="S2055" s="93"/>
      <c r="U2055" s="93"/>
      <c r="X2055" s="93"/>
      <c r="Y2055" s="93"/>
    </row>
    <row r="2056" spans="1:25" x14ac:dyDescent="0.2">
      <c r="A2056" s="93"/>
      <c r="I2056" s="93"/>
      <c r="M2056" s="93"/>
      <c r="N2056" s="93"/>
      <c r="Q2056" s="93"/>
      <c r="R2056" s="93"/>
      <c r="S2056" s="93"/>
      <c r="U2056" s="93"/>
      <c r="X2056" s="93"/>
      <c r="Y2056" s="93"/>
    </row>
    <row r="2057" spans="1:25" x14ac:dyDescent="0.2">
      <c r="A2057" s="93"/>
      <c r="I2057" s="93"/>
      <c r="M2057" s="93"/>
      <c r="N2057" s="93"/>
      <c r="Q2057" s="93"/>
      <c r="R2057" s="93"/>
      <c r="S2057" s="93"/>
      <c r="U2057" s="93"/>
      <c r="X2057" s="93"/>
      <c r="Y2057" s="93"/>
    </row>
    <row r="2058" spans="1:25" x14ac:dyDescent="0.2">
      <c r="A2058" s="93"/>
      <c r="I2058" s="93"/>
      <c r="M2058" s="93"/>
      <c r="N2058" s="93"/>
      <c r="Q2058" s="93"/>
      <c r="R2058" s="93"/>
      <c r="S2058" s="93"/>
      <c r="U2058" s="93"/>
      <c r="X2058" s="93"/>
      <c r="Y2058" s="93"/>
    </row>
    <row r="2059" spans="1:25" x14ac:dyDescent="0.2">
      <c r="A2059" s="93"/>
      <c r="I2059" s="93"/>
      <c r="M2059" s="93"/>
      <c r="N2059" s="93"/>
      <c r="Q2059" s="93"/>
      <c r="R2059" s="93"/>
      <c r="S2059" s="93"/>
      <c r="U2059" s="93"/>
      <c r="X2059" s="93"/>
      <c r="Y2059" s="93"/>
    </row>
    <row r="2060" spans="1:25" x14ac:dyDescent="0.2">
      <c r="A2060" s="93"/>
      <c r="I2060" s="93"/>
      <c r="M2060" s="93"/>
      <c r="N2060" s="93"/>
      <c r="Q2060" s="93"/>
      <c r="R2060" s="93"/>
      <c r="S2060" s="93"/>
      <c r="U2060" s="93"/>
      <c r="X2060" s="93"/>
      <c r="Y2060" s="93"/>
    </row>
    <row r="2061" spans="1:25" x14ac:dyDescent="0.2">
      <c r="A2061" s="93"/>
      <c r="I2061" s="93"/>
      <c r="M2061" s="93"/>
      <c r="N2061" s="93"/>
      <c r="Q2061" s="93"/>
      <c r="R2061" s="93"/>
      <c r="S2061" s="93"/>
      <c r="U2061" s="93"/>
      <c r="X2061" s="93"/>
      <c r="Y2061" s="93"/>
    </row>
    <row r="2062" spans="1:25" x14ac:dyDescent="0.2">
      <c r="A2062" s="93"/>
      <c r="I2062" s="93"/>
      <c r="M2062" s="93"/>
      <c r="N2062" s="93"/>
      <c r="Q2062" s="93"/>
      <c r="R2062" s="93"/>
      <c r="S2062" s="93"/>
      <c r="U2062" s="93"/>
      <c r="X2062" s="93"/>
      <c r="Y2062" s="93"/>
    </row>
    <row r="2063" spans="1:25" x14ac:dyDescent="0.2">
      <c r="A2063" s="93"/>
      <c r="I2063" s="93"/>
      <c r="M2063" s="93"/>
      <c r="N2063" s="93"/>
      <c r="Q2063" s="93"/>
      <c r="R2063" s="93"/>
      <c r="S2063" s="93"/>
      <c r="U2063" s="93"/>
      <c r="X2063" s="93"/>
      <c r="Y2063" s="93"/>
    </row>
    <row r="2064" spans="1:25" x14ac:dyDescent="0.2">
      <c r="A2064" s="93"/>
      <c r="I2064" s="93"/>
      <c r="M2064" s="93"/>
      <c r="N2064" s="93"/>
      <c r="Q2064" s="93"/>
      <c r="R2064" s="93"/>
      <c r="S2064" s="93"/>
      <c r="U2064" s="93"/>
      <c r="X2064" s="93"/>
      <c r="Y2064" s="93"/>
    </row>
    <row r="2065" spans="1:25" x14ac:dyDescent="0.2">
      <c r="A2065" s="93"/>
      <c r="I2065" s="93"/>
      <c r="M2065" s="93"/>
      <c r="N2065" s="93"/>
      <c r="Q2065" s="93"/>
      <c r="R2065" s="93"/>
      <c r="S2065" s="93"/>
      <c r="U2065" s="93"/>
      <c r="X2065" s="93"/>
      <c r="Y2065" s="93"/>
    </row>
    <row r="2066" spans="1:25" x14ac:dyDescent="0.2">
      <c r="A2066" s="93"/>
      <c r="I2066" s="93"/>
      <c r="M2066" s="93"/>
      <c r="N2066" s="93"/>
      <c r="Q2066" s="93"/>
      <c r="R2066" s="93"/>
      <c r="S2066" s="93"/>
      <c r="U2066" s="93"/>
      <c r="X2066" s="93"/>
      <c r="Y2066" s="93"/>
    </row>
    <row r="2067" spans="1:25" x14ac:dyDescent="0.2">
      <c r="A2067" s="93"/>
      <c r="I2067" s="93"/>
      <c r="M2067" s="93"/>
      <c r="N2067" s="93"/>
      <c r="Q2067" s="93"/>
      <c r="R2067" s="93"/>
      <c r="S2067" s="93"/>
      <c r="U2067" s="93"/>
      <c r="X2067" s="93"/>
      <c r="Y2067" s="93"/>
    </row>
    <row r="2068" spans="1:25" x14ac:dyDescent="0.2">
      <c r="A2068" s="93"/>
      <c r="I2068" s="93"/>
      <c r="M2068" s="93"/>
      <c r="N2068" s="93"/>
      <c r="Q2068" s="93"/>
      <c r="R2068" s="93"/>
      <c r="S2068" s="93"/>
      <c r="U2068" s="93"/>
      <c r="X2068" s="93"/>
      <c r="Y2068" s="93"/>
    </row>
    <row r="2069" spans="1:25" x14ac:dyDescent="0.2">
      <c r="A2069" s="93"/>
      <c r="I2069" s="93"/>
      <c r="M2069" s="93"/>
      <c r="N2069" s="93"/>
      <c r="Q2069" s="93"/>
      <c r="R2069" s="93"/>
      <c r="S2069" s="93"/>
      <c r="U2069" s="93"/>
      <c r="X2069" s="93"/>
      <c r="Y2069" s="93"/>
    </row>
    <row r="2070" spans="1:25" x14ac:dyDescent="0.2">
      <c r="A2070" s="93"/>
      <c r="I2070" s="93"/>
      <c r="M2070" s="93"/>
      <c r="N2070" s="93"/>
      <c r="Q2070" s="93"/>
      <c r="R2070" s="93"/>
      <c r="S2070" s="93"/>
      <c r="U2070" s="93"/>
      <c r="X2070" s="93"/>
      <c r="Y2070" s="93"/>
    </row>
    <row r="2071" spans="1:25" x14ac:dyDescent="0.2">
      <c r="A2071" s="93"/>
      <c r="I2071" s="93"/>
      <c r="M2071" s="93"/>
      <c r="N2071" s="93"/>
      <c r="Q2071" s="93"/>
      <c r="R2071" s="93"/>
      <c r="S2071" s="93"/>
      <c r="U2071" s="93"/>
      <c r="X2071" s="93"/>
      <c r="Y2071" s="93"/>
    </row>
    <row r="2072" spans="1:25" x14ac:dyDescent="0.2">
      <c r="A2072" s="93"/>
      <c r="I2072" s="93"/>
      <c r="M2072" s="93"/>
      <c r="N2072" s="93"/>
      <c r="Q2072" s="93"/>
      <c r="R2072" s="93"/>
      <c r="S2072" s="93"/>
      <c r="U2072" s="93"/>
      <c r="X2072" s="93"/>
      <c r="Y2072" s="93"/>
    </row>
    <row r="2073" spans="1:25" x14ac:dyDescent="0.2">
      <c r="A2073" s="93"/>
      <c r="I2073" s="93"/>
      <c r="M2073" s="93"/>
      <c r="N2073" s="93"/>
      <c r="Q2073" s="93"/>
      <c r="R2073" s="93"/>
      <c r="S2073" s="93"/>
      <c r="U2073" s="93"/>
      <c r="X2073" s="93"/>
      <c r="Y2073" s="93"/>
    </row>
    <row r="2074" spans="1:25" x14ac:dyDescent="0.2">
      <c r="A2074" s="93"/>
      <c r="I2074" s="93"/>
      <c r="M2074" s="93"/>
      <c r="N2074" s="93"/>
      <c r="Q2074" s="93"/>
      <c r="R2074" s="93"/>
      <c r="S2074" s="93"/>
      <c r="U2074" s="93"/>
      <c r="X2074" s="93"/>
      <c r="Y2074" s="93"/>
    </row>
    <row r="2075" spans="1:25" x14ac:dyDescent="0.2">
      <c r="A2075" s="93"/>
      <c r="I2075" s="93"/>
      <c r="M2075" s="93"/>
      <c r="N2075" s="93"/>
      <c r="Q2075" s="93"/>
      <c r="R2075" s="93"/>
      <c r="S2075" s="93"/>
      <c r="U2075" s="93"/>
      <c r="X2075" s="93"/>
      <c r="Y2075" s="93"/>
    </row>
    <row r="2076" spans="1:25" x14ac:dyDescent="0.2">
      <c r="A2076" s="93"/>
      <c r="I2076" s="93"/>
      <c r="M2076" s="93"/>
      <c r="N2076" s="93"/>
      <c r="Q2076" s="93"/>
      <c r="R2076" s="93"/>
      <c r="S2076" s="93"/>
      <c r="U2076" s="93"/>
      <c r="X2076" s="93"/>
      <c r="Y2076" s="93"/>
    </row>
    <row r="2077" spans="1:25" x14ac:dyDescent="0.2">
      <c r="A2077" s="93"/>
      <c r="I2077" s="93"/>
      <c r="M2077" s="93"/>
      <c r="N2077" s="93"/>
      <c r="Q2077" s="93"/>
      <c r="R2077" s="93"/>
      <c r="S2077" s="93"/>
      <c r="U2077" s="93"/>
      <c r="X2077" s="93"/>
      <c r="Y2077" s="93"/>
    </row>
    <row r="2078" spans="1:25" x14ac:dyDescent="0.2">
      <c r="A2078" s="93"/>
      <c r="I2078" s="93"/>
      <c r="M2078" s="93"/>
      <c r="N2078" s="93"/>
      <c r="Q2078" s="93"/>
      <c r="R2078" s="93"/>
      <c r="S2078" s="93"/>
      <c r="U2078" s="93"/>
      <c r="X2078" s="93"/>
      <c r="Y2078" s="93"/>
    </row>
    <row r="2079" spans="1:25" x14ac:dyDescent="0.2">
      <c r="A2079" s="93"/>
      <c r="I2079" s="93"/>
      <c r="M2079" s="93"/>
      <c r="N2079" s="93"/>
      <c r="Q2079" s="93"/>
      <c r="R2079" s="93"/>
      <c r="S2079" s="93"/>
      <c r="U2079" s="93"/>
      <c r="X2079" s="93"/>
      <c r="Y2079" s="93"/>
    </row>
    <row r="2080" spans="1:25" x14ac:dyDescent="0.2">
      <c r="A2080" s="93"/>
      <c r="I2080" s="93"/>
      <c r="M2080" s="93"/>
      <c r="N2080" s="93"/>
      <c r="Q2080" s="93"/>
      <c r="R2080" s="93"/>
      <c r="S2080" s="93"/>
      <c r="U2080" s="93"/>
      <c r="X2080" s="93"/>
      <c r="Y2080" s="93"/>
    </row>
    <row r="2081" spans="1:25" x14ac:dyDescent="0.2">
      <c r="A2081" s="93"/>
      <c r="I2081" s="93"/>
      <c r="M2081" s="93"/>
      <c r="N2081" s="93"/>
      <c r="Q2081" s="93"/>
      <c r="R2081" s="93"/>
      <c r="S2081" s="93"/>
      <c r="U2081" s="93"/>
      <c r="X2081" s="93"/>
      <c r="Y2081" s="93"/>
    </row>
    <row r="2082" spans="1:25" x14ac:dyDescent="0.2">
      <c r="A2082" s="93"/>
      <c r="I2082" s="93"/>
      <c r="M2082" s="93"/>
      <c r="N2082" s="93"/>
      <c r="Q2082" s="93"/>
      <c r="R2082" s="93"/>
      <c r="S2082" s="93"/>
      <c r="U2082" s="93"/>
      <c r="X2082" s="93"/>
      <c r="Y2082" s="93"/>
    </row>
    <row r="2083" spans="1:25" x14ac:dyDescent="0.2">
      <c r="A2083" s="93"/>
      <c r="I2083" s="93"/>
      <c r="M2083" s="93"/>
      <c r="N2083" s="93"/>
      <c r="Q2083" s="93"/>
      <c r="R2083" s="93"/>
      <c r="S2083" s="93"/>
      <c r="U2083" s="93"/>
      <c r="X2083" s="93"/>
      <c r="Y2083" s="93"/>
    </row>
    <row r="2084" spans="1:25" x14ac:dyDescent="0.2">
      <c r="A2084" s="93"/>
      <c r="I2084" s="93"/>
      <c r="M2084" s="93"/>
      <c r="N2084" s="93"/>
      <c r="Q2084" s="93"/>
      <c r="R2084" s="93"/>
      <c r="S2084" s="93"/>
      <c r="U2084" s="93"/>
      <c r="X2084" s="93"/>
      <c r="Y2084" s="93"/>
    </row>
    <row r="2085" spans="1:25" x14ac:dyDescent="0.2">
      <c r="A2085" s="93"/>
      <c r="I2085" s="93"/>
      <c r="M2085" s="93"/>
      <c r="N2085" s="93"/>
      <c r="Q2085" s="93"/>
      <c r="R2085" s="93"/>
      <c r="S2085" s="93"/>
      <c r="U2085" s="93"/>
      <c r="X2085" s="93"/>
      <c r="Y2085" s="93"/>
    </row>
    <row r="2086" spans="1:25" x14ac:dyDescent="0.2">
      <c r="A2086" s="93"/>
      <c r="I2086" s="93"/>
      <c r="M2086" s="93"/>
      <c r="N2086" s="93"/>
      <c r="Q2086" s="93"/>
      <c r="R2086" s="93"/>
      <c r="S2086" s="93"/>
      <c r="U2086" s="93"/>
      <c r="X2086" s="93"/>
      <c r="Y2086" s="93"/>
    </row>
    <row r="2087" spans="1:25" x14ac:dyDescent="0.2">
      <c r="A2087" s="93"/>
      <c r="I2087" s="93"/>
      <c r="M2087" s="93"/>
      <c r="N2087" s="93"/>
      <c r="Q2087" s="93"/>
      <c r="R2087" s="93"/>
      <c r="S2087" s="93"/>
      <c r="U2087" s="93"/>
      <c r="X2087" s="93"/>
      <c r="Y2087" s="93"/>
    </row>
    <row r="2088" spans="1:25" x14ac:dyDescent="0.2">
      <c r="A2088" s="93"/>
      <c r="I2088" s="93"/>
      <c r="M2088" s="93"/>
      <c r="N2088" s="93"/>
      <c r="Q2088" s="93"/>
      <c r="R2088" s="93"/>
      <c r="S2088" s="93"/>
      <c r="U2088" s="93"/>
      <c r="X2088" s="93"/>
      <c r="Y2088" s="93"/>
    </row>
    <row r="2089" spans="1:25" x14ac:dyDescent="0.2">
      <c r="A2089" s="93"/>
      <c r="I2089" s="93"/>
      <c r="M2089" s="93"/>
      <c r="N2089" s="93"/>
      <c r="Q2089" s="93"/>
      <c r="R2089" s="93"/>
      <c r="S2089" s="93"/>
      <c r="U2089" s="93"/>
      <c r="X2089" s="93"/>
      <c r="Y2089" s="93"/>
    </row>
    <row r="2090" spans="1:25" x14ac:dyDescent="0.2">
      <c r="A2090" s="93"/>
      <c r="I2090" s="93"/>
      <c r="M2090" s="93"/>
      <c r="N2090" s="93"/>
      <c r="Q2090" s="93"/>
      <c r="R2090" s="93"/>
      <c r="S2090" s="93"/>
      <c r="U2090" s="93"/>
      <c r="X2090" s="93"/>
      <c r="Y2090" s="93"/>
    </row>
    <row r="2091" spans="1:25" x14ac:dyDescent="0.2">
      <c r="A2091" s="93"/>
      <c r="I2091" s="93"/>
      <c r="M2091" s="93"/>
      <c r="N2091" s="93"/>
      <c r="Q2091" s="93"/>
      <c r="R2091" s="93"/>
      <c r="S2091" s="93"/>
      <c r="U2091" s="93"/>
      <c r="X2091" s="93"/>
      <c r="Y2091" s="93"/>
    </row>
    <row r="2092" spans="1:25" x14ac:dyDescent="0.2">
      <c r="A2092" s="93"/>
      <c r="I2092" s="93"/>
      <c r="M2092" s="93"/>
      <c r="N2092" s="93"/>
      <c r="Q2092" s="93"/>
      <c r="R2092" s="93"/>
      <c r="S2092" s="93"/>
      <c r="U2092" s="93"/>
      <c r="X2092" s="93"/>
      <c r="Y2092" s="93"/>
    </row>
    <row r="2093" spans="1:25" x14ac:dyDescent="0.2">
      <c r="A2093" s="93"/>
      <c r="I2093" s="93"/>
      <c r="M2093" s="93"/>
      <c r="N2093" s="93"/>
      <c r="Q2093" s="93"/>
      <c r="R2093" s="93"/>
      <c r="S2093" s="93"/>
      <c r="U2093" s="93"/>
      <c r="X2093" s="93"/>
      <c r="Y2093" s="93"/>
    </row>
    <row r="2094" spans="1:25" x14ac:dyDescent="0.2">
      <c r="A2094" s="93"/>
      <c r="I2094" s="93"/>
      <c r="M2094" s="93"/>
      <c r="N2094" s="93"/>
      <c r="Q2094" s="93"/>
      <c r="R2094" s="93"/>
      <c r="S2094" s="93"/>
      <c r="U2094" s="93"/>
      <c r="X2094" s="93"/>
      <c r="Y2094" s="93"/>
    </row>
    <row r="2095" spans="1:25" x14ac:dyDescent="0.2">
      <c r="A2095" s="93"/>
      <c r="I2095" s="93"/>
      <c r="M2095" s="93"/>
      <c r="N2095" s="93"/>
      <c r="Q2095" s="93"/>
      <c r="R2095" s="93"/>
      <c r="S2095" s="93"/>
      <c r="U2095" s="93"/>
      <c r="X2095" s="93"/>
      <c r="Y2095" s="93"/>
    </row>
    <row r="2096" spans="1:25" x14ac:dyDescent="0.2">
      <c r="A2096" s="93"/>
      <c r="I2096" s="93"/>
      <c r="M2096" s="93"/>
      <c r="N2096" s="93"/>
      <c r="Q2096" s="93"/>
      <c r="R2096" s="93"/>
      <c r="S2096" s="93"/>
      <c r="U2096" s="93"/>
      <c r="X2096" s="93"/>
      <c r="Y2096" s="93"/>
    </row>
    <row r="2097" spans="1:25" x14ac:dyDescent="0.2">
      <c r="A2097" s="93"/>
      <c r="I2097" s="93"/>
      <c r="M2097" s="93"/>
      <c r="N2097" s="93"/>
      <c r="Q2097" s="93"/>
      <c r="R2097" s="93"/>
      <c r="S2097" s="93"/>
      <c r="U2097" s="93"/>
      <c r="X2097" s="93"/>
      <c r="Y2097" s="93"/>
    </row>
    <row r="2098" spans="1:25" x14ac:dyDescent="0.2">
      <c r="A2098" s="93"/>
      <c r="I2098" s="93"/>
      <c r="M2098" s="93"/>
      <c r="N2098" s="93"/>
      <c r="Q2098" s="93"/>
      <c r="R2098" s="93"/>
      <c r="S2098" s="93"/>
      <c r="U2098" s="93"/>
      <c r="X2098" s="93"/>
      <c r="Y2098" s="93"/>
    </row>
    <row r="2099" spans="1:25" x14ac:dyDescent="0.2">
      <c r="A2099" s="93"/>
      <c r="I2099" s="93"/>
      <c r="M2099" s="93"/>
      <c r="N2099" s="93"/>
      <c r="Q2099" s="93"/>
      <c r="R2099" s="93"/>
      <c r="S2099" s="93"/>
      <c r="U2099" s="93"/>
      <c r="X2099" s="93"/>
      <c r="Y2099" s="93"/>
    </row>
    <row r="2100" spans="1:25" x14ac:dyDescent="0.2">
      <c r="A2100" s="93"/>
      <c r="I2100" s="93"/>
      <c r="M2100" s="93"/>
      <c r="N2100" s="93"/>
      <c r="Q2100" s="93"/>
      <c r="R2100" s="93"/>
      <c r="S2100" s="93"/>
      <c r="U2100" s="93"/>
      <c r="X2100" s="93"/>
      <c r="Y2100" s="93"/>
    </row>
    <row r="2101" spans="1:25" x14ac:dyDescent="0.2">
      <c r="A2101" s="93"/>
      <c r="I2101" s="93"/>
      <c r="M2101" s="93"/>
      <c r="N2101" s="93"/>
      <c r="Q2101" s="93"/>
      <c r="R2101" s="93"/>
      <c r="S2101" s="93"/>
      <c r="U2101" s="93"/>
      <c r="X2101" s="93"/>
      <c r="Y2101" s="93"/>
    </row>
    <row r="2102" spans="1:25" x14ac:dyDescent="0.2">
      <c r="A2102" s="93"/>
      <c r="I2102" s="93"/>
      <c r="M2102" s="93"/>
      <c r="N2102" s="93"/>
      <c r="Q2102" s="93"/>
      <c r="R2102" s="93"/>
      <c r="S2102" s="93"/>
      <c r="U2102" s="93"/>
      <c r="X2102" s="93"/>
      <c r="Y2102" s="93"/>
    </row>
    <row r="2103" spans="1:25" x14ac:dyDescent="0.2">
      <c r="A2103" s="93"/>
      <c r="I2103" s="93"/>
      <c r="M2103" s="93"/>
      <c r="N2103" s="93"/>
      <c r="Q2103" s="93"/>
      <c r="R2103" s="93"/>
      <c r="S2103" s="93"/>
      <c r="U2103" s="93"/>
      <c r="X2103" s="93"/>
      <c r="Y2103" s="93"/>
    </row>
    <row r="2104" spans="1:25" x14ac:dyDescent="0.2">
      <c r="A2104" s="93"/>
      <c r="I2104" s="93"/>
      <c r="M2104" s="93"/>
      <c r="N2104" s="93"/>
      <c r="Q2104" s="93"/>
      <c r="R2104" s="93"/>
      <c r="S2104" s="93"/>
      <c r="U2104" s="93"/>
      <c r="X2104" s="93"/>
      <c r="Y2104" s="93"/>
    </row>
    <row r="2105" spans="1:25" x14ac:dyDescent="0.2">
      <c r="A2105" s="93"/>
      <c r="I2105" s="93"/>
      <c r="M2105" s="93"/>
      <c r="N2105" s="93"/>
      <c r="Q2105" s="93"/>
      <c r="R2105" s="93"/>
      <c r="S2105" s="93"/>
      <c r="U2105" s="93"/>
      <c r="X2105" s="93"/>
      <c r="Y2105" s="93"/>
    </row>
    <row r="2106" spans="1:25" x14ac:dyDescent="0.2">
      <c r="A2106" s="93"/>
      <c r="I2106" s="93"/>
      <c r="M2106" s="93"/>
      <c r="N2106" s="93"/>
      <c r="Q2106" s="93"/>
      <c r="R2106" s="93"/>
      <c r="S2106" s="93"/>
      <c r="U2106" s="93"/>
      <c r="X2106" s="93"/>
      <c r="Y2106" s="93"/>
    </row>
    <row r="2107" spans="1:25" x14ac:dyDescent="0.2">
      <c r="A2107" s="93"/>
      <c r="I2107" s="93"/>
      <c r="M2107" s="93"/>
      <c r="N2107" s="93"/>
      <c r="Q2107" s="93"/>
      <c r="R2107" s="93"/>
      <c r="S2107" s="93"/>
      <c r="U2107" s="93"/>
      <c r="X2107" s="93"/>
      <c r="Y2107" s="93"/>
    </row>
    <row r="2108" spans="1:25" x14ac:dyDescent="0.2">
      <c r="A2108" s="93"/>
      <c r="I2108" s="93"/>
      <c r="M2108" s="93"/>
      <c r="N2108" s="93"/>
      <c r="Q2108" s="93"/>
      <c r="R2108" s="93"/>
      <c r="S2108" s="93"/>
      <c r="U2108" s="93"/>
      <c r="X2108" s="93"/>
      <c r="Y2108" s="93"/>
    </row>
    <row r="2109" spans="1:25" x14ac:dyDescent="0.2">
      <c r="A2109" s="93"/>
      <c r="I2109" s="93"/>
      <c r="M2109" s="93"/>
      <c r="N2109" s="93"/>
      <c r="Q2109" s="93"/>
      <c r="R2109" s="93"/>
      <c r="S2109" s="93"/>
      <c r="U2109" s="93"/>
      <c r="X2109" s="93"/>
      <c r="Y2109" s="93"/>
    </row>
    <row r="2110" spans="1:25" x14ac:dyDescent="0.2">
      <c r="A2110" s="93"/>
      <c r="I2110" s="93"/>
      <c r="M2110" s="93"/>
      <c r="N2110" s="93"/>
      <c r="Q2110" s="93"/>
      <c r="R2110" s="93"/>
      <c r="S2110" s="93"/>
      <c r="U2110" s="93"/>
      <c r="X2110" s="93"/>
      <c r="Y2110" s="93"/>
    </row>
    <row r="2111" spans="1:25" x14ac:dyDescent="0.2">
      <c r="A2111" s="93"/>
      <c r="I2111" s="93"/>
      <c r="M2111" s="93"/>
      <c r="N2111" s="93"/>
      <c r="Q2111" s="93"/>
      <c r="R2111" s="93"/>
      <c r="S2111" s="93"/>
      <c r="U2111" s="93"/>
      <c r="X2111" s="93"/>
      <c r="Y2111" s="93"/>
    </row>
    <row r="2112" spans="1:25" x14ac:dyDescent="0.2">
      <c r="A2112" s="93"/>
      <c r="I2112" s="93"/>
      <c r="M2112" s="93"/>
      <c r="N2112" s="93"/>
      <c r="Q2112" s="93"/>
      <c r="R2112" s="93"/>
      <c r="S2112" s="93"/>
      <c r="U2112" s="93"/>
      <c r="X2112" s="93"/>
      <c r="Y2112" s="93"/>
    </row>
    <row r="2113" spans="1:25" x14ac:dyDescent="0.2">
      <c r="A2113" s="93"/>
      <c r="I2113" s="93"/>
      <c r="M2113" s="93"/>
      <c r="N2113" s="93"/>
      <c r="Q2113" s="93"/>
      <c r="R2113" s="93"/>
      <c r="S2113" s="93"/>
      <c r="U2113" s="93"/>
      <c r="X2113" s="93"/>
      <c r="Y2113" s="93"/>
    </row>
    <row r="2114" spans="1:25" x14ac:dyDescent="0.2">
      <c r="A2114" s="93"/>
      <c r="I2114" s="93"/>
      <c r="M2114" s="93"/>
      <c r="N2114" s="93"/>
      <c r="Q2114" s="93"/>
      <c r="R2114" s="93"/>
      <c r="S2114" s="93"/>
      <c r="U2114" s="93"/>
      <c r="X2114" s="93"/>
      <c r="Y2114" s="93"/>
    </row>
    <row r="2115" spans="1:25" x14ac:dyDescent="0.2">
      <c r="A2115" s="93"/>
      <c r="I2115" s="93"/>
      <c r="M2115" s="93"/>
      <c r="N2115" s="93"/>
      <c r="Q2115" s="93"/>
      <c r="R2115" s="93"/>
      <c r="S2115" s="93"/>
      <c r="U2115" s="93"/>
      <c r="X2115" s="93"/>
      <c r="Y2115" s="93"/>
    </row>
    <row r="2116" spans="1:25" x14ac:dyDescent="0.2">
      <c r="A2116" s="93"/>
      <c r="I2116" s="93"/>
      <c r="M2116" s="93"/>
      <c r="N2116" s="93"/>
      <c r="Q2116" s="93"/>
      <c r="R2116" s="93"/>
      <c r="S2116" s="93"/>
      <c r="U2116" s="93"/>
      <c r="X2116" s="93"/>
      <c r="Y2116" s="93"/>
    </row>
    <row r="2117" spans="1:25" x14ac:dyDescent="0.2">
      <c r="A2117" s="93"/>
      <c r="I2117" s="93"/>
      <c r="M2117" s="93"/>
      <c r="N2117" s="93"/>
      <c r="Q2117" s="93"/>
      <c r="R2117" s="93"/>
      <c r="S2117" s="93"/>
      <c r="U2117" s="93"/>
      <c r="X2117" s="93"/>
      <c r="Y2117" s="93"/>
    </row>
    <row r="2118" spans="1:25" x14ac:dyDescent="0.2">
      <c r="A2118" s="93"/>
      <c r="I2118" s="93"/>
      <c r="M2118" s="93"/>
      <c r="N2118" s="93"/>
      <c r="Q2118" s="93"/>
      <c r="R2118" s="93"/>
      <c r="S2118" s="93"/>
      <c r="U2118" s="93"/>
      <c r="X2118" s="93"/>
      <c r="Y2118" s="93"/>
    </row>
    <row r="2119" spans="1:25" x14ac:dyDescent="0.2">
      <c r="A2119" s="93"/>
      <c r="I2119" s="93"/>
      <c r="M2119" s="93"/>
      <c r="N2119" s="93"/>
      <c r="Q2119" s="93"/>
      <c r="R2119" s="93"/>
      <c r="S2119" s="93"/>
      <c r="U2119" s="93"/>
      <c r="X2119" s="93"/>
      <c r="Y2119" s="93"/>
    </row>
    <row r="2120" spans="1:25" x14ac:dyDescent="0.2">
      <c r="A2120" s="93"/>
      <c r="I2120" s="93"/>
      <c r="M2120" s="93"/>
      <c r="N2120" s="93"/>
      <c r="Q2120" s="93"/>
      <c r="R2120" s="93"/>
      <c r="S2120" s="93"/>
      <c r="U2120" s="93"/>
      <c r="X2120" s="93"/>
      <c r="Y2120" s="93"/>
    </row>
    <row r="2121" spans="1:25" x14ac:dyDescent="0.2">
      <c r="A2121" s="93"/>
      <c r="I2121" s="93"/>
      <c r="M2121" s="93"/>
      <c r="N2121" s="93"/>
      <c r="Q2121" s="93"/>
      <c r="R2121" s="93"/>
      <c r="S2121" s="93"/>
      <c r="U2121" s="93"/>
      <c r="X2121" s="93"/>
      <c r="Y2121" s="93"/>
    </row>
    <row r="2122" spans="1:25" x14ac:dyDescent="0.2">
      <c r="A2122" s="93"/>
      <c r="I2122" s="93"/>
      <c r="M2122" s="93"/>
      <c r="N2122" s="93"/>
      <c r="Q2122" s="93"/>
      <c r="R2122" s="93"/>
      <c r="S2122" s="93"/>
      <c r="U2122" s="93"/>
      <c r="X2122" s="93"/>
      <c r="Y2122" s="93"/>
    </row>
    <row r="2123" spans="1:25" x14ac:dyDescent="0.2">
      <c r="A2123" s="93"/>
      <c r="I2123" s="93"/>
      <c r="M2123" s="93"/>
      <c r="N2123" s="93"/>
      <c r="Q2123" s="93"/>
      <c r="R2123" s="93"/>
      <c r="S2123" s="93"/>
      <c r="U2123" s="93"/>
      <c r="X2123" s="93"/>
      <c r="Y2123" s="93"/>
    </row>
    <row r="2124" spans="1:25" x14ac:dyDescent="0.2">
      <c r="A2124" s="93"/>
      <c r="I2124" s="93"/>
      <c r="M2124" s="93"/>
      <c r="N2124" s="93"/>
      <c r="Q2124" s="93"/>
      <c r="R2124" s="93"/>
      <c r="S2124" s="93"/>
      <c r="U2124" s="93"/>
      <c r="X2124" s="93"/>
      <c r="Y2124" s="93"/>
    </row>
    <row r="2125" spans="1:25" x14ac:dyDescent="0.2">
      <c r="A2125" s="93"/>
      <c r="I2125" s="93"/>
      <c r="M2125" s="93"/>
      <c r="N2125" s="93"/>
      <c r="Q2125" s="93"/>
      <c r="R2125" s="93"/>
      <c r="S2125" s="93"/>
      <c r="U2125" s="93"/>
      <c r="X2125" s="93"/>
      <c r="Y2125" s="93"/>
    </row>
    <row r="2126" spans="1:25" x14ac:dyDescent="0.2">
      <c r="A2126" s="93"/>
      <c r="I2126" s="93"/>
      <c r="M2126" s="93"/>
      <c r="N2126" s="93"/>
      <c r="Q2126" s="93"/>
      <c r="R2126" s="93"/>
      <c r="S2126" s="93"/>
      <c r="U2126" s="93"/>
      <c r="X2126" s="93"/>
      <c r="Y2126" s="93"/>
    </row>
    <row r="2127" spans="1:25" x14ac:dyDescent="0.2">
      <c r="A2127" s="93"/>
      <c r="I2127" s="93"/>
      <c r="M2127" s="93"/>
      <c r="N2127" s="93"/>
      <c r="Q2127" s="93"/>
      <c r="R2127" s="93"/>
      <c r="S2127" s="93"/>
      <c r="U2127" s="93"/>
      <c r="X2127" s="93"/>
      <c r="Y2127" s="93"/>
    </row>
    <row r="2128" spans="1:25" x14ac:dyDescent="0.2">
      <c r="A2128" s="93"/>
      <c r="I2128" s="93"/>
      <c r="M2128" s="93"/>
      <c r="N2128" s="93"/>
      <c r="Q2128" s="93"/>
      <c r="R2128" s="93"/>
      <c r="S2128" s="93"/>
      <c r="U2128" s="93"/>
      <c r="X2128" s="93"/>
      <c r="Y2128" s="93"/>
    </row>
    <row r="2129" spans="1:25" x14ac:dyDescent="0.2">
      <c r="A2129" s="93"/>
      <c r="I2129" s="93"/>
      <c r="M2129" s="93"/>
      <c r="N2129" s="93"/>
      <c r="Q2129" s="93"/>
      <c r="R2129" s="93"/>
      <c r="S2129" s="93"/>
      <c r="U2129" s="93"/>
      <c r="X2129" s="93"/>
      <c r="Y2129" s="93"/>
    </row>
    <row r="2130" spans="1:25" x14ac:dyDescent="0.2">
      <c r="A2130" s="93"/>
      <c r="I2130" s="93"/>
      <c r="M2130" s="93"/>
      <c r="N2130" s="93"/>
      <c r="Q2130" s="93"/>
      <c r="R2130" s="93"/>
      <c r="S2130" s="93"/>
      <c r="U2130" s="93"/>
      <c r="X2130" s="93"/>
      <c r="Y2130" s="93"/>
    </row>
    <row r="2131" spans="1:25" x14ac:dyDescent="0.2">
      <c r="A2131" s="93"/>
      <c r="I2131" s="93"/>
      <c r="M2131" s="93"/>
      <c r="N2131" s="93"/>
      <c r="Q2131" s="93"/>
      <c r="R2131" s="93"/>
      <c r="S2131" s="93"/>
      <c r="U2131" s="93"/>
      <c r="X2131" s="93"/>
      <c r="Y2131" s="93"/>
    </row>
    <row r="2132" spans="1:25" x14ac:dyDescent="0.2">
      <c r="A2132" s="93"/>
      <c r="I2132" s="93"/>
      <c r="M2132" s="93"/>
      <c r="N2132" s="93"/>
      <c r="Q2132" s="93"/>
      <c r="R2132" s="93"/>
      <c r="S2132" s="93"/>
      <c r="U2132" s="93"/>
      <c r="X2132" s="93"/>
      <c r="Y2132" s="93"/>
    </row>
    <row r="2133" spans="1:25" x14ac:dyDescent="0.2">
      <c r="A2133" s="93"/>
      <c r="I2133" s="93"/>
      <c r="M2133" s="93"/>
      <c r="N2133" s="93"/>
      <c r="Q2133" s="93"/>
      <c r="R2133" s="93"/>
      <c r="S2133" s="93"/>
      <c r="U2133" s="93"/>
      <c r="X2133" s="93"/>
      <c r="Y2133" s="93"/>
    </row>
    <row r="2134" spans="1:25" x14ac:dyDescent="0.2">
      <c r="A2134" s="93"/>
      <c r="I2134" s="93"/>
      <c r="M2134" s="93"/>
      <c r="N2134" s="93"/>
      <c r="Q2134" s="93"/>
      <c r="R2134" s="93"/>
      <c r="S2134" s="93"/>
      <c r="U2134" s="93"/>
      <c r="X2134" s="93"/>
      <c r="Y2134" s="93"/>
    </row>
    <row r="2135" spans="1:25" x14ac:dyDescent="0.2">
      <c r="A2135" s="93"/>
      <c r="I2135" s="93"/>
      <c r="M2135" s="93"/>
      <c r="N2135" s="93"/>
      <c r="Q2135" s="93"/>
      <c r="R2135" s="93"/>
      <c r="S2135" s="93"/>
      <c r="U2135" s="93"/>
      <c r="X2135" s="93"/>
      <c r="Y2135" s="93"/>
    </row>
    <row r="2136" spans="1:25" x14ac:dyDescent="0.2">
      <c r="A2136" s="93"/>
      <c r="I2136" s="93"/>
      <c r="M2136" s="93"/>
      <c r="N2136" s="93"/>
      <c r="Q2136" s="93"/>
      <c r="R2136" s="93"/>
      <c r="S2136" s="93"/>
      <c r="U2136" s="93"/>
      <c r="X2136" s="93"/>
      <c r="Y2136" s="93"/>
    </row>
    <row r="2137" spans="1:25" x14ac:dyDescent="0.2">
      <c r="A2137" s="93"/>
      <c r="I2137" s="93"/>
      <c r="M2137" s="93"/>
      <c r="N2137" s="93"/>
      <c r="Q2137" s="93"/>
      <c r="R2137" s="93"/>
      <c r="S2137" s="93"/>
      <c r="U2137" s="93"/>
      <c r="X2137" s="93"/>
      <c r="Y2137" s="93"/>
    </row>
    <row r="2138" spans="1:25" x14ac:dyDescent="0.2">
      <c r="A2138" s="93"/>
      <c r="I2138" s="93"/>
      <c r="M2138" s="93"/>
      <c r="N2138" s="93"/>
      <c r="Q2138" s="93"/>
      <c r="R2138" s="93"/>
      <c r="S2138" s="93"/>
      <c r="U2138" s="93"/>
      <c r="X2138" s="93"/>
      <c r="Y2138" s="93"/>
    </row>
    <row r="2139" spans="1:25" x14ac:dyDescent="0.2">
      <c r="A2139" s="93"/>
      <c r="I2139" s="93"/>
      <c r="M2139" s="93"/>
      <c r="N2139" s="93"/>
      <c r="Q2139" s="93"/>
      <c r="R2139" s="93"/>
      <c r="S2139" s="93"/>
      <c r="U2139" s="93"/>
      <c r="X2139" s="93"/>
      <c r="Y2139" s="93"/>
    </row>
    <row r="2140" spans="1:25" x14ac:dyDescent="0.2">
      <c r="A2140" s="93"/>
      <c r="I2140" s="93"/>
      <c r="M2140" s="93"/>
      <c r="N2140" s="93"/>
      <c r="Q2140" s="93"/>
      <c r="R2140" s="93"/>
      <c r="S2140" s="93"/>
      <c r="U2140" s="93"/>
      <c r="X2140" s="93"/>
      <c r="Y2140" s="93"/>
    </row>
    <row r="2141" spans="1:25" x14ac:dyDescent="0.2">
      <c r="A2141" s="93"/>
      <c r="I2141" s="93"/>
      <c r="M2141" s="93"/>
      <c r="N2141" s="93"/>
      <c r="Q2141" s="93"/>
      <c r="R2141" s="93"/>
      <c r="S2141" s="93"/>
      <c r="U2141" s="93"/>
      <c r="X2141" s="93"/>
      <c r="Y2141" s="93"/>
    </row>
    <row r="2142" spans="1:25" x14ac:dyDescent="0.2">
      <c r="A2142" s="93"/>
      <c r="I2142" s="93"/>
      <c r="M2142" s="93"/>
      <c r="N2142" s="93"/>
      <c r="Q2142" s="93"/>
      <c r="R2142" s="93"/>
      <c r="S2142" s="93"/>
      <c r="U2142" s="93"/>
      <c r="X2142" s="93"/>
      <c r="Y2142" s="93"/>
    </row>
    <row r="2143" spans="1:25" x14ac:dyDescent="0.2">
      <c r="A2143" s="93"/>
      <c r="I2143" s="93"/>
      <c r="M2143" s="93"/>
      <c r="N2143" s="93"/>
      <c r="Q2143" s="93"/>
      <c r="R2143" s="93"/>
      <c r="S2143" s="93"/>
      <c r="U2143" s="93"/>
      <c r="X2143" s="93"/>
      <c r="Y2143" s="93"/>
    </row>
    <row r="2144" spans="1:25" x14ac:dyDescent="0.2">
      <c r="A2144" s="93"/>
      <c r="I2144" s="93"/>
      <c r="M2144" s="93"/>
      <c r="N2144" s="93"/>
      <c r="Q2144" s="93"/>
      <c r="R2144" s="93"/>
      <c r="S2144" s="93"/>
      <c r="U2144" s="93"/>
      <c r="X2144" s="93"/>
      <c r="Y2144" s="93"/>
    </row>
    <row r="2145" spans="1:25" x14ac:dyDescent="0.2">
      <c r="A2145" s="93"/>
      <c r="I2145" s="93"/>
      <c r="M2145" s="93"/>
      <c r="N2145" s="93"/>
      <c r="Q2145" s="93"/>
      <c r="R2145" s="93"/>
      <c r="S2145" s="93"/>
      <c r="U2145" s="93"/>
      <c r="X2145" s="93"/>
      <c r="Y2145" s="93"/>
    </row>
    <row r="2146" spans="1:25" x14ac:dyDescent="0.2">
      <c r="A2146" s="93"/>
      <c r="I2146" s="93"/>
      <c r="M2146" s="93"/>
      <c r="N2146" s="93"/>
      <c r="Q2146" s="93"/>
      <c r="R2146" s="93"/>
      <c r="S2146" s="93"/>
      <c r="U2146" s="93"/>
      <c r="X2146" s="93"/>
      <c r="Y2146" s="93"/>
    </row>
    <row r="2147" spans="1:25" x14ac:dyDescent="0.2">
      <c r="A2147" s="93"/>
      <c r="I2147" s="93"/>
      <c r="M2147" s="93"/>
      <c r="N2147" s="93"/>
      <c r="Q2147" s="93"/>
      <c r="R2147" s="93"/>
      <c r="S2147" s="93"/>
      <c r="U2147" s="93"/>
      <c r="X2147" s="93"/>
      <c r="Y2147" s="93"/>
    </row>
    <row r="2148" spans="1:25" x14ac:dyDescent="0.2">
      <c r="A2148" s="93"/>
      <c r="I2148" s="93"/>
      <c r="M2148" s="93"/>
      <c r="N2148" s="93"/>
      <c r="Q2148" s="93"/>
      <c r="R2148" s="93"/>
      <c r="S2148" s="93"/>
      <c r="U2148" s="93"/>
      <c r="X2148" s="93"/>
      <c r="Y2148" s="93"/>
    </row>
    <row r="2149" spans="1:25" x14ac:dyDescent="0.2">
      <c r="A2149" s="93"/>
      <c r="I2149" s="93"/>
      <c r="M2149" s="93"/>
      <c r="N2149" s="93"/>
      <c r="Q2149" s="93"/>
      <c r="R2149" s="93"/>
      <c r="S2149" s="93"/>
      <c r="U2149" s="93"/>
      <c r="X2149" s="93"/>
      <c r="Y2149" s="93"/>
    </row>
    <row r="2150" spans="1:25" x14ac:dyDescent="0.2">
      <c r="A2150" s="93"/>
      <c r="I2150" s="93"/>
      <c r="M2150" s="93"/>
      <c r="N2150" s="93"/>
      <c r="Q2150" s="93"/>
      <c r="R2150" s="93"/>
      <c r="S2150" s="93"/>
      <c r="U2150" s="93"/>
      <c r="X2150" s="93"/>
      <c r="Y2150" s="93"/>
    </row>
    <row r="2151" spans="1:25" x14ac:dyDescent="0.2">
      <c r="A2151" s="93"/>
      <c r="I2151" s="93"/>
      <c r="M2151" s="93"/>
      <c r="N2151" s="93"/>
      <c r="Q2151" s="93"/>
      <c r="R2151" s="93"/>
      <c r="S2151" s="93"/>
      <c r="U2151" s="93"/>
      <c r="X2151" s="93"/>
      <c r="Y2151" s="93"/>
    </row>
    <row r="2152" spans="1:25" x14ac:dyDescent="0.2">
      <c r="A2152" s="93"/>
      <c r="I2152" s="93"/>
      <c r="M2152" s="93"/>
      <c r="N2152" s="93"/>
      <c r="Q2152" s="93"/>
      <c r="R2152" s="93"/>
      <c r="S2152" s="93"/>
      <c r="U2152" s="93"/>
      <c r="X2152" s="93"/>
      <c r="Y2152" s="93"/>
    </row>
    <row r="2153" spans="1:25" x14ac:dyDescent="0.2">
      <c r="A2153" s="93"/>
      <c r="I2153" s="93"/>
      <c r="M2153" s="93"/>
      <c r="N2153" s="93"/>
      <c r="Q2153" s="93"/>
      <c r="R2153" s="93"/>
      <c r="S2153" s="93"/>
      <c r="U2153" s="93"/>
      <c r="X2153" s="93"/>
      <c r="Y2153" s="93"/>
    </row>
    <row r="2154" spans="1:25" x14ac:dyDescent="0.2">
      <c r="A2154" s="93"/>
      <c r="I2154" s="93"/>
      <c r="M2154" s="93"/>
      <c r="N2154" s="93"/>
      <c r="Q2154" s="93"/>
      <c r="R2154" s="93"/>
      <c r="S2154" s="93"/>
      <c r="U2154" s="93"/>
      <c r="X2154" s="93"/>
      <c r="Y2154" s="93"/>
    </row>
    <row r="2155" spans="1:25" x14ac:dyDescent="0.2">
      <c r="A2155" s="93"/>
      <c r="I2155" s="93"/>
      <c r="M2155" s="93"/>
      <c r="N2155" s="93"/>
      <c r="Q2155" s="93"/>
      <c r="R2155" s="93"/>
      <c r="S2155" s="93"/>
      <c r="U2155" s="93"/>
      <c r="X2155" s="93"/>
      <c r="Y2155" s="93"/>
    </row>
    <row r="2156" spans="1:25" x14ac:dyDescent="0.2">
      <c r="A2156" s="93"/>
      <c r="I2156" s="93"/>
      <c r="M2156" s="93"/>
      <c r="N2156" s="93"/>
      <c r="Q2156" s="93"/>
      <c r="R2156" s="93"/>
      <c r="S2156" s="93"/>
      <c r="U2156" s="93"/>
      <c r="X2156" s="93"/>
      <c r="Y2156" s="93"/>
    </row>
    <row r="2157" spans="1:25" x14ac:dyDescent="0.2">
      <c r="A2157" s="93"/>
      <c r="I2157" s="93"/>
      <c r="M2157" s="93"/>
      <c r="N2157" s="93"/>
      <c r="Q2157" s="93"/>
      <c r="R2157" s="93"/>
      <c r="S2157" s="93"/>
      <c r="U2157" s="93"/>
      <c r="X2157" s="93"/>
      <c r="Y2157" s="93"/>
    </row>
    <row r="2158" spans="1:25" x14ac:dyDescent="0.2">
      <c r="A2158" s="93"/>
      <c r="I2158" s="93"/>
      <c r="M2158" s="93"/>
      <c r="N2158" s="93"/>
      <c r="Q2158" s="93"/>
      <c r="R2158" s="93"/>
      <c r="S2158" s="93"/>
      <c r="U2158" s="93"/>
      <c r="X2158" s="93"/>
      <c r="Y2158" s="93"/>
    </row>
    <row r="2159" spans="1:25" x14ac:dyDescent="0.2">
      <c r="A2159" s="93"/>
      <c r="I2159" s="93"/>
      <c r="M2159" s="93"/>
      <c r="N2159" s="93"/>
      <c r="Q2159" s="93"/>
      <c r="R2159" s="93"/>
      <c r="S2159" s="93"/>
      <c r="U2159" s="93"/>
      <c r="X2159" s="93"/>
      <c r="Y2159" s="93"/>
    </row>
    <row r="2160" spans="1:25" x14ac:dyDescent="0.2">
      <c r="A2160" s="93"/>
      <c r="I2160" s="93"/>
      <c r="M2160" s="93"/>
      <c r="N2160" s="93"/>
      <c r="Q2160" s="93"/>
      <c r="R2160" s="93"/>
      <c r="S2160" s="93"/>
      <c r="U2160" s="93"/>
      <c r="X2160" s="93"/>
      <c r="Y2160" s="93"/>
    </row>
    <row r="2161" spans="1:25" x14ac:dyDescent="0.2">
      <c r="A2161" s="93"/>
      <c r="I2161" s="93"/>
      <c r="M2161" s="93"/>
      <c r="N2161" s="93"/>
      <c r="Q2161" s="93"/>
      <c r="R2161" s="93"/>
      <c r="S2161" s="93"/>
      <c r="U2161" s="93"/>
      <c r="X2161" s="93"/>
      <c r="Y2161" s="93"/>
    </row>
    <row r="2162" spans="1:25" x14ac:dyDescent="0.2">
      <c r="A2162" s="93"/>
      <c r="I2162" s="93"/>
      <c r="M2162" s="93"/>
      <c r="N2162" s="93"/>
      <c r="Q2162" s="93"/>
      <c r="R2162" s="93"/>
      <c r="S2162" s="93"/>
      <c r="U2162" s="93"/>
      <c r="X2162" s="93"/>
      <c r="Y2162" s="93"/>
    </row>
    <row r="2163" spans="1:25" x14ac:dyDescent="0.2">
      <c r="A2163" s="93"/>
      <c r="I2163" s="93"/>
      <c r="M2163" s="93"/>
      <c r="N2163" s="93"/>
      <c r="Q2163" s="93"/>
      <c r="R2163" s="93"/>
      <c r="S2163" s="93"/>
      <c r="U2163" s="93"/>
      <c r="X2163" s="93"/>
      <c r="Y2163" s="93"/>
    </row>
    <row r="2164" spans="1:25" x14ac:dyDescent="0.2">
      <c r="A2164" s="93"/>
      <c r="I2164" s="93"/>
      <c r="M2164" s="93"/>
      <c r="N2164" s="93"/>
      <c r="Q2164" s="93"/>
      <c r="R2164" s="93"/>
      <c r="S2164" s="93"/>
      <c r="U2164" s="93"/>
      <c r="X2164" s="93"/>
      <c r="Y2164" s="93"/>
    </row>
    <row r="2165" spans="1:25" x14ac:dyDescent="0.2">
      <c r="A2165" s="93"/>
      <c r="I2165" s="93"/>
      <c r="M2165" s="93"/>
      <c r="N2165" s="93"/>
      <c r="Q2165" s="93"/>
      <c r="R2165" s="93"/>
      <c r="S2165" s="93"/>
      <c r="U2165" s="93"/>
      <c r="X2165" s="93"/>
      <c r="Y2165" s="93"/>
    </row>
    <row r="2166" spans="1:25" x14ac:dyDescent="0.2">
      <c r="A2166" s="93"/>
      <c r="I2166" s="93"/>
      <c r="M2166" s="93"/>
      <c r="N2166" s="93"/>
      <c r="Q2166" s="93"/>
      <c r="R2166" s="93"/>
      <c r="S2166" s="93"/>
      <c r="U2166" s="93"/>
      <c r="X2166" s="93"/>
      <c r="Y2166" s="93"/>
    </row>
    <row r="2167" spans="1:25" x14ac:dyDescent="0.2">
      <c r="A2167" s="93"/>
      <c r="I2167" s="93"/>
      <c r="M2167" s="93"/>
      <c r="N2167" s="93"/>
      <c r="Q2167" s="93"/>
      <c r="R2167" s="93"/>
      <c r="S2167" s="93"/>
      <c r="U2167" s="93"/>
      <c r="X2167" s="93"/>
      <c r="Y2167" s="93"/>
    </row>
    <row r="2168" spans="1:25" x14ac:dyDescent="0.2">
      <c r="A2168" s="93"/>
      <c r="I2168" s="93"/>
      <c r="M2168" s="93"/>
      <c r="N2168" s="93"/>
      <c r="Q2168" s="93"/>
      <c r="R2168" s="93"/>
      <c r="S2168" s="93"/>
      <c r="U2168" s="93"/>
      <c r="X2168" s="93"/>
      <c r="Y2168" s="93"/>
    </row>
    <row r="2169" spans="1:25" x14ac:dyDescent="0.2">
      <c r="A2169" s="93"/>
      <c r="I2169" s="93"/>
      <c r="M2169" s="93"/>
      <c r="N2169" s="93"/>
      <c r="Q2169" s="93"/>
      <c r="R2169" s="93"/>
      <c r="S2169" s="93"/>
      <c r="U2169" s="93"/>
      <c r="X2169" s="93"/>
      <c r="Y2169" s="93"/>
    </row>
    <row r="2170" spans="1:25" x14ac:dyDescent="0.2">
      <c r="A2170" s="93"/>
      <c r="I2170" s="93"/>
      <c r="M2170" s="93"/>
      <c r="N2170" s="93"/>
      <c r="Q2170" s="93"/>
      <c r="R2170" s="93"/>
      <c r="S2170" s="93"/>
      <c r="U2170" s="93"/>
      <c r="X2170" s="93"/>
      <c r="Y2170" s="93"/>
    </row>
    <row r="2171" spans="1:25" x14ac:dyDescent="0.2">
      <c r="A2171" s="93"/>
      <c r="I2171" s="93"/>
      <c r="M2171" s="93"/>
      <c r="N2171" s="93"/>
      <c r="Q2171" s="93"/>
      <c r="R2171" s="93"/>
      <c r="S2171" s="93"/>
      <c r="U2171" s="93"/>
      <c r="X2171" s="93"/>
      <c r="Y2171" s="93"/>
    </row>
    <row r="2172" spans="1:25" x14ac:dyDescent="0.2">
      <c r="A2172" s="93"/>
      <c r="I2172" s="93"/>
      <c r="M2172" s="93"/>
      <c r="N2172" s="93"/>
      <c r="Q2172" s="93"/>
      <c r="R2172" s="93"/>
      <c r="S2172" s="93"/>
      <c r="U2172" s="93"/>
      <c r="X2172" s="93"/>
      <c r="Y2172" s="93"/>
    </row>
    <row r="2173" spans="1:25" x14ac:dyDescent="0.2">
      <c r="A2173" s="93"/>
      <c r="I2173" s="93"/>
      <c r="M2173" s="93"/>
      <c r="N2173" s="93"/>
      <c r="Q2173" s="93"/>
      <c r="R2173" s="93"/>
      <c r="S2173" s="93"/>
      <c r="U2173" s="93"/>
      <c r="X2173" s="93"/>
      <c r="Y2173" s="93"/>
    </row>
    <row r="2174" spans="1:25" x14ac:dyDescent="0.2">
      <c r="A2174" s="93"/>
      <c r="I2174" s="93"/>
      <c r="M2174" s="93"/>
      <c r="N2174" s="93"/>
      <c r="Q2174" s="93"/>
      <c r="R2174" s="93"/>
      <c r="S2174" s="93"/>
      <c r="U2174" s="93"/>
      <c r="X2174" s="93"/>
      <c r="Y2174" s="93"/>
    </row>
    <row r="2175" spans="1:25" x14ac:dyDescent="0.2">
      <c r="A2175" s="93"/>
      <c r="I2175" s="93"/>
      <c r="M2175" s="93"/>
      <c r="N2175" s="93"/>
      <c r="Q2175" s="93"/>
      <c r="R2175" s="93"/>
      <c r="S2175" s="93"/>
      <c r="U2175" s="93"/>
      <c r="X2175" s="93"/>
      <c r="Y2175" s="93"/>
    </row>
    <row r="2176" spans="1:25" x14ac:dyDescent="0.2">
      <c r="A2176" s="93"/>
      <c r="I2176" s="93"/>
      <c r="M2176" s="93"/>
      <c r="N2176" s="93"/>
      <c r="Q2176" s="93"/>
      <c r="R2176" s="93"/>
      <c r="S2176" s="93"/>
      <c r="U2176" s="93"/>
      <c r="X2176" s="93"/>
      <c r="Y2176" s="93"/>
    </row>
    <row r="2177" spans="1:25" x14ac:dyDescent="0.2">
      <c r="A2177" s="93"/>
      <c r="I2177" s="93"/>
      <c r="M2177" s="93"/>
      <c r="N2177" s="93"/>
      <c r="Q2177" s="93"/>
      <c r="R2177" s="93"/>
      <c r="S2177" s="93"/>
      <c r="U2177" s="93"/>
      <c r="X2177" s="93"/>
      <c r="Y2177" s="93"/>
    </row>
    <row r="2178" spans="1:25" x14ac:dyDescent="0.2">
      <c r="A2178" s="93"/>
      <c r="I2178" s="93"/>
      <c r="M2178" s="93"/>
      <c r="N2178" s="93"/>
      <c r="Q2178" s="93"/>
      <c r="R2178" s="93"/>
      <c r="S2178" s="93"/>
      <c r="U2178" s="93"/>
      <c r="X2178" s="93"/>
      <c r="Y2178" s="93"/>
    </row>
    <row r="2179" spans="1:25" x14ac:dyDescent="0.2">
      <c r="A2179" s="93"/>
      <c r="I2179" s="93"/>
      <c r="M2179" s="93"/>
      <c r="N2179" s="93"/>
      <c r="Q2179" s="93"/>
      <c r="R2179" s="93"/>
      <c r="S2179" s="93"/>
      <c r="U2179" s="93"/>
      <c r="X2179" s="93"/>
      <c r="Y2179" s="93"/>
    </row>
    <row r="2180" spans="1:25" x14ac:dyDescent="0.2">
      <c r="A2180" s="93"/>
      <c r="I2180" s="93"/>
      <c r="M2180" s="93"/>
      <c r="N2180" s="93"/>
      <c r="Q2180" s="93"/>
      <c r="R2180" s="93"/>
      <c r="S2180" s="93"/>
      <c r="U2180" s="93"/>
      <c r="X2180" s="93"/>
      <c r="Y2180" s="93"/>
    </row>
    <row r="2181" spans="1:25" x14ac:dyDescent="0.2">
      <c r="A2181" s="93"/>
      <c r="I2181" s="93"/>
      <c r="M2181" s="93"/>
      <c r="N2181" s="93"/>
      <c r="Q2181" s="93"/>
      <c r="R2181" s="93"/>
      <c r="S2181" s="93"/>
      <c r="U2181" s="93"/>
      <c r="X2181" s="93"/>
      <c r="Y2181" s="93"/>
    </row>
    <row r="2182" spans="1:25" x14ac:dyDescent="0.2">
      <c r="A2182" s="93"/>
      <c r="I2182" s="93"/>
      <c r="M2182" s="93"/>
      <c r="N2182" s="93"/>
      <c r="Q2182" s="93"/>
      <c r="R2182" s="93"/>
      <c r="S2182" s="93"/>
      <c r="U2182" s="93"/>
      <c r="X2182" s="93"/>
      <c r="Y2182" s="93"/>
    </row>
    <row r="2183" spans="1:25" x14ac:dyDescent="0.2">
      <c r="A2183" s="93"/>
      <c r="I2183" s="93"/>
      <c r="M2183" s="93"/>
      <c r="N2183" s="93"/>
      <c r="Q2183" s="93"/>
      <c r="R2183" s="93"/>
      <c r="S2183" s="93"/>
      <c r="U2183" s="93"/>
      <c r="X2183" s="93"/>
      <c r="Y2183" s="93"/>
    </row>
    <row r="2184" spans="1:25" x14ac:dyDescent="0.2">
      <c r="A2184" s="93"/>
      <c r="I2184" s="93"/>
      <c r="M2184" s="93"/>
      <c r="N2184" s="93"/>
      <c r="Q2184" s="93"/>
      <c r="R2184" s="93"/>
      <c r="S2184" s="93"/>
      <c r="U2184" s="93"/>
      <c r="X2184" s="93"/>
      <c r="Y2184" s="93"/>
    </row>
    <row r="2185" spans="1:25" x14ac:dyDescent="0.2">
      <c r="A2185" s="93"/>
      <c r="I2185" s="93"/>
      <c r="M2185" s="93"/>
      <c r="N2185" s="93"/>
      <c r="Q2185" s="93"/>
      <c r="R2185" s="93"/>
      <c r="S2185" s="93"/>
      <c r="U2185" s="93"/>
      <c r="X2185" s="93"/>
      <c r="Y2185" s="93"/>
    </row>
    <row r="2186" spans="1:25" x14ac:dyDescent="0.2">
      <c r="A2186" s="93"/>
      <c r="I2186" s="93"/>
      <c r="M2186" s="93"/>
      <c r="N2186" s="93"/>
      <c r="Q2186" s="93"/>
      <c r="R2186" s="93"/>
      <c r="S2186" s="93"/>
      <c r="U2186" s="93"/>
      <c r="X2186" s="93"/>
      <c r="Y2186" s="93"/>
    </row>
    <row r="2187" spans="1:25" x14ac:dyDescent="0.2">
      <c r="A2187" s="93"/>
      <c r="I2187" s="93"/>
      <c r="M2187" s="93"/>
      <c r="N2187" s="93"/>
      <c r="Q2187" s="93"/>
      <c r="R2187" s="93"/>
      <c r="S2187" s="93"/>
      <c r="U2187" s="93"/>
      <c r="X2187" s="93"/>
      <c r="Y2187" s="93"/>
    </row>
    <row r="2188" spans="1:25" x14ac:dyDescent="0.2">
      <c r="A2188" s="93"/>
      <c r="I2188" s="93"/>
      <c r="M2188" s="93"/>
      <c r="N2188" s="93"/>
      <c r="Q2188" s="93"/>
      <c r="R2188" s="93"/>
      <c r="S2188" s="93"/>
      <c r="U2188" s="93"/>
      <c r="X2188" s="93"/>
      <c r="Y2188" s="93"/>
    </row>
    <row r="2189" spans="1:25" x14ac:dyDescent="0.2">
      <c r="A2189" s="93"/>
      <c r="I2189" s="93"/>
      <c r="M2189" s="93"/>
      <c r="N2189" s="93"/>
      <c r="Q2189" s="93"/>
      <c r="R2189" s="93"/>
      <c r="S2189" s="93"/>
      <c r="U2189" s="93"/>
      <c r="X2189" s="93"/>
      <c r="Y2189" s="93"/>
    </row>
    <row r="2190" spans="1:25" x14ac:dyDescent="0.2">
      <c r="A2190" s="93"/>
      <c r="I2190" s="93"/>
      <c r="M2190" s="93"/>
      <c r="N2190" s="93"/>
      <c r="Q2190" s="93"/>
      <c r="R2190" s="93"/>
      <c r="S2190" s="93"/>
      <c r="U2190" s="93"/>
      <c r="X2190" s="93"/>
      <c r="Y2190" s="93"/>
    </row>
    <row r="2191" spans="1:25" x14ac:dyDescent="0.2">
      <c r="A2191" s="93"/>
      <c r="I2191" s="93"/>
      <c r="M2191" s="93"/>
      <c r="N2191" s="93"/>
      <c r="Q2191" s="93"/>
      <c r="R2191" s="93"/>
      <c r="S2191" s="93"/>
      <c r="U2191" s="93"/>
      <c r="X2191" s="93"/>
      <c r="Y2191" s="93"/>
    </row>
    <row r="2192" spans="1:25" x14ac:dyDescent="0.2">
      <c r="A2192" s="93"/>
      <c r="I2192" s="93"/>
      <c r="M2192" s="93"/>
      <c r="N2192" s="93"/>
      <c r="Q2192" s="93"/>
      <c r="R2192" s="93"/>
      <c r="S2192" s="93"/>
      <c r="U2192" s="93"/>
      <c r="X2192" s="93"/>
      <c r="Y2192" s="93"/>
    </row>
    <row r="2193" spans="1:25" x14ac:dyDescent="0.2">
      <c r="A2193" s="93"/>
      <c r="I2193" s="93"/>
      <c r="M2193" s="93"/>
      <c r="N2193" s="93"/>
      <c r="Q2193" s="93"/>
      <c r="R2193" s="93"/>
      <c r="S2193" s="93"/>
      <c r="U2193" s="93"/>
      <c r="X2193" s="93"/>
      <c r="Y2193" s="93"/>
    </row>
    <row r="2194" spans="1:25" x14ac:dyDescent="0.2">
      <c r="A2194" s="93"/>
      <c r="I2194" s="93"/>
      <c r="M2194" s="93"/>
      <c r="N2194" s="93"/>
      <c r="Q2194" s="93"/>
      <c r="R2194" s="93"/>
      <c r="S2194" s="93"/>
      <c r="U2194" s="93"/>
      <c r="X2194" s="93"/>
      <c r="Y2194" s="93"/>
    </row>
    <row r="2195" spans="1:25" x14ac:dyDescent="0.2">
      <c r="A2195" s="93"/>
      <c r="I2195" s="93"/>
      <c r="M2195" s="93"/>
      <c r="N2195" s="93"/>
      <c r="Q2195" s="93"/>
      <c r="R2195" s="93"/>
      <c r="S2195" s="93"/>
      <c r="U2195" s="93"/>
      <c r="X2195" s="93"/>
      <c r="Y2195" s="93"/>
    </row>
    <row r="2196" spans="1:25" x14ac:dyDescent="0.2">
      <c r="A2196" s="93"/>
      <c r="I2196" s="93"/>
      <c r="M2196" s="93"/>
      <c r="N2196" s="93"/>
      <c r="Q2196" s="93"/>
      <c r="R2196" s="93"/>
      <c r="S2196" s="93"/>
      <c r="U2196" s="93"/>
      <c r="X2196" s="93"/>
      <c r="Y2196" s="93"/>
    </row>
    <row r="2197" spans="1:25" x14ac:dyDescent="0.2">
      <c r="A2197" s="93"/>
      <c r="I2197" s="93"/>
      <c r="M2197" s="93"/>
      <c r="N2197" s="93"/>
      <c r="Q2197" s="93"/>
      <c r="R2197" s="93"/>
      <c r="S2197" s="93"/>
      <c r="U2197" s="93"/>
      <c r="X2197" s="93"/>
      <c r="Y2197" s="93"/>
    </row>
    <row r="2198" spans="1:25" x14ac:dyDescent="0.2">
      <c r="A2198" s="93"/>
      <c r="I2198" s="93"/>
      <c r="M2198" s="93"/>
      <c r="N2198" s="93"/>
      <c r="Q2198" s="93"/>
      <c r="R2198" s="93"/>
      <c r="S2198" s="93"/>
      <c r="U2198" s="93"/>
      <c r="X2198" s="93"/>
      <c r="Y2198" s="93"/>
    </row>
    <row r="2199" spans="1:25" x14ac:dyDescent="0.2">
      <c r="A2199" s="93"/>
      <c r="I2199" s="93"/>
      <c r="M2199" s="93"/>
      <c r="N2199" s="93"/>
      <c r="Q2199" s="93"/>
      <c r="R2199" s="93"/>
      <c r="S2199" s="93"/>
      <c r="U2199" s="93"/>
      <c r="X2199" s="93"/>
      <c r="Y2199" s="93"/>
    </row>
    <row r="2200" spans="1:25" x14ac:dyDescent="0.2">
      <c r="A2200" s="93"/>
      <c r="I2200" s="93"/>
      <c r="M2200" s="93"/>
      <c r="N2200" s="93"/>
      <c r="Q2200" s="93"/>
      <c r="R2200" s="93"/>
      <c r="S2200" s="93"/>
      <c r="U2200" s="93"/>
      <c r="X2200" s="93"/>
      <c r="Y2200" s="93"/>
    </row>
    <row r="2201" spans="1:25" x14ac:dyDescent="0.2">
      <c r="A2201" s="93"/>
      <c r="I2201" s="93"/>
      <c r="M2201" s="93"/>
      <c r="N2201" s="93"/>
      <c r="Q2201" s="93"/>
      <c r="R2201" s="93"/>
      <c r="S2201" s="93"/>
      <c r="U2201" s="93"/>
      <c r="X2201" s="93"/>
      <c r="Y2201" s="93"/>
    </row>
    <row r="2202" spans="1:25" x14ac:dyDescent="0.2">
      <c r="A2202" s="93"/>
      <c r="I2202" s="93"/>
      <c r="M2202" s="93"/>
      <c r="N2202" s="93"/>
      <c r="Q2202" s="93"/>
      <c r="R2202" s="93"/>
      <c r="S2202" s="93"/>
      <c r="U2202" s="93"/>
      <c r="X2202" s="93"/>
      <c r="Y2202" s="93"/>
    </row>
    <row r="2203" spans="1:25" x14ac:dyDescent="0.2">
      <c r="A2203" s="93"/>
      <c r="I2203" s="93"/>
      <c r="M2203" s="93"/>
      <c r="N2203" s="93"/>
      <c r="Q2203" s="93"/>
      <c r="R2203" s="93"/>
      <c r="S2203" s="93"/>
      <c r="U2203" s="93"/>
      <c r="X2203" s="93"/>
      <c r="Y2203" s="93"/>
    </row>
    <row r="2204" spans="1:25" x14ac:dyDescent="0.2">
      <c r="A2204" s="93"/>
      <c r="I2204" s="93"/>
      <c r="M2204" s="93"/>
      <c r="N2204" s="93"/>
      <c r="Q2204" s="93"/>
      <c r="R2204" s="93"/>
      <c r="S2204" s="93"/>
      <c r="U2204" s="93"/>
      <c r="X2204" s="93"/>
      <c r="Y2204" s="93"/>
    </row>
    <row r="2205" spans="1:25" x14ac:dyDescent="0.2">
      <c r="A2205" s="93"/>
      <c r="I2205" s="93"/>
      <c r="M2205" s="93"/>
      <c r="N2205" s="93"/>
      <c r="Q2205" s="93"/>
      <c r="R2205" s="93"/>
      <c r="S2205" s="93"/>
      <c r="U2205" s="93"/>
      <c r="X2205" s="93"/>
      <c r="Y2205" s="93"/>
    </row>
    <row r="2206" spans="1:25" x14ac:dyDescent="0.2">
      <c r="A2206" s="93"/>
      <c r="I2206" s="93"/>
      <c r="M2206" s="93"/>
      <c r="N2206" s="93"/>
      <c r="Q2206" s="93"/>
      <c r="R2206" s="93"/>
      <c r="S2206" s="93"/>
      <c r="U2206" s="93"/>
      <c r="X2206" s="93"/>
      <c r="Y2206" s="93"/>
    </row>
    <row r="2207" spans="1:25" x14ac:dyDescent="0.2">
      <c r="A2207" s="93"/>
      <c r="I2207" s="93"/>
      <c r="M2207" s="93"/>
      <c r="N2207" s="93"/>
      <c r="Q2207" s="93"/>
      <c r="R2207" s="93"/>
      <c r="S2207" s="93"/>
      <c r="U2207" s="93"/>
      <c r="X2207" s="93"/>
      <c r="Y2207" s="93"/>
    </row>
    <row r="2208" spans="1:25" x14ac:dyDescent="0.2">
      <c r="A2208" s="93"/>
      <c r="I2208" s="93"/>
      <c r="M2208" s="93"/>
      <c r="N2208" s="93"/>
      <c r="Q2208" s="93"/>
      <c r="R2208" s="93"/>
      <c r="S2208" s="93"/>
      <c r="U2208" s="93"/>
      <c r="X2208" s="93"/>
      <c r="Y2208" s="93"/>
    </row>
    <row r="2209" spans="1:25" x14ac:dyDescent="0.2">
      <c r="A2209" s="93"/>
      <c r="I2209" s="93"/>
      <c r="M2209" s="93"/>
      <c r="N2209" s="93"/>
      <c r="Q2209" s="93"/>
      <c r="R2209" s="93"/>
      <c r="S2209" s="93"/>
      <c r="U2209" s="93"/>
      <c r="X2209" s="93"/>
      <c r="Y2209" s="93"/>
    </row>
    <row r="2210" spans="1:25" x14ac:dyDescent="0.2">
      <c r="A2210" s="93"/>
      <c r="I2210" s="93"/>
      <c r="M2210" s="93"/>
      <c r="N2210" s="93"/>
      <c r="Q2210" s="93"/>
      <c r="R2210" s="93"/>
      <c r="S2210" s="93"/>
      <c r="U2210" s="93"/>
      <c r="X2210" s="93"/>
      <c r="Y2210" s="93"/>
    </row>
    <row r="2211" spans="1:25" x14ac:dyDescent="0.2">
      <c r="A2211" s="93"/>
      <c r="I2211" s="93"/>
      <c r="M2211" s="93"/>
      <c r="N2211" s="93"/>
      <c r="Q2211" s="93"/>
      <c r="R2211" s="93"/>
      <c r="S2211" s="93"/>
      <c r="U2211" s="93"/>
      <c r="X2211" s="93"/>
      <c r="Y2211" s="93"/>
    </row>
    <row r="2212" spans="1:25" x14ac:dyDescent="0.2">
      <c r="A2212" s="93"/>
      <c r="I2212" s="93"/>
      <c r="M2212" s="93"/>
      <c r="N2212" s="93"/>
      <c r="Q2212" s="93"/>
      <c r="R2212" s="93"/>
      <c r="S2212" s="93"/>
      <c r="U2212" s="93"/>
      <c r="X2212" s="93"/>
      <c r="Y2212" s="93"/>
    </row>
    <row r="2213" spans="1:25" x14ac:dyDescent="0.2">
      <c r="A2213" s="93"/>
      <c r="I2213" s="93"/>
      <c r="M2213" s="93"/>
      <c r="N2213" s="93"/>
      <c r="Q2213" s="93"/>
      <c r="R2213" s="93"/>
      <c r="S2213" s="93"/>
      <c r="U2213" s="93"/>
      <c r="X2213" s="93"/>
      <c r="Y2213" s="93"/>
    </row>
    <row r="2214" spans="1:25" x14ac:dyDescent="0.2">
      <c r="A2214" s="93"/>
      <c r="I2214" s="93"/>
      <c r="M2214" s="93"/>
      <c r="N2214" s="93"/>
      <c r="Q2214" s="93"/>
      <c r="R2214" s="93"/>
      <c r="S2214" s="93"/>
      <c r="U2214" s="93"/>
      <c r="X2214" s="93"/>
      <c r="Y2214" s="93"/>
    </row>
    <row r="2215" spans="1:25" x14ac:dyDescent="0.2">
      <c r="A2215" s="93"/>
      <c r="I2215" s="93"/>
      <c r="M2215" s="93"/>
      <c r="N2215" s="93"/>
      <c r="Q2215" s="93"/>
      <c r="R2215" s="93"/>
      <c r="S2215" s="93"/>
      <c r="U2215" s="93"/>
      <c r="X2215" s="93"/>
      <c r="Y2215" s="93"/>
    </row>
    <row r="2216" spans="1:25" x14ac:dyDescent="0.2">
      <c r="A2216" s="93"/>
      <c r="I2216" s="93"/>
      <c r="M2216" s="93"/>
      <c r="N2216" s="93"/>
      <c r="Q2216" s="93"/>
      <c r="R2216" s="93"/>
      <c r="S2216" s="93"/>
      <c r="U2216" s="93"/>
      <c r="X2216" s="93"/>
      <c r="Y2216" s="93"/>
    </row>
    <row r="2217" spans="1:25" x14ac:dyDescent="0.2">
      <c r="A2217" s="93"/>
      <c r="I2217" s="93"/>
      <c r="M2217" s="93"/>
      <c r="N2217" s="93"/>
      <c r="Q2217" s="93"/>
      <c r="R2217" s="93"/>
      <c r="S2217" s="93"/>
      <c r="U2217" s="93"/>
      <c r="X2217" s="93"/>
      <c r="Y2217" s="93"/>
    </row>
    <row r="2218" spans="1:25" x14ac:dyDescent="0.2">
      <c r="A2218" s="93"/>
      <c r="I2218" s="93"/>
      <c r="M2218" s="93"/>
      <c r="N2218" s="93"/>
      <c r="Q2218" s="93"/>
      <c r="R2218" s="93"/>
      <c r="S2218" s="93"/>
      <c r="U2218" s="93"/>
      <c r="X2218" s="93"/>
      <c r="Y2218" s="93"/>
    </row>
    <row r="2219" spans="1:25" x14ac:dyDescent="0.2">
      <c r="A2219" s="93"/>
      <c r="I2219" s="93"/>
      <c r="M2219" s="93"/>
      <c r="N2219" s="93"/>
      <c r="Q2219" s="93"/>
      <c r="R2219" s="93"/>
      <c r="S2219" s="93"/>
      <c r="U2219" s="93"/>
      <c r="X2219" s="93"/>
      <c r="Y2219" s="93"/>
    </row>
    <row r="2220" spans="1:25" x14ac:dyDescent="0.2">
      <c r="A2220" s="93"/>
      <c r="I2220" s="93"/>
      <c r="M2220" s="93"/>
      <c r="N2220" s="93"/>
      <c r="Q2220" s="93"/>
      <c r="R2220" s="93"/>
      <c r="S2220" s="93"/>
      <c r="U2220" s="93"/>
      <c r="X2220" s="93"/>
      <c r="Y2220" s="93"/>
    </row>
    <row r="2221" spans="1:25" x14ac:dyDescent="0.2">
      <c r="A2221" s="93"/>
      <c r="I2221" s="93"/>
      <c r="M2221" s="93"/>
      <c r="N2221" s="93"/>
      <c r="Q2221" s="93"/>
      <c r="R2221" s="93"/>
      <c r="S2221" s="93"/>
      <c r="U2221" s="93"/>
      <c r="X2221" s="93"/>
      <c r="Y2221" s="93"/>
    </row>
    <row r="2222" spans="1:25" x14ac:dyDescent="0.2">
      <c r="A2222" s="93"/>
      <c r="I2222" s="93"/>
      <c r="M2222" s="93"/>
      <c r="N2222" s="93"/>
      <c r="Q2222" s="93"/>
      <c r="R2222" s="93"/>
      <c r="S2222" s="93"/>
      <c r="U2222" s="93"/>
      <c r="X2222" s="93"/>
      <c r="Y2222" s="93"/>
    </row>
    <row r="2223" spans="1:25" x14ac:dyDescent="0.2">
      <c r="A2223" s="93"/>
      <c r="I2223" s="93"/>
      <c r="M2223" s="93"/>
      <c r="N2223" s="93"/>
      <c r="Q2223" s="93"/>
      <c r="R2223" s="93"/>
      <c r="S2223" s="93"/>
      <c r="U2223" s="93"/>
      <c r="X2223" s="93"/>
      <c r="Y2223" s="93"/>
    </row>
    <row r="2224" spans="1:25" x14ac:dyDescent="0.2">
      <c r="A2224" s="93"/>
      <c r="I2224" s="93"/>
      <c r="M2224" s="93"/>
      <c r="N2224" s="93"/>
      <c r="Q2224" s="93"/>
      <c r="R2224" s="93"/>
      <c r="S2224" s="93"/>
      <c r="U2224" s="93"/>
      <c r="X2224" s="93"/>
      <c r="Y2224" s="93"/>
    </row>
    <row r="2225" spans="1:25" x14ac:dyDescent="0.2">
      <c r="A2225" s="93"/>
      <c r="I2225" s="93"/>
      <c r="M2225" s="93"/>
      <c r="N2225" s="93"/>
      <c r="Q2225" s="93"/>
      <c r="R2225" s="93"/>
      <c r="S2225" s="93"/>
      <c r="U2225" s="93"/>
      <c r="X2225" s="93"/>
      <c r="Y2225" s="93"/>
    </row>
    <row r="2226" spans="1:25" x14ac:dyDescent="0.2">
      <c r="A2226" s="93"/>
      <c r="I2226" s="93"/>
      <c r="M2226" s="93"/>
      <c r="N2226" s="93"/>
      <c r="Q2226" s="93"/>
      <c r="R2226" s="93"/>
      <c r="S2226" s="93"/>
      <c r="U2226" s="93"/>
      <c r="X2226" s="93"/>
      <c r="Y2226" s="93"/>
    </row>
    <row r="2227" spans="1:25" x14ac:dyDescent="0.2">
      <c r="A2227" s="93"/>
      <c r="I2227" s="93"/>
      <c r="M2227" s="93"/>
      <c r="N2227" s="93"/>
      <c r="Q2227" s="93"/>
      <c r="R2227" s="93"/>
      <c r="S2227" s="93"/>
      <c r="U2227" s="93"/>
      <c r="X2227" s="93"/>
      <c r="Y2227" s="93"/>
    </row>
    <row r="2228" spans="1:25" x14ac:dyDescent="0.2">
      <c r="A2228" s="93"/>
      <c r="I2228" s="93"/>
      <c r="M2228" s="93"/>
      <c r="N2228" s="93"/>
      <c r="Q2228" s="93"/>
      <c r="R2228" s="93"/>
      <c r="S2228" s="93"/>
      <c r="U2228" s="93"/>
      <c r="X2228" s="93"/>
      <c r="Y2228" s="93"/>
    </row>
    <row r="2229" spans="1:25" x14ac:dyDescent="0.2">
      <c r="A2229" s="93"/>
      <c r="I2229" s="93"/>
      <c r="M2229" s="93"/>
      <c r="N2229" s="93"/>
      <c r="Q2229" s="93"/>
      <c r="R2229" s="93"/>
      <c r="S2229" s="93"/>
      <c r="U2229" s="93"/>
      <c r="X2229" s="93"/>
      <c r="Y2229" s="93"/>
    </row>
    <row r="2230" spans="1:25" x14ac:dyDescent="0.2">
      <c r="A2230" s="93"/>
      <c r="I2230" s="93"/>
      <c r="M2230" s="93"/>
      <c r="N2230" s="93"/>
      <c r="Q2230" s="93"/>
      <c r="R2230" s="93"/>
      <c r="S2230" s="93"/>
      <c r="U2230" s="93"/>
      <c r="X2230" s="93"/>
      <c r="Y2230" s="93"/>
    </row>
    <row r="2231" spans="1:25" x14ac:dyDescent="0.2">
      <c r="A2231" s="93"/>
      <c r="I2231" s="93"/>
      <c r="M2231" s="93"/>
      <c r="N2231" s="93"/>
      <c r="Q2231" s="93"/>
      <c r="R2231" s="93"/>
      <c r="S2231" s="93"/>
      <c r="U2231" s="93"/>
      <c r="X2231" s="93"/>
      <c r="Y2231" s="93"/>
    </row>
    <row r="2232" spans="1:25" x14ac:dyDescent="0.2">
      <c r="A2232" s="93"/>
      <c r="I2232" s="93"/>
      <c r="M2232" s="93"/>
      <c r="N2232" s="93"/>
      <c r="Q2232" s="93"/>
      <c r="R2232" s="93"/>
      <c r="S2232" s="93"/>
      <c r="U2232" s="93"/>
      <c r="X2232" s="93"/>
      <c r="Y2232" s="93"/>
    </row>
    <row r="2233" spans="1:25" x14ac:dyDescent="0.2">
      <c r="A2233" s="93"/>
      <c r="I2233" s="93"/>
      <c r="M2233" s="93"/>
      <c r="N2233" s="93"/>
      <c r="Q2233" s="93"/>
      <c r="R2233" s="93"/>
      <c r="S2233" s="93"/>
      <c r="U2233" s="93"/>
      <c r="X2233" s="93"/>
      <c r="Y2233" s="93"/>
    </row>
    <row r="2234" spans="1:25" x14ac:dyDescent="0.2">
      <c r="A2234" s="93"/>
      <c r="I2234" s="93"/>
      <c r="M2234" s="93"/>
      <c r="N2234" s="93"/>
      <c r="Q2234" s="93"/>
      <c r="R2234" s="93"/>
      <c r="S2234" s="93"/>
      <c r="U2234" s="93"/>
      <c r="X2234" s="93"/>
      <c r="Y2234" s="93"/>
    </row>
    <row r="2235" spans="1:25" x14ac:dyDescent="0.2">
      <c r="A2235" s="93"/>
      <c r="I2235" s="93"/>
      <c r="M2235" s="93"/>
      <c r="N2235" s="93"/>
      <c r="Q2235" s="93"/>
      <c r="R2235" s="93"/>
      <c r="S2235" s="93"/>
      <c r="U2235" s="93"/>
      <c r="X2235" s="93"/>
      <c r="Y2235" s="93"/>
    </row>
    <row r="2236" spans="1:25" x14ac:dyDescent="0.2">
      <c r="A2236" s="93"/>
      <c r="I2236" s="93"/>
      <c r="M2236" s="93"/>
      <c r="N2236" s="93"/>
      <c r="Q2236" s="93"/>
      <c r="R2236" s="93"/>
      <c r="S2236" s="93"/>
      <c r="U2236" s="93"/>
      <c r="X2236" s="93"/>
      <c r="Y2236" s="93"/>
    </row>
    <row r="2237" spans="1:25" x14ac:dyDescent="0.2">
      <c r="A2237" s="93"/>
      <c r="I2237" s="93"/>
      <c r="M2237" s="93"/>
      <c r="N2237" s="93"/>
      <c r="Q2237" s="93"/>
      <c r="R2237" s="93"/>
      <c r="S2237" s="93"/>
      <c r="U2237" s="93"/>
      <c r="X2237" s="93"/>
      <c r="Y2237" s="93"/>
    </row>
    <row r="2238" spans="1:25" x14ac:dyDescent="0.2">
      <c r="A2238" s="93"/>
      <c r="I2238" s="93"/>
      <c r="M2238" s="93"/>
      <c r="N2238" s="93"/>
      <c r="Q2238" s="93"/>
      <c r="R2238" s="93"/>
      <c r="S2238" s="93"/>
      <c r="U2238" s="93"/>
      <c r="X2238" s="93"/>
      <c r="Y2238" s="93"/>
    </row>
    <row r="2239" spans="1:25" x14ac:dyDescent="0.2">
      <c r="A2239" s="93"/>
      <c r="I2239" s="93"/>
      <c r="M2239" s="93"/>
      <c r="N2239" s="93"/>
      <c r="Q2239" s="93"/>
      <c r="R2239" s="93"/>
      <c r="S2239" s="93"/>
      <c r="U2239" s="93"/>
      <c r="X2239" s="93"/>
      <c r="Y2239" s="93"/>
    </row>
    <row r="2240" spans="1:25" x14ac:dyDescent="0.2">
      <c r="A2240" s="93"/>
      <c r="I2240" s="93"/>
      <c r="M2240" s="93"/>
      <c r="N2240" s="93"/>
      <c r="Q2240" s="93"/>
      <c r="R2240" s="93"/>
      <c r="S2240" s="93"/>
      <c r="U2240" s="93"/>
      <c r="X2240" s="93"/>
      <c r="Y2240" s="93"/>
    </row>
    <row r="2241" spans="1:25" x14ac:dyDescent="0.2">
      <c r="A2241" s="93"/>
      <c r="I2241" s="93"/>
      <c r="M2241" s="93"/>
      <c r="N2241" s="93"/>
      <c r="Q2241" s="93"/>
      <c r="R2241" s="93"/>
      <c r="S2241" s="93"/>
      <c r="U2241" s="93"/>
      <c r="X2241" s="93"/>
      <c r="Y2241" s="93"/>
    </row>
    <row r="2242" spans="1:25" x14ac:dyDescent="0.2">
      <c r="A2242" s="93"/>
      <c r="I2242" s="93"/>
      <c r="M2242" s="93"/>
      <c r="N2242" s="93"/>
      <c r="Q2242" s="93"/>
      <c r="R2242" s="93"/>
      <c r="S2242" s="93"/>
      <c r="U2242" s="93"/>
      <c r="X2242" s="93"/>
      <c r="Y2242" s="93"/>
    </row>
    <row r="2243" spans="1:25" x14ac:dyDescent="0.2">
      <c r="A2243" s="93"/>
      <c r="I2243" s="93"/>
      <c r="M2243" s="93"/>
      <c r="N2243" s="93"/>
      <c r="Q2243" s="93"/>
      <c r="R2243" s="93"/>
      <c r="S2243" s="93"/>
      <c r="U2243" s="93"/>
      <c r="X2243" s="93"/>
      <c r="Y2243" s="93"/>
    </row>
    <row r="2244" spans="1:25" x14ac:dyDescent="0.2">
      <c r="A2244" s="93"/>
      <c r="I2244" s="93"/>
      <c r="M2244" s="93"/>
      <c r="N2244" s="93"/>
      <c r="Q2244" s="93"/>
      <c r="R2244" s="93"/>
      <c r="S2244" s="93"/>
      <c r="U2244" s="93"/>
      <c r="X2244" s="93"/>
      <c r="Y2244" s="93"/>
    </row>
    <row r="2245" spans="1:25" x14ac:dyDescent="0.2">
      <c r="A2245" s="93"/>
      <c r="I2245" s="93"/>
      <c r="M2245" s="93"/>
      <c r="N2245" s="93"/>
      <c r="Q2245" s="93"/>
      <c r="R2245" s="93"/>
      <c r="S2245" s="93"/>
      <c r="U2245" s="93"/>
      <c r="X2245" s="93"/>
      <c r="Y2245" s="93"/>
    </row>
    <row r="2246" spans="1:25" x14ac:dyDescent="0.2">
      <c r="A2246" s="93"/>
      <c r="I2246" s="93"/>
      <c r="M2246" s="93"/>
      <c r="N2246" s="93"/>
      <c r="Q2246" s="93"/>
      <c r="R2246" s="93"/>
      <c r="S2246" s="93"/>
      <c r="U2246" s="93"/>
      <c r="X2246" s="93"/>
      <c r="Y2246" s="93"/>
    </row>
    <row r="2247" spans="1:25" x14ac:dyDescent="0.2">
      <c r="A2247" s="93"/>
      <c r="I2247" s="93"/>
      <c r="M2247" s="93"/>
      <c r="N2247" s="93"/>
      <c r="Q2247" s="93"/>
      <c r="R2247" s="93"/>
      <c r="S2247" s="93"/>
      <c r="U2247" s="93"/>
      <c r="X2247" s="93"/>
      <c r="Y2247" s="93"/>
    </row>
    <row r="2248" spans="1:25" x14ac:dyDescent="0.2">
      <c r="A2248" s="93"/>
      <c r="I2248" s="93"/>
      <c r="M2248" s="93"/>
      <c r="N2248" s="93"/>
      <c r="Q2248" s="93"/>
      <c r="R2248" s="93"/>
      <c r="S2248" s="93"/>
      <c r="U2248" s="93"/>
      <c r="X2248" s="93"/>
      <c r="Y2248" s="93"/>
    </row>
    <row r="2249" spans="1:25" x14ac:dyDescent="0.2">
      <c r="A2249" s="93"/>
      <c r="I2249" s="93"/>
      <c r="M2249" s="93"/>
      <c r="N2249" s="93"/>
      <c r="Q2249" s="93"/>
      <c r="R2249" s="93"/>
      <c r="S2249" s="93"/>
      <c r="U2249" s="93"/>
      <c r="X2249" s="93"/>
      <c r="Y2249" s="93"/>
    </row>
    <row r="2250" spans="1:25" x14ac:dyDescent="0.2">
      <c r="A2250" s="93"/>
      <c r="I2250" s="93"/>
      <c r="M2250" s="93"/>
      <c r="N2250" s="93"/>
      <c r="Q2250" s="93"/>
      <c r="R2250" s="93"/>
      <c r="S2250" s="93"/>
      <c r="U2250" s="93"/>
      <c r="X2250" s="93"/>
      <c r="Y2250" s="93"/>
    </row>
    <row r="2251" spans="1:25" x14ac:dyDescent="0.2">
      <c r="A2251" s="93"/>
      <c r="I2251" s="93"/>
      <c r="M2251" s="93"/>
      <c r="N2251" s="93"/>
      <c r="Q2251" s="93"/>
      <c r="R2251" s="93"/>
      <c r="S2251" s="93"/>
      <c r="U2251" s="93"/>
      <c r="X2251" s="93"/>
      <c r="Y2251" s="93"/>
    </row>
    <row r="2252" spans="1:25" x14ac:dyDescent="0.2">
      <c r="A2252" s="93"/>
      <c r="I2252" s="93"/>
      <c r="M2252" s="93"/>
      <c r="N2252" s="93"/>
      <c r="Q2252" s="93"/>
      <c r="R2252" s="93"/>
      <c r="S2252" s="93"/>
      <c r="U2252" s="93"/>
      <c r="X2252" s="93"/>
      <c r="Y2252" s="93"/>
    </row>
    <row r="2253" spans="1:25" x14ac:dyDescent="0.2">
      <c r="A2253" s="93"/>
      <c r="I2253" s="93"/>
      <c r="M2253" s="93"/>
      <c r="N2253" s="93"/>
      <c r="Q2253" s="93"/>
      <c r="R2253" s="93"/>
      <c r="S2253" s="93"/>
      <c r="U2253" s="93"/>
      <c r="X2253" s="93"/>
      <c r="Y2253" s="93"/>
    </row>
    <row r="2254" spans="1:25" x14ac:dyDescent="0.2">
      <c r="A2254" s="93"/>
      <c r="I2254" s="93"/>
      <c r="M2254" s="93"/>
      <c r="N2254" s="93"/>
      <c r="Q2254" s="93"/>
      <c r="R2254" s="93"/>
      <c r="S2254" s="93"/>
      <c r="U2254" s="93"/>
      <c r="X2254" s="93"/>
      <c r="Y2254" s="93"/>
    </row>
    <row r="2255" spans="1:25" x14ac:dyDescent="0.2">
      <c r="A2255" s="93"/>
      <c r="I2255" s="93"/>
      <c r="M2255" s="93"/>
      <c r="N2255" s="93"/>
      <c r="Q2255" s="93"/>
      <c r="R2255" s="93"/>
      <c r="S2255" s="93"/>
      <c r="U2255" s="93"/>
      <c r="X2255" s="93"/>
      <c r="Y2255" s="93"/>
    </row>
    <row r="2256" spans="1:25" x14ac:dyDescent="0.2">
      <c r="A2256" s="93"/>
      <c r="I2256" s="93"/>
      <c r="M2256" s="93"/>
      <c r="N2256" s="93"/>
      <c r="Q2256" s="93"/>
      <c r="R2256" s="93"/>
      <c r="S2256" s="93"/>
      <c r="U2256" s="93"/>
      <c r="X2256" s="93"/>
      <c r="Y2256" s="93"/>
    </row>
    <row r="2257" spans="1:25" x14ac:dyDescent="0.2">
      <c r="A2257" s="93"/>
      <c r="I2257" s="93"/>
      <c r="M2257" s="93"/>
      <c r="N2257" s="93"/>
      <c r="Q2257" s="93"/>
      <c r="R2257" s="93"/>
      <c r="S2257" s="93"/>
      <c r="U2257" s="93"/>
      <c r="X2257" s="93"/>
      <c r="Y2257" s="93"/>
    </row>
    <row r="2258" spans="1:25" x14ac:dyDescent="0.2">
      <c r="A2258" s="93"/>
      <c r="I2258" s="93"/>
      <c r="M2258" s="93"/>
      <c r="N2258" s="93"/>
      <c r="Q2258" s="93"/>
      <c r="R2258" s="93"/>
      <c r="S2258" s="93"/>
      <c r="U2258" s="93"/>
      <c r="X2258" s="93"/>
      <c r="Y2258" s="93"/>
    </row>
    <row r="2259" spans="1:25" x14ac:dyDescent="0.2">
      <c r="A2259" s="93"/>
      <c r="I2259" s="93"/>
      <c r="M2259" s="93"/>
      <c r="N2259" s="93"/>
      <c r="Q2259" s="93"/>
      <c r="R2259" s="93"/>
      <c r="S2259" s="93"/>
      <c r="U2259" s="93"/>
      <c r="X2259" s="93"/>
      <c r="Y2259" s="93"/>
    </row>
    <row r="2260" spans="1:25" x14ac:dyDescent="0.2">
      <c r="A2260" s="93"/>
      <c r="I2260" s="93"/>
      <c r="M2260" s="93"/>
      <c r="N2260" s="93"/>
      <c r="Q2260" s="93"/>
      <c r="R2260" s="93"/>
      <c r="S2260" s="93"/>
      <c r="U2260" s="93"/>
      <c r="X2260" s="93"/>
      <c r="Y2260" s="93"/>
    </row>
    <row r="2261" spans="1:25" x14ac:dyDescent="0.2">
      <c r="A2261" s="93"/>
      <c r="I2261" s="93"/>
      <c r="M2261" s="93"/>
      <c r="N2261" s="93"/>
      <c r="Q2261" s="93"/>
      <c r="R2261" s="93"/>
      <c r="S2261" s="93"/>
      <c r="U2261" s="93"/>
      <c r="X2261" s="93"/>
      <c r="Y2261" s="93"/>
    </row>
    <row r="2262" spans="1:25" x14ac:dyDescent="0.2">
      <c r="A2262" s="93"/>
      <c r="I2262" s="93"/>
      <c r="M2262" s="93"/>
      <c r="N2262" s="93"/>
      <c r="Q2262" s="93"/>
      <c r="R2262" s="93"/>
      <c r="S2262" s="93"/>
      <c r="U2262" s="93"/>
      <c r="X2262" s="93"/>
      <c r="Y2262" s="93"/>
    </row>
    <row r="2263" spans="1:25" x14ac:dyDescent="0.2">
      <c r="A2263" s="93"/>
      <c r="I2263" s="93"/>
      <c r="M2263" s="93"/>
      <c r="N2263" s="93"/>
      <c r="Q2263" s="93"/>
      <c r="R2263" s="93"/>
      <c r="S2263" s="93"/>
      <c r="U2263" s="93"/>
      <c r="X2263" s="93"/>
      <c r="Y2263" s="93"/>
    </row>
    <row r="2264" spans="1:25" x14ac:dyDescent="0.2">
      <c r="A2264" s="93"/>
      <c r="I2264" s="93"/>
      <c r="M2264" s="93"/>
      <c r="N2264" s="93"/>
      <c r="Q2264" s="93"/>
      <c r="R2264" s="93"/>
      <c r="S2264" s="93"/>
      <c r="U2264" s="93"/>
      <c r="X2264" s="93"/>
      <c r="Y2264" s="93"/>
    </row>
    <row r="2265" spans="1:25" x14ac:dyDescent="0.2">
      <c r="A2265" s="93"/>
      <c r="I2265" s="93"/>
      <c r="M2265" s="93"/>
      <c r="N2265" s="93"/>
      <c r="Q2265" s="93"/>
      <c r="R2265" s="93"/>
      <c r="S2265" s="93"/>
      <c r="U2265" s="93"/>
      <c r="X2265" s="93"/>
      <c r="Y2265" s="93"/>
    </row>
    <row r="2266" spans="1:25" x14ac:dyDescent="0.2">
      <c r="A2266" s="93"/>
      <c r="I2266" s="93"/>
      <c r="M2266" s="93"/>
      <c r="N2266" s="93"/>
      <c r="Q2266" s="93"/>
      <c r="R2266" s="93"/>
      <c r="S2266" s="93"/>
      <c r="U2266" s="93"/>
      <c r="X2266" s="93"/>
      <c r="Y2266" s="93"/>
    </row>
    <row r="2267" spans="1:25" x14ac:dyDescent="0.2">
      <c r="A2267" s="93"/>
      <c r="I2267" s="93"/>
      <c r="M2267" s="93"/>
      <c r="N2267" s="93"/>
      <c r="Q2267" s="93"/>
      <c r="R2267" s="93"/>
      <c r="S2267" s="93"/>
      <c r="U2267" s="93"/>
      <c r="X2267" s="93"/>
      <c r="Y2267" s="93"/>
    </row>
    <row r="2268" spans="1:25" x14ac:dyDescent="0.2">
      <c r="A2268" s="93"/>
      <c r="I2268" s="93"/>
      <c r="M2268" s="93"/>
      <c r="N2268" s="93"/>
      <c r="Q2268" s="93"/>
      <c r="R2268" s="93"/>
      <c r="S2268" s="93"/>
      <c r="U2268" s="93"/>
      <c r="X2268" s="93"/>
      <c r="Y2268" s="93"/>
    </row>
    <row r="2269" spans="1:25" x14ac:dyDescent="0.2">
      <c r="A2269" s="93"/>
      <c r="I2269" s="93"/>
      <c r="M2269" s="93"/>
      <c r="N2269" s="93"/>
      <c r="Q2269" s="93"/>
      <c r="R2269" s="93"/>
      <c r="S2269" s="93"/>
      <c r="U2269" s="93"/>
      <c r="X2269" s="93"/>
      <c r="Y2269" s="93"/>
    </row>
    <row r="2270" spans="1:25" x14ac:dyDescent="0.2">
      <c r="A2270" s="93"/>
      <c r="I2270" s="93"/>
      <c r="M2270" s="93"/>
      <c r="N2270" s="93"/>
      <c r="Q2270" s="93"/>
      <c r="R2270" s="93"/>
      <c r="S2270" s="93"/>
      <c r="U2270" s="93"/>
      <c r="X2270" s="93"/>
      <c r="Y2270" s="93"/>
    </row>
    <row r="2271" spans="1:25" x14ac:dyDescent="0.2">
      <c r="A2271" s="93"/>
      <c r="I2271" s="93"/>
      <c r="M2271" s="93"/>
      <c r="N2271" s="93"/>
      <c r="Q2271" s="93"/>
      <c r="R2271" s="93"/>
      <c r="S2271" s="93"/>
      <c r="U2271" s="93"/>
      <c r="X2271" s="93"/>
      <c r="Y2271" s="93"/>
    </row>
    <row r="2272" spans="1:25" x14ac:dyDescent="0.2">
      <c r="A2272" s="93"/>
      <c r="I2272" s="93"/>
      <c r="M2272" s="93"/>
      <c r="N2272" s="93"/>
      <c r="Q2272" s="93"/>
      <c r="R2272" s="93"/>
      <c r="S2272" s="93"/>
      <c r="U2272" s="93"/>
      <c r="X2272" s="93"/>
      <c r="Y2272" s="93"/>
    </row>
    <row r="2273" spans="1:25" x14ac:dyDescent="0.2">
      <c r="A2273" s="93"/>
      <c r="I2273" s="93"/>
      <c r="M2273" s="93"/>
      <c r="N2273" s="93"/>
      <c r="Q2273" s="93"/>
      <c r="R2273" s="93"/>
      <c r="S2273" s="93"/>
      <c r="U2273" s="93"/>
      <c r="X2273" s="93"/>
      <c r="Y2273" s="93"/>
    </row>
    <row r="2274" spans="1:25" x14ac:dyDescent="0.2">
      <c r="A2274" s="93"/>
      <c r="I2274" s="93"/>
      <c r="M2274" s="93"/>
      <c r="N2274" s="93"/>
      <c r="Q2274" s="93"/>
      <c r="R2274" s="93"/>
      <c r="S2274" s="93"/>
      <c r="U2274" s="93"/>
      <c r="X2274" s="93"/>
      <c r="Y2274" s="93"/>
    </row>
    <row r="2275" spans="1:25" x14ac:dyDescent="0.2">
      <c r="A2275" s="93"/>
      <c r="I2275" s="93"/>
      <c r="M2275" s="93"/>
      <c r="N2275" s="93"/>
      <c r="Q2275" s="93"/>
      <c r="R2275" s="93"/>
      <c r="S2275" s="93"/>
      <c r="U2275" s="93"/>
      <c r="X2275" s="93"/>
      <c r="Y2275" s="93"/>
    </row>
    <row r="2276" spans="1:25" x14ac:dyDescent="0.2">
      <c r="A2276" s="93"/>
      <c r="I2276" s="93"/>
      <c r="M2276" s="93"/>
      <c r="N2276" s="93"/>
      <c r="Q2276" s="93"/>
      <c r="R2276" s="93"/>
      <c r="S2276" s="93"/>
      <c r="U2276" s="93"/>
      <c r="X2276" s="93"/>
      <c r="Y2276" s="93"/>
    </row>
    <row r="2277" spans="1:25" x14ac:dyDescent="0.2">
      <c r="A2277" s="93"/>
      <c r="I2277" s="93"/>
      <c r="M2277" s="93"/>
      <c r="N2277" s="93"/>
      <c r="Q2277" s="93"/>
      <c r="R2277" s="93"/>
      <c r="S2277" s="93"/>
      <c r="U2277" s="93"/>
      <c r="X2277" s="93"/>
      <c r="Y2277" s="93"/>
    </row>
    <row r="2278" spans="1:25" x14ac:dyDescent="0.2">
      <c r="A2278" s="93"/>
      <c r="I2278" s="93"/>
      <c r="M2278" s="93"/>
      <c r="N2278" s="93"/>
      <c r="Q2278" s="93"/>
      <c r="R2278" s="93"/>
      <c r="S2278" s="93"/>
      <c r="U2278" s="93"/>
      <c r="X2278" s="93"/>
      <c r="Y2278" s="93"/>
    </row>
    <row r="2279" spans="1:25" x14ac:dyDescent="0.2">
      <c r="A2279" s="93"/>
      <c r="I2279" s="93"/>
      <c r="M2279" s="93"/>
      <c r="N2279" s="93"/>
      <c r="Q2279" s="93"/>
      <c r="R2279" s="93"/>
      <c r="S2279" s="93"/>
      <c r="U2279" s="93"/>
      <c r="X2279" s="93"/>
      <c r="Y2279" s="93"/>
    </row>
    <row r="2280" spans="1:25" x14ac:dyDescent="0.2">
      <c r="A2280" s="93"/>
      <c r="I2280" s="93"/>
      <c r="M2280" s="93"/>
      <c r="N2280" s="93"/>
      <c r="Q2280" s="93"/>
      <c r="R2280" s="93"/>
      <c r="S2280" s="93"/>
      <c r="U2280" s="93"/>
      <c r="X2280" s="93"/>
      <c r="Y2280" s="93"/>
    </row>
    <row r="2281" spans="1:25" x14ac:dyDescent="0.2">
      <c r="A2281" s="93"/>
      <c r="I2281" s="93"/>
      <c r="M2281" s="93"/>
      <c r="N2281" s="93"/>
      <c r="Q2281" s="93"/>
      <c r="R2281" s="93"/>
      <c r="S2281" s="93"/>
      <c r="U2281" s="93"/>
      <c r="X2281" s="93"/>
      <c r="Y2281" s="93"/>
    </row>
    <row r="2282" spans="1:25" x14ac:dyDescent="0.2">
      <c r="A2282" s="93"/>
      <c r="I2282" s="93"/>
      <c r="M2282" s="93"/>
      <c r="N2282" s="93"/>
      <c r="Q2282" s="93"/>
      <c r="R2282" s="93"/>
      <c r="S2282" s="93"/>
      <c r="U2282" s="93"/>
      <c r="X2282" s="93"/>
      <c r="Y2282" s="93"/>
    </row>
    <row r="2283" spans="1:25" x14ac:dyDescent="0.2">
      <c r="A2283" s="93"/>
      <c r="I2283" s="93"/>
      <c r="M2283" s="93"/>
      <c r="N2283" s="93"/>
      <c r="Q2283" s="93"/>
      <c r="R2283" s="93"/>
      <c r="S2283" s="93"/>
      <c r="U2283" s="93"/>
      <c r="X2283" s="93"/>
      <c r="Y2283" s="93"/>
    </row>
    <row r="2284" spans="1:25" x14ac:dyDescent="0.2">
      <c r="A2284" s="93"/>
      <c r="I2284" s="93"/>
      <c r="M2284" s="93"/>
      <c r="N2284" s="93"/>
      <c r="Q2284" s="93"/>
      <c r="R2284" s="93"/>
      <c r="S2284" s="93"/>
      <c r="U2284" s="93"/>
      <c r="X2284" s="93"/>
      <c r="Y2284" s="93"/>
    </row>
    <row r="2285" spans="1:25" x14ac:dyDescent="0.2">
      <c r="A2285" s="93"/>
      <c r="I2285" s="93"/>
      <c r="M2285" s="93"/>
      <c r="N2285" s="93"/>
      <c r="Q2285" s="93"/>
      <c r="R2285" s="93"/>
      <c r="S2285" s="93"/>
      <c r="U2285" s="93"/>
      <c r="X2285" s="93"/>
      <c r="Y2285" s="93"/>
    </row>
    <row r="2286" spans="1:25" x14ac:dyDescent="0.2">
      <c r="A2286" s="93"/>
      <c r="I2286" s="93"/>
      <c r="M2286" s="93"/>
      <c r="N2286" s="93"/>
      <c r="Q2286" s="93"/>
      <c r="R2286" s="93"/>
      <c r="S2286" s="93"/>
      <c r="U2286" s="93"/>
      <c r="X2286" s="93"/>
      <c r="Y2286" s="93"/>
    </row>
    <row r="2287" spans="1:25" x14ac:dyDescent="0.2">
      <c r="A2287" s="93"/>
      <c r="I2287" s="93"/>
      <c r="M2287" s="93"/>
      <c r="N2287" s="93"/>
      <c r="Q2287" s="93"/>
      <c r="R2287" s="93"/>
      <c r="S2287" s="93"/>
      <c r="U2287" s="93"/>
      <c r="X2287" s="93"/>
      <c r="Y2287" s="93"/>
    </row>
    <row r="2288" spans="1:25" x14ac:dyDescent="0.2">
      <c r="A2288" s="93"/>
      <c r="I2288" s="93"/>
      <c r="M2288" s="93"/>
      <c r="N2288" s="93"/>
      <c r="Q2288" s="93"/>
      <c r="R2288" s="93"/>
      <c r="S2288" s="93"/>
      <c r="U2288" s="93"/>
      <c r="X2288" s="93"/>
      <c r="Y2288" s="93"/>
    </row>
    <row r="2289" spans="1:25" x14ac:dyDescent="0.2">
      <c r="A2289" s="93"/>
      <c r="I2289" s="93"/>
      <c r="M2289" s="93"/>
      <c r="N2289" s="93"/>
      <c r="Q2289" s="93"/>
      <c r="R2289" s="93"/>
      <c r="S2289" s="93"/>
      <c r="U2289" s="93"/>
      <c r="X2289" s="93"/>
      <c r="Y2289" s="93"/>
    </row>
    <row r="2290" spans="1:25" x14ac:dyDescent="0.2">
      <c r="A2290" s="93"/>
      <c r="I2290" s="93"/>
      <c r="M2290" s="93"/>
      <c r="N2290" s="93"/>
      <c r="Q2290" s="93"/>
      <c r="R2290" s="93"/>
      <c r="S2290" s="93"/>
      <c r="U2290" s="93"/>
      <c r="X2290" s="93"/>
      <c r="Y2290" s="93"/>
    </row>
    <row r="2291" spans="1:25" x14ac:dyDescent="0.2">
      <c r="A2291" s="93"/>
      <c r="I2291" s="93"/>
      <c r="M2291" s="93"/>
      <c r="N2291" s="93"/>
      <c r="Q2291" s="93"/>
      <c r="R2291" s="93"/>
      <c r="S2291" s="93"/>
      <c r="U2291" s="93"/>
      <c r="X2291" s="93"/>
      <c r="Y2291" s="93"/>
    </row>
    <row r="2292" spans="1:25" x14ac:dyDescent="0.2">
      <c r="A2292" s="93"/>
      <c r="I2292" s="93"/>
      <c r="M2292" s="93"/>
      <c r="N2292" s="93"/>
      <c r="Q2292" s="93"/>
      <c r="R2292" s="93"/>
      <c r="S2292" s="93"/>
      <c r="U2292" s="93"/>
      <c r="X2292" s="93"/>
      <c r="Y2292" s="93"/>
    </row>
    <row r="2293" spans="1:25" x14ac:dyDescent="0.2">
      <c r="A2293" s="93"/>
      <c r="I2293" s="93"/>
      <c r="M2293" s="93"/>
      <c r="N2293" s="93"/>
      <c r="Q2293" s="93"/>
      <c r="R2293" s="93"/>
      <c r="S2293" s="93"/>
      <c r="U2293" s="93"/>
      <c r="X2293" s="93"/>
      <c r="Y2293" s="93"/>
    </row>
    <row r="2294" spans="1:25" x14ac:dyDescent="0.2">
      <c r="A2294" s="93"/>
      <c r="I2294" s="93"/>
      <c r="M2294" s="93"/>
      <c r="N2294" s="93"/>
      <c r="Q2294" s="93"/>
      <c r="R2294" s="93"/>
      <c r="S2294" s="93"/>
      <c r="U2294" s="93"/>
      <c r="X2294" s="93"/>
      <c r="Y2294" s="93"/>
    </row>
    <row r="2295" spans="1:25" x14ac:dyDescent="0.2">
      <c r="A2295" s="93"/>
      <c r="I2295" s="93"/>
      <c r="M2295" s="93"/>
      <c r="N2295" s="93"/>
      <c r="Q2295" s="93"/>
      <c r="R2295" s="93"/>
      <c r="S2295" s="93"/>
      <c r="U2295" s="93"/>
      <c r="X2295" s="93"/>
      <c r="Y2295" s="93"/>
    </row>
    <row r="2296" spans="1:25" x14ac:dyDescent="0.2">
      <c r="A2296" s="93"/>
      <c r="I2296" s="93"/>
      <c r="M2296" s="93"/>
      <c r="N2296" s="93"/>
      <c r="Q2296" s="93"/>
      <c r="R2296" s="93"/>
      <c r="S2296" s="93"/>
      <c r="U2296" s="93"/>
      <c r="X2296" s="93"/>
      <c r="Y2296" s="93"/>
    </row>
    <row r="2297" spans="1:25" x14ac:dyDescent="0.2">
      <c r="A2297" s="93"/>
      <c r="I2297" s="93"/>
      <c r="M2297" s="93"/>
      <c r="N2297" s="93"/>
      <c r="Q2297" s="93"/>
      <c r="R2297" s="93"/>
      <c r="S2297" s="93"/>
      <c r="U2297" s="93"/>
      <c r="X2297" s="93"/>
      <c r="Y2297" s="93"/>
    </row>
    <row r="2298" spans="1:25" x14ac:dyDescent="0.2">
      <c r="A2298" s="93"/>
      <c r="I2298" s="93"/>
      <c r="M2298" s="93"/>
      <c r="N2298" s="93"/>
      <c r="Q2298" s="93"/>
      <c r="R2298" s="93"/>
      <c r="S2298" s="93"/>
      <c r="U2298" s="93"/>
      <c r="X2298" s="93"/>
      <c r="Y2298" s="93"/>
    </row>
    <row r="2299" spans="1:25" x14ac:dyDescent="0.2">
      <c r="A2299" s="93"/>
      <c r="I2299" s="93"/>
      <c r="M2299" s="93"/>
      <c r="N2299" s="93"/>
      <c r="Q2299" s="93"/>
      <c r="R2299" s="93"/>
      <c r="S2299" s="93"/>
      <c r="U2299" s="93"/>
      <c r="X2299" s="93"/>
      <c r="Y2299" s="93"/>
    </row>
    <row r="2300" spans="1:25" x14ac:dyDescent="0.2">
      <c r="A2300" s="93"/>
      <c r="I2300" s="93"/>
      <c r="M2300" s="93"/>
      <c r="N2300" s="93"/>
      <c r="Q2300" s="93"/>
      <c r="R2300" s="93"/>
      <c r="S2300" s="93"/>
      <c r="U2300" s="93"/>
      <c r="X2300" s="93"/>
      <c r="Y2300" s="93"/>
    </row>
    <row r="2301" spans="1:25" x14ac:dyDescent="0.2">
      <c r="A2301" s="93"/>
      <c r="I2301" s="93"/>
      <c r="M2301" s="93"/>
      <c r="N2301" s="93"/>
      <c r="Q2301" s="93"/>
      <c r="R2301" s="93"/>
      <c r="S2301" s="93"/>
      <c r="U2301" s="93"/>
      <c r="X2301" s="93"/>
      <c r="Y2301" s="93"/>
    </row>
    <row r="2302" spans="1:25" x14ac:dyDescent="0.2">
      <c r="A2302" s="93"/>
      <c r="I2302" s="93"/>
      <c r="M2302" s="93"/>
      <c r="N2302" s="93"/>
      <c r="Q2302" s="93"/>
      <c r="R2302" s="93"/>
      <c r="S2302" s="93"/>
      <c r="U2302" s="93"/>
      <c r="X2302" s="93"/>
      <c r="Y2302" s="93"/>
    </row>
    <row r="2303" spans="1:25" x14ac:dyDescent="0.2">
      <c r="A2303" s="93"/>
      <c r="I2303" s="93"/>
      <c r="M2303" s="93"/>
      <c r="N2303" s="93"/>
      <c r="Q2303" s="93"/>
      <c r="R2303" s="93"/>
      <c r="S2303" s="93"/>
      <c r="U2303" s="93"/>
      <c r="X2303" s="93"/>
      <c r="Y2303" s="93"/>
    </row>
    <row r="2304" spans="1:25" x14ac:dyDescent="0.2">
      <c r="A2304" s="93"/>
      <c r="I2304" s="93"/>
      <c r="M2304" s="93"/>
      <c r="N2304" s="93"/>
      <c r="Q2304" s="93"/>
      <c r="R2304" s="93"/>
      <c r="S2304" s="93"/>
      <c r="U2304" s="93"/>
      <c r="X2304" s="93"/>
      <c r="Y2304" s="93"/>
    </row>
    <row r="2305" spans="1:25" x14ac:dyDescent="0.2">
      <c r="A2305" s="93"/>
      <c r="I2305" s="93"/>
      <c r="M2305" s="93"/>
      <c r="N2305" s="93"/>
      <c r="Q2305" s="93"/>
      <c r="R2305" s="93"/>
      <c r="S2305" s="93"/>
      <c r="U2305" s="93"/>
      <c r="X2305" s="93"/>
      <c r="Y2305" s="93"/>
    </row>
    <row r="2306" spans="1:25" x14ac:dyDescent="0.2">
      <c r="A2306" s="93"/>
      <c r="I2306" s="93"/>
      <c r="M2306" s="93"/>
      <c r="N2306" s="93"/>
      <c r="Q2306" s="93"/>
      <c r="R2306" s="93"/>
      <c r="S2306" s="93"/>
      <c r="U2306" s="93"/>
      <c r="X2306" s="93"/>
      <c r="Y2306" s="93"/>
    </row>
    <row r="2307" spans="1:25" x14ac:dyDescent="0.2">
      <c r="A2307" s="93"/>
      <c r="I2307" s="93"/>
      <c r="M2307" s="93"/>
      <c r="N2307" s="93"/>
      <c r="Q2307" s="93"/>
      <c r="R2307" s="93"/>
      <c r="S2307" s="93"/>
      <c r="U2307" s="93"/>
      <c r="X2307" s="93"/>
      <c r="Y2307" s="93"/>
    </row>
    <row r="2308" spans="1:25" x14ac:dyDescent="0.2">
      <c r="A2308" s="93"/>
      <c r="I2308" s="93"/>
      <c r="M2308" s="93"/>
      <c r="N2308" s="93"/>
      <c r="Q2308" s="93"/>
      <c r="R2308" s="93"/>
      <c r="S2308" s="93"/>
      <c r="U2308" s="93"/>
      <c r="X2308" s="93"/>
      <c r="Y2308" s="93"/>
    </row>
    <row r="2309" spans="1:25" x14ac:dyDescent="0.2">
      <c r="A2309" s="93"/>
      <c r="I2309" s="93"/>
      <c r="M2309" s="93"/>
      <c r="N2309" s="93"/>
      <c r="Q2309" s="93"/>
      <c r="R2309" s="93"/>
      <c r="S2309" s="93"/>
      <c r="U2309" s="93"/>
      <c r="X2309" s="93"/>
      <c r="Y2309" s="93"/>
    </row>
    <row r="2310" spans="1:25" x14ac:dyDescent="0.2">
      <c r="A2310" s="93"/>
      <c r="I2310" s="93"/>
      <c r="M2310" s="93"/>
      <c r="N2310" s="93"/>
      <c r="Q2310" s="93"/>
      <c r="R2310" s="93"/>
      <c r="S2310" s="93"/>
      <c r="U2310" s="93"/>
      <c r="X2310" s="93"/>
      <c r="Y2310" s="93"/>
    </row>
    <row r="2311" spans="1:25" x14ac:dyDescent="0.2">
      <c r="A2311" s="93"/>
      <c r="I2311" s="93"/>
      <c r="M2311" s="93"/>
      <c r="N2311" s="93"/>
      <c r="Q2311" s="93"/>
      <c r="R2311" s="93"/>
      <c r="S2311" s="93"/>
      <c r="U2311" s="93"/>
      <c r="X2311" s="93"/>
      <c r="Y2311" s="93"/>
    </row>
    <row r="2312" spans="1:25" x14ac:dyDescent="0.2">
      <c r="A2312" s="93"/>
      <c r="I2312" s="93"/>
      <c r="M2312" s="93"/>
      <c r="N2312" s="93"/>
      <c r="Q2312" s="93"/>
      <c r="R2312" s="93"/>
      <c r="S2312" s="93"/>
      <c r="U2312" s="93"/>
      <c r="X2312" s="93"/>
      <c r="Y2312" s="93"/>
    </row>
    <row r="2313" spans="1:25" x14ac:dyDescent="0.2">
      <c r="A2313" s="93"/>
      <c r="I2313" s="93"/>
      <c r="M2313" s="93"/>
      <c r="N2313" s="93"/>
      <c r="Q2313" s="93"/>
      <c r="R2313" s="93"/>
      <c r="S2313" s="93"/>
      <c r="U2313" s="93"/>
      <c r="X2313" s="93"/>
      <c r="Y2313" s="93"/>
    </row>
    <row r="2314" spans="1:25" x14ac:dyDescent="0.2">
      <c r="A2314" s="93"/>
      <c r="I2314" s="93"/>
      <c r="M2314" s="93"/>
      <c r="N2314" s="93"/>
      <c r="Q2314" s="93"/>
      <c r="R2314" s="93"/>
      <c r="S2314" s="93"/>
      <c r="U2314" s="93"/>
      <c r="X2314" s="93"/>
      <c r="Y2314" s="93"/>
    </row>
    <row r="2315" spans="1:25" x14ac:dyDescent="0.2">
      <c r="A2315" s="93"/>
      <c r="I2315" s="93"/>
      <c r="M2315" s="93"/>
      <c r="N2315" s="93"/>
      <c r="Q2315" s="93"/>
      <c r="R2315" s="93"/>
      <c r="S2315" s="93"/>
      <c r="U2315" s="93"/>
      <c r="X2315" s="93"/>
      <c r="Y2315" s="93"/>
    </row>
    <row r="2316" spans="1:25" x14ac:dyDescent="0.2">
      <c r="A2316" s="93"/>
      <c r="I2316" s="93"/>
      <c r="M2316" s="93"/>
      <c r="N2316" s="93"/>
      <c r="Q2316" s="93"/>
      <c r="R2316" s="93"/>
      <c r="S2316" s="93"/>
      <c r="U2316" s="93"/>
      <c r="X2316" s="93"/>
      <c r="Y2316" s="93"/>
    </row>
    <row r="2317" spans="1:25" x14ac:dyDescent="0.2">
      <c r="A2317" s="93"/>
      <c r="I2317" s="93"/>
      <c r="M2317" s="93"/>
      <c r="N2317" s="93"/>
      <c r="Q2317" s="93"/>
      <c r="R2317" s="93"/>
      <c r="S2317" s="93"/>
      <c r="U2317" s="93"/>
      <c r="X2317" s="93"/>
      <c r="Y2317" s="93"/>
    </row>
    <row r="2318" spans="1:25" x14ac:dyDescent="0.2">
      <c r="A2318" s="93"/>
      <c r="I2318" s="93"/>
      <c r="M2318" s="93"/>
      <c r="N2318" s="93"/>
      <c r="Q2318" s="93"/>
      <c r="R2318" s="93"/>
      <c r="S2318" s="93"/>
      <c r="U2318" s="93"/>
      <c r="X2318" s="93"/>
      <c r="Y2318" s="93"/>
    </row>
    <row r="2319" spans="1:25" x14ac:dyDescent="0.2">
      <c r="A2319" s="93"/>
      <c r="I2319" s="93"/>
      <c r="M2319" s="93"/>
      <c r="N2319" s="93"/>
      <c r="Q2319" s="93"/>
      <c r="R2319" s="93"/>
      <c r="S2319" s="93"/>
      <c r="U2319" s="93"/>
      <c r="X2319" s="93"/>
      <c r="Y2319" s="93"/>
    </row>
    <row r="2320" spans="1:25" x14ac:dyDescent="0.2">
      <c r="A2320" s="93"/>
      <c r="I2320" s="93"/>
      <c r="M2320" s="93"/>
      <c r="N2320" s="93"/>
      <c r="Q2320" s="93"/>
      <c r="R2320" s="93"/>
      <c r="S2320" s="93"/>
      <c r="U2320" s="93"/>
      <c r="X2320" s="93"/>
      <c r="Y2320" s="93"/>
    </row>
    <row r="2321" spans="1:25" x14ac:dyDescent="0.2">
      <c r="A2321" s="93"/>
      <c r="I2321" s="93"/>
      <c r="M2321" s="93"/>
      <c r="N2321" s="93"/>
      <c r="Q2321" s="93"/>
      <c r="R2321" s="93"/>
      <c r="S2321" s="93"/>
      <c r="U2321" s="93"/>
      <c r="X2321" s="93"/>
      <c r="Y2321" s="93"/>
    </row>
    <row r="2322" spans="1:25" x14ac:dyDescent="0.2">
      <c r="A2322" s="93"/>
      <c r="I2322" s="93"/>
      <c r="M2322" s="93"/>
      <c r="N2322" s="93"/>
      <c r="Q2322" s="93"/>
      <c r="R2322" s="93"/>
      <c r="S2322" s="93"/>
      <c r="U2322" s="93"/>
      <c r="X2322" s="93"/>
      <c r="Y2322" s="93"/>
    </row>
    <row r="2323" spans="1:25" x14ac:dyDescent="0.2">
      <c r="A2323" s="93"/>
      <c r="I2323" s="93"/>
      <c r="M2323" s="93"/>
      <c r="N2323" s="93"/>
      <c r="Q2323" s="93"/>
      <c r="R2323" s="93"/>
      <c r="S2323" s="93"/>
      <c r="U2323" s="93"/>
      <c r="X2323" s="93"/>
      <c r="Y2323" s="93"/>
    </row>
    <row r="2324" spans="1:25" x14ac:dyDescent="0.2">
      <c r="A2324" s="93"/>
      <c r="I2324" s="93"/>
      <c r="M2324" s="93"/>
      <c r="N2324" s="93"/>
      <c r="Q2324" s="93"/>
      <c r="R2324" s="93"/>
      <c r="S2324" s="93"/>
      <c r="U2324" s="93"/>
      <c r="X2324" s="93"/>
      <c r="Y2324" s="93"/>
    </row>
    <row r="2325" spans="1:25" x14ac:dyDescent="0.2">
      <c r="A2325" s="93"/>
      <c r="I2325" s="93"/>
      <c r="M2325" s="93"/>
      <c r="N2325" s="93"/>
      <c r="Q2325" s="93"/>
      <c r="R2325" s="93"/>
      <c r="S2325" s="93"/>
      <c r="U2325" s="93"/>
      <c r="X2325" s="93"/>
      <c r="Y2325" s="93"/>
    </row>
    <row r="2326" spans="1:25" x14ac:dyDescent="0.2">
      <c r="A2326" s="93"/>
      <c r="I2326" s="93"/>
      <c r="M2326" s="93"/>
      <c r="N2326" s="93"/>
      <c r="Q2326" s="93"/>
      <c r="R2326" s="93"/>
      <c r="S2326" s="93"/>
      <c r="U2326" s="93"/>
      <c r="X2326" s="93"/>
      <c r="Y2326" s="93"/>
    </row>
    <row r="2327" spans="1:25" x14ac:dyDescent="0.2">
      <c r="A2327" s="93"/>
      <c r="I2327" s="93"/>
      <c r="M2327" s="93"/>
      <c r="N2327" s="93"/>
      <c r="Q2327" s="93"/>
      <c r="R2327" s="93"/>
      <c r="S2327" s="93"/>
      <c r="U2327" s="93"/>
      <c r="X2327" s="93"/>
      <c r="Y2327" s="93"/>
    </row>
    <row r="2328" spans="1:25" x14ac:dyDescent="0.2">
      <c r="A2328" s="93"/>
      <c r="I2328" s="93"/>
      <c r="M2328" s="93"/>
      <c r="N2328" s="93"/>
      <c r="Q2328" s="93"/>
      <c r="R2328" s="93"/>
      <c r="S2328" s="93"/>
      <c r="U2328" s="93"/>
      <c r="X2328" s="93"/>
      <c r="Y2328" s="93"/>
    </row>
    <row r="2329" spans="1:25" x14ac:dyDescent="0.2">
      <c r="A2329" s="93"/>
      <c r="I2329" s="93"/>
      <c r="M2329" s="93"/>
      <c r="N2329" s="93"/>
      <c r="Q2329" s="93"/>
      <c r="R2329" s="93"/>
      <c r="S2329" s="93"/>
      <c r="U2329" s="93"/>
      <c r="X2329" s="93"/>
      <c r="Y2329" s="93"/>
    </row>
    <row r="2330" spans="1:25" x14ac:dyDescent="0.2">
      <c r="A2330" s="93"/>
      <c r="I2330" s="93"/>
      <c r="M2330" s="93"/>
      <c r="N2330" s="93"/>
      <c r="Q2330" s="93"/>
      <c r="R2330" s="93"/>
      <c r="S2330" s="93"/>
      <c r="U2330" s="93"/>
      <c r="X2330" s="93"/>
      <c r="Y2330" s="93"/>
    </row>
    <row r="2331" spans="1:25" x14ac:dyDescent="0.2">
      <c r="A2331" s="93"/>
      <c r="I2331" s="93"/>
      <c r="M2331" s="93"/>
      <c r="N2331" s="93"/>
      <c r="Q2331" s="93"/>
      <c r="R2331" s="93"/>
      <c r="S2331" s="93"/>
      <c r="U2331" s="93"/>
      <c r="X2331" s="93"/>
      <c r="Y2331" s="93"/>
    </row>
    <row r="2332" spans="1:25" x14ac:dyDescent="0.2">
      <c r="A2332" s="93"/>
      <c r="I2332" s="93"/>
      <c r="M2332" s="93"/>
      <c r="N2332" s="93"/>
      <c r="Q2332" s="93"/>
      <c r="R2332" s="93"/>
      <c r="S2332" s="93"/>
      <c r="U2332" s="93"/>
      <c r="X2332" s="93"/>
      <c r="Y2332" s="93"/>
    </row>
    <row r="2333" spans="1:25" x14ac:dyDescent="0.2">
      <c r="A2333" s="93"/>
      <c r="I2333" s="93"/>
      <c r="M2333" s="93"/>
      <c r="N2333" s="93"/>
      <c r="Q2333" s="93"/>
      <c r="R2333" s="93"/>
      <c r="S2333" s="93"/>
      <c r="U2333" s="93"/>
      <c r="X2333" s="93"/>
      <c r="Y2333" s="93"/>
    </row>
    <row r="2334" spans="1:25" x14ac:dyDescent="0.2">
      <c r="A2334" s="93"/>
      <c r="I2334" s="93"/>
      <c r="M2334" s="93"/>
      <c r="N2334" s="93"/>
      <c r="Q2334" s="93"/>
      <c r="R2334" s="93"/>
      <c r="S2334" s="93"/>
      <c r="U2334" s="93"/>
      <c r="X2334" s="93"/>
      <c r="Y2334" s="93"/>
    </row>
    <row r="2335" spans="1:25" x14ac:dyDescent="0.2">
      <c r="A2335" s="93"/>
      <c r="I2335" s="93"/>
      <c r="M2335" s="93"/>
      <c r="N2335" s="93"/>
      <c r="Q2335" s="93"/>
      <c r="R2335" s="93"/>
      <c r="S2335" s="93"/>
      <c r="U2335" s="93"/>
      <c r="X2335" s="93"/>
      <c r="Y2335" s="93"/>
    </row>
    <row r="2336" spans="1:25" x14ac:dyDescent="0.2">
      <c r="A2336" s="93"/>
      <c r="I2336" s="93"/>
      <c r="M2336" s="93"/>
      <c r="N2336" s="93"/>
      <c r="Q2336" s="93"/>
      <c r="R2336" s="93"/>
      <c r="S2336" s="93"/>
      <c r="U2336" s="93"/>
      <c r="X2336" s="93"/>
      <c r="Y2336" s="93"/>
    </row>
    <row r="2337" spans="1:25" x14ac:dyDescent="0.2">
      <c r="A2337" s="93"/>
      <c r="I2337" s="93"/>
      <c r="M2337" s="93"/>
      <c r="N2337" s="93"/>
      <c r="Q2337" s="93"/>
      <c r="R2337" s="93"/>
      <c r="S2337" s="93"/>
      <c r="U2337" s="93"/>
      <c r="X2337" s="93"/>
      <c r="Y2337" s="93"/>
    </row>
    <row r="2338" spans="1:25" x14ac:dyDescent="0.2">
      <c r="A2338" s="93"/>
      <c r="I2338" s="93"/>
      <c r="M2338" s="93"/>
      <c r="N2338" s="93"/>
      <c r="Q2338" s="93"/>
      <c r="R2338" s="93"/>
      <c r="S2338" s="93"/>
      <c r="U2338" s="93"/>
      <c r="X2338" s="93"/>
      <c r="Y2338" s="93"/>
    </row>
    <row r="2339" spans="1:25" x14ac:dyDescent="0.2">
      <c r="A2339" s="93"/>
      <c r="I2339" s="93"/>
      <c r="M2339" s="93"/>
      <c r="N2339" s="93"/>
      <c r="Q2339" s="93"/>
      <c r="R2339" s="93"/>
      <c r="S2339" s="93"/>
      <c r="U2339" s="93"/>
      <c r="X2339" s="93"/>
      <c r="Y2339" s="93"/>
    </row>
    <row r="2340" spans="1:25" x14ac:dyDescent="0.2">
      <c r="A2340" s="93"/>
      <c r="I2340" s="93"/>
      <c r="M2340" s="93"/>
      <c r="N2340" s="93"/>
      <c r="Q2340" s="93"/>
      <c r="R2340" s="93"/>
      <c r="S2340" s="93"/>
      <c r="U2340" s="93"/>
      <c r="X2340" s="93"/>
      <c r="Y2340" s="93"/>
    </row>
    <row r="2341" spans="1:25" x14ac:dyDescent="0.2">
      <c r="A2341" s="93"/>
      <c r="I2341" s="93"/>
      <c r="M2341" s="93"/>
      <c r="N2341" s="93"/>
      <c r="Q2341" s="93"/>
      <c r="R2341" s="93"/>
      <c r="S2341" s="93"/>
      <c r="U2341" s="93"/>
      <c r="X2341" s="93"/>
      <c r="Y2341" s="93"/>
    </row>
    <row r="2342" spans="1:25" x14ac:dyDescent="0.2">
      <c r="A2342" s="93"/>
      <c r="I2342" s="93"/>
      <c r="M2342" s="93"/>
      <c r="N2342" s="93"/>
      <c r="Q2342" s="93"/>
      <c r="R2342" s="93"/>
      <c r="S2342" s="93"/>
      <c r="U2342" s="93"/>
      <c r="X2342" s="93"/>
      <c r="Y2342" s="93"/>
    </row>
    <row r="2343" spans="1:25" x14ac:dyDescent="0.2">
      <c r="A2343" s="93"/>
      <c r="I2343" s="93"/>
      <c r="M2343" s="93"/>
      <c r="N2343" s="93"/>
      <c r="Q2343" s="93"/>
      <c r="R2343" s="93"/>
      <c r="S2343" s="93"/>
      <c r="U2343" s="93"/>
      <c r="X2343" s="93"/>
      <c r="Y2343" s="93"/>
    </row>
    <row r="2344" spans="1:25" x14ac:dyDescent="0.2">
      <c r="A2344" s="93"/>
      <c r="I2344" s="93"/>
      <c r="M2344" s="93"/>
      <c r="N2344" s="93"/>
      <c r="Q2344" s="93"/>
      <c r="R2344" s="93"/>
      <c r="S2344" s="93"/>
      <c r="U2344" s="93"/>
      <c r="X2344" s="93"/>
      <c r="Y2344" s="93"/>
    </row>
    <row r="2345" spans="1:25" x14ac:dyDescent="0.2">
      <c r="A2345" s="93"/>
      <c r="I2345" s="93"/>
      <c r="M2345" s="93"/>
      <c r="N2345" s="93"/>
      <c r="Q2345" s="93"/>
      <c r="R2345" s="93"/>
      <c r="S2345" s="93"/>
      <c r="U2345" s="93"/>
      <c r="X2345" s="93"/>
      <c r="Y2345" s="93"/>
    </row>
    <row r="2346" spans="1:25" x14ac:dyDescent="0.2">
      <c r="A2346" s="93"/>
      <c r="I2346" s="93"/>
      <c r="M2346" s="93"/>
      <c r="N2346" s="93"/>
      <c r="Q2346" s="93"/>
      <c r="R2346" s="93"/>
      <c r="S2346" s="93"/>
      <c r="U2346" s="93"/>
      <c r="X2346" s="93"/>
      <c r="Y2346" s="93"/>
    </row>
    <row r="2347" spans="1:25" x14ac:dyDescent="0.2">
      <c r="A2347" s="93"/>
      <c r="I2347" s="93"/>
      <c r="M2347" s="93"/>
      <c r="N2347" s="93"/>
      <c r="Q2347" s="93"/>
      <c r="R2347" s="93"/>
      <c r="S2347" s="93"/>
      <c r="U2347" s="93"/>
      <c r="X2347" s="93"/>
      <c r="Y2347" s="93"/>
    </row>
    <row r="2348" spans="1:25" x14ac:dyDescent="0.2">
      <c r="A2348" s="93"/>
      <c r="I2348" s="93"/>
      <c r="M2348" s="93"/>
      <c r="N2348" s="93"/>
      <c r="Q2348" s="93"/>
      <c r="R2348" s="93"/>
      <c r="S2348" s="93"/>
      <c r="U2348" s="93"/>
      <c r="X2348" s="93"/>
      <c r="Y2348" s="93"/>
    </row>
    <row r="2349" spans="1:25" x14ac:dyDescent="0.2">
      <c r="A2349" s="93"/>
      <c r="I2349" s="93"/>
      <c r="M2349" s="93"/>
      <c r="N2349" s="93"/>
      <c r="Q2349" s="93"/>
      <c r="R2349" s="93"/>
      <c r="S2349" s="93"/>
      <c r="U2349" s="93"/>
      <c r="X2349" s="93"/>
      <c r="Y2349" s="93"/>
    </row>
    <row r="2350" spans="1:25" x14ac:dyDescent="0.2">
      <c r="A2350" s="93"/>
      <c r="I2350" s="93"/>
      <c r="M2350" s="93"/>
      <c r="N2350" s="93"/>
      <c r="Q2350" s="93"/>
      <c r="R2350" s="93"/>
      <c r="S2350" s="93"/>
      <c r="U2350" s="93"/>
      <c r="X2350" s="93"/>
      <c r="Y2350" s="93"/>
    </row>
    <row r="2351" spans="1:25" x14ac:dyDescent="0.2">
      <c r="A2351" s="93"/>
      <c r="I2351" s="93"/>
      <c r="M2351" s="93"/>
      <c r="N2351" s="93"/>
      <c r="Q2351" s="93"/>
      <c r="R2351" s="93"/>
      <c r="S2351" s="93"/>
      <c r="U2351" s="93"/>
      <c r="X2351" s="93"/>
      <c r="Y2351" s="93"/>
    </row>
    <row r="2352" spans="1:25" x14ac:dyDescent="0.2">
      <c r="A2352" s="93"/>
      <c r="I2352" s="93"/>
      <c r="M2352" s="93"/>
      <c r="N2352" s="93"/>
      <c r="Q2352" s="93"/>
      <c r="R2352" s="93"/>
      <c r="S2352" s="93"/>
      <c r="U2352" s="93"/>
      <c r="X2352" s="93"/>
      <c r="Y2352" s="93"/>
    </row>
    <row r="2353" spans="1:25" x14ac:dyDescent="0.2">
      <c r="A2353" s="93"/>
      <c r="I2353" s="93"/>
      <c r="M2353" s="93"/>
      <c r="N2353" s="93"/>
      <c r="Q2353" s="93"/>
      <c r="R2353" s="93"/>
      <c r="S2353" s="93"/>
      <c r="U2353" s="93"/>
      <c r="X2353" s="93"/>
      <c r="Y2353" s="93"/>
    </row>
    <row r="2354" spans="1:25" x14ac:dyDescent="0.2">
      <c r="A2354" s="93"/>
      <c r="I2354" s="93"/>
      <c r="M2354" s="93"/>
      <c r="N2354" s="93"/>
      <c r="Q2354" s="93"/>
      <c r="R2354" s="93"/>
      <c r="S2354" s="93"/>
      <c r="U2354" s="93"/>
      <c r="X2354" s="93"/>
      <c r="Y2354" s="93"/>
    </row>
    <row r="2355" spans="1:25" x14ac:dyDescent="0.2">
      <c r="A2355" s="93"/>
      <c r="I2355" s="93"/>
      <c r="M2355" s="93"/>
      <c r="N2355" s="93"/>
      <c r="Q2355" s="93"/>
      <c r="R2355" s="93"/>
      <c r="S2355" s="93"/>
      <c r="U2355" s="93"/>
      <c r="X2355" s="93"/>
      <c r="Y2355" s="93"/>
    </row>
    <row r="2356" spans="1:25" x14ac:dyDescent="0.2">
      <c r="A2356" s="93"/>
      <c r="I2356" s="93"/>
      <c r="M2356" s="93"/>
      <c r="N2356" s="93"/>
      <c r="Q2356" s="93"/>
      <c r="R2356" s="93"/>
      <c r="S2356" s="93"/>
      <c r="U2356" s="93"/>
      <c r="X2356" s="93"/>
      <c r="Y2356" s="93"/>
    </row>
    <row r="2357" spans="1:25" x14ac:dyDescent="0.2">
      <c r="A2357" s="93"/>
      <c r="I2357" s="93"/>
      <c r="M2357" s="93"/>
      <c r="N2357" s="93"/>
      <c r="Q2357" s="93"/>
      <c r="R2357" s="93"/>
      <c r="S2357" s="93"/>
      <c r="U2357" s="93"/>
      <c r="X2357" s="93"/>
      <c r="Y2357" s="93"/>
    </row>
    <row r="2358" spans="1:25" x14ac:dyDescent="0.2">
      <c r="A2358" s="93"/>
      <c r="I2358" s="93"/>
      <c r="M2358" s="93"/>
      <c r="N2358" s="93"/>
      <c r="Q2358" s="93"/>
      <c r="R2358" s="93"/>
      <c r="S2358" s="93"/>
      <c r="U2358" s="93"/>
      <c r="X2358" s="93"/>
      <c r="Y2358" s="93"/>
    </row>
    <row r="2359" spans="1:25" x14ac:dyDescent="0.2">
      <c r="A2359" s="93"/>
      <c r="I2359" s="93"/>
      <c r="M2359" s="93"/>
      <c r="N2359" s="93"/>
      <c r="Q2359" s="93"/>
      <c r="R2359" s="93"/>
      <c r="S2359" s="93"/>
      <c r="U2359" s="93"/>
      <c r="X2359" s="93"/>
      <c r="Y2359" s="93"/>
    </row>
    <row r="2360" spans="1:25" x14ac:dyDescent="0.2">
      <c r="A2360" s="93"/>
      <c r="I2360" s="93"/>
      <c r="M2360" s="93"/>
      <c r="N2360" s="93"/>
      <c r="Q2360" s="93"/>
      <c r="R2360" s="93"/>
      <c r="S2360" s="93"/>
      <c r="U2360" s="93"/>
      <c r="X2360" s="93"/>
      <c r="Y2360" s="93"/>
    </row>
    <row r="2361" spans="1:25" x14ac:dyDescent="0.2">
      <c r="A2361" s="93"/>
      <c r="I2361" s="93"/>
      <c r="M2361" s="93"/>
      <c r="N2361" s="93"/>
      <c r="Q2361" s="93"/>
      <c r="R2361" s="93"/>
      <c r="S2361" s="93"/>
      <c r="U2361" s="93"/>
      <c r="X2361" s="93"/>
      <c r="Y2361" s="93"/>
    </row>
    <row r="2362" spans="1:25" x14ac:dyDescent="0.2">
      <c r="A2362" s="93"/>
      <c r="I2362" s="93"/>
      <c r="M2362" s="93"/>
      <c r="N2362" s="93"/>
      <c r="Q2362" s="93"/>
      <c r="R2362" s="93"/>
      <c r="S2362" s="93"/>
      <c r="U2362" s="93"/>
      <c r="X2362" s="93"/>
      <c r="Y2362" s="93"/>
    </row>
    <row r="2363" spans="1:25" x14ac:dyDescent="0.2">
      <c r="A2363" s="93"/>
      <c r="I2363" s="93"/>
      <c r="M2363" s="93"/>
      <c r="N2363" s="93"/>
      <c r="Q2363" s="93"/>
      <c r="R2363" s="93"/>
      <c r="S2363" s="93"/>
      <c r="U2363" s="93"/>
      <c r="X2363" s="93"/>
      <c r="Y2363" s="93"/>
    </row>
    <row r="2364" spans="1:25" x14ac:dyDescent="0.2">
      <c r="A2364" s="93"/>
      <c r="I2364" s="93"/>
      <c r="M2364" s="93"/>
      <c r="N2364" s="93"/>
      <c r="Q2364" s="93"/>
      <c r="R2364" s="93"/>
      <c r="S2364" s="93"/>
      <c r="U2364" s="93"/>
      <c r="X2364" s="93"/>
      <c r="Y2364" s="93"/>
    </row>
    <row r="2365" spans="1:25" x14ac:dyDescent="0.2">
      <c r="A2365" s="93"/>
      <c r="I2365" s="93"/>
      <c r="M2365" s="93"/>
      <c r="N2365" s="93"/>
      <c r="Q2365" s="93"/>
      <c r="R2365" s="93"/>
      <c r="S2365" s="93"/>
      <c r="U2365" s="93"/>
      <c r="X2365" s="93"/>
      <c r="Y2365" s="93"/>
    </row>
    <row r="2366" spans="1:25" x14ac:dyDescent="0.2">
      <c r="A2366" s="93"/>
      <c r="I2366" s="93"/>
      <c r="M2366" s="93"/>
      <c r="N2366" s="93"/>
      <c r="Q2366" s="93"/>
      <c r="R2366" s="93"/>
      <c r="S2366" s="93"/>
      <c r="U2366" s="93"/>
      <c r="X2366" s="93"/>
      <c r="Y2366" s="93"/>
    </row>
    <row r="2367" spans="1:25" x14ac:dyDescent="0.2">
      <c r="A2367" s="93"/>
      <c r="I2367" s="93"/>
      <c r="M2367" s="93"/>
      <c r="N2367" s="93"/>
      <c r="Q2367" s="93"/>
      <c r="R2367" s="93"/>
      <c r="S2367" s="93"/>
      <c r="U2367" s="93"/>
      <c r="X2367" s="93"/>
      <c r="Y2367" s="93"/>
    </row>
    <row r="2368" spans="1:25" x14ac:dyDescent="0.2">
      <c r="A2368" s="93"/>
      <c r="I2368" s="93"/>
      <c r="M2368" s="93"/>
      <c r="N2368" s="93"/>
      <c r="Q2368" s="93"/>
      <c r="R2368" s="93"/>
      <c r="S2368" s="93"/>
      <c r="U2368" s="93"/>
      <c r="X2368" s="93"/>
      <c r="Y2368" s="93"/>
    </row>
    <row r="2369" spans="1:25" x14ac:dyDescent="0.2">
      <c r="A2369" s="93"/>
      <c r="I2369" s="93"/>
      <c r="M2369" s="93"/>
      <c r="N2369" s="93"/>
      <c r="Q2369" s="93"/>
      <c r="R2369" s="93"/>
      <c r="S2369" s="93"/>
      <c r="U2369" s="93"/>
      <c r="X2369" s="93"/>
      <c r="Y2369" s="93"/>
    </row>
    <row r="2370" spans="1:25" x14ac:dyDescent="0.2">
      <c r="A2370" s="93"/>
      <c r="I2370" s="93"/>
      <c r="M2370" s="93"/>
      <c r="N2370" s="93"/>
      <c r="Q2370" s="93"/>
      <c r="R2370" s="93"/>
      <c r="S2370" s="93"/>
      <c r="U2370" s="93"/>
      <c r="X2370" s="93"/>
      <c r="Y2370" s="93"/>
    </row>
    <row r="2371" spans="1:25" x14ac:dyDescent="0.2">
      <c r="A2371" s="93"/>
      <c r="I2371" s="93"/>
      <c r="M2371" s="93"/>
      <c r="N2371" s="93"/>
      <c r="Q2371" s="93"/>
      <c r="R2371" s="93"/>
      <c r="S2371" s="93"/>
      <c r="U2371" s="93"/>
      <c r="X2371" s="93"/>
      <c r="Y2371" s="93"/>
    </row>
    <row r="2372" spans="1:25" x14ac:dyDescent="0.2">
      <c r="A2372" s="93"/>
      <c r="I2372" s="93"/>
      <c r="M2372" s="93"/>
      <c r="N2372" s="93"/>
      <c r="Q2372" s="93"/>
      <c r="R2372" s="93"/>
      <c r="S2372" s="93"/>
      <c r="U2372" s="93"/>
      <c r="X2372" s="93"/>
      <c r="Y2372" s="93"/>
    </row>
    <row r="2373" spans="1:25" x14ac:dyDescent="0.2">
      <c r="A2373" s="93"/>
      <c r="I2373" s="93"/>
      <c r="M2373" s="93"/>
      <c r="N2373" s="93"/>
      <c r="Q2373" s="93"/>
      <c r="R2373" s="93"/>
      <c r="S2373" s="93"/>
      <c r="U2373" s="93"/>
      <c r="X2373" s="93"/>
      <c r="Y2373" s="93"/>
    </row>
    <row r="2374" spans="1:25" x14ac:dyDescent="0.2">
      <c r="A2374" s="93"/>
      <c r="I2374" s="93"/>
      <c r="M2374" s="93"/>
      <c r="N2374" s="93"/>
      <c r="Q2374" s="93"/>
      <c r="R2374" s="93"/>
      <c r="S2374" s="93"/>
      <c r="U2374" s="93"/>
      <c r="X2374" s="93"/>
      <c r="Y2374" s="93"/>
    </row>
    <row r="2375" spans="1:25" x14ac:dyDescent="0.2">
      <c r="A2375" s="93"/>
      <c r="I2375" s="93"/>
      <c r="M2375" s="93"/>
      <c r="N2375" s="93"/>
      <c r="Q2375" s="93"/>
      <c r="R2375" s="93"/>
      <c r="S2375" s="93"/>
      <c r="U2375" s="93"/>
      <c r="X2375" s="93"/>
      <c r="Y2375" s="93"/>
    </row>
    <row r="2376" spans="1:25" x14ac:dyDescent="0.2">
      <c r="A2376" s="93"/>
      <c r="I2376" s="93"/>
      <c r="M2376" s="93"/>
      <c r="N2376" s="93"/>
      <c r="Q2376" s="93"/>
      <c r="R2376" s="93"/>
      <c r="S2376" s="93"/>
      <c r="U2376" s="93"/>
      <c r="X2376" s="93"/>
      <c r="Y2376" s="93"/>
    </row>
    <row r="2377" spans="1:25" x14ac:dyDescent="0.2">
      <c r="A2377" s="93"/>
      <c r="I2377" s="93"/>
      <c r="M2377" s="93"/>
      <c r="N2377" s="93"/>
      <c r="Q2377" s="93"/>
      <c r="R2377" s="93"/>
      <c r="S2377" s="93"/>
      <c r="U2377" s="93"/>
      <c r="X2377" s="93"/>
      <c r="Y2377" s="93"/>
    </row>
    <row r="2378" spans="1:25" x14ac:dyDescent="0.2">
      <c r="A2378" s="93"/>
      <c r="I2378" s="93"/>
      <c r="M2378" s="93"/>
      <c r="N2378" s="93"/>
      <c r="Q2378" s="93"/>
      <c r="R2378" s="93"/>
      <c r="S2378" s="93"/>
      <c r="U2378" s="93"/>
      <c r="X2378" s="93"/>
      <c r="Y2378" s="93"/>
    </row>
    <row r="2379" spans="1:25" x14ac:dyDescent="0.2">
      <c r="A2379" s="93"/>
      <c r="I2379" s="93"/>
      <c r="M2379" s="93"/>
      <c r="N2379" s="93"/>
      <c r="Q2379" s="93"/>
      <c r="R2379" s="93"/>
      <c r="S2379" s="93"/>
      <c r="U2379" s="93"/>
      <c r="X2379" s="93"/>
      <c r="Y2379" s="93"/>
    </row>
    <row r="2380" spans="1:25" x14ac:dyDescent="0.2">
      <c r="A2380" s="93"/>
      <c r="I2380" s="93"/>
      <c r="M2380" s="93"/>
      <c r="N2380" s="93"/>
      <c r="Q2380" s="93"/>
      <c r="R2380" s="93"/>
      <c r="S2380" s="93"/>
      <c r="U2380" s="93"/>
      <c r="X2380" s="93"/>
      <c r="Y2380" s="93"/>
    </row>
    <row r="2381" spans="1:25" x14ac:dyDescent="0.2">
      <c r="A2381" s="93"/>
      <c r="I2381" s="93"/>
      <c r="M2381" s="93"/>
      <c r="N2381" s="93"/>
      <c r="Q2381" s="93"/>
      <c r="R2381" s="93"/>
      <c r="S2381" s="93"/>
      <c r="U2381" s="93"/>
      <c r="X2381" s="93"/>
      <c r="Y2381" s="93"/>
    </row>
    <row r="2382" spans="1:25" x14ac:dyDescent="0.2">
      <c r="A2382" s="93"/>
      <c r="I2382" s="93"/>
      <c r="M2382" s="93"/>
      <c r="N2382" s="93"/>
      <c r="Q2382" s="93"/>
      <c r="R2382" s="93"/>
      <c r="S2382" s="93"/>
      <c r="U2382" s="93"/>
      <c r="X2382" s="93"/>
      <c r="Y2382" s="93"/>
    </row>
    <row r="2383" spans="1:25" x14ac:dyDescent="0.2">
      <c r="A2383" s="93"/>
      <c r="I2383" s="93"/>
      <c r="M2383" s="93"/>
      <c r="N2383" s="93"/>
      <c r="Q2383" s="93"/>
      <c r="R2383" s="93"/>
      <c r="S2383" s="93"/>
      <c r="U2383" s="93"/>
      <c r="X2383" s="93"/>
      <c r="Y2383" s="93"/>
    </row>
    <row r="2384" spans="1:25" x14ac:dyDescent="0.2">
      <c r="A2384" s="93"/>
      <c r="I2384" s="93"/>
      <c r="M2384" s="93"/>
      <c r="N2384" s="93"/>
      <c r="Q2384" s="93"/>
      <c r="R2384" s="93"/>
      <c r="S2384" s="93"/>
      <c r="U2384" s="93"/>
      <c r="X2384" s="93"/>
      <c r="Y2384" s="93"/>
    </row>
    <row r="2385" spans="1:25" x14ac:dyDescent="0.2">
      <c r="A2385" s="93"/>
      <c r="I2385" s="93"/>
      <c r="M2385" s="93"/>
      <c r="N2385" s="93"/>
      <c r="Q2385" s="93"/>
      <c r="R2385" s="93"/>
      <c r="S2385" s="93"/>
      <c r="U2385" s="93"/>
      <c r="X2385" s="93"/>
      <c r="Y2385" s="93"/>
    </row>
    <row r="2386" spans="1:25" x14ac:dyDescent="0.2">
      <c r="A2386" s="93"/>
      <c r="I2386" s="93"/>
      <c r="M2386" s="93"/>
      <c r="N2386" s="93"/>
      <c r="Q2386" s="93"/>
      <c r="R2386" s="93"/>
      <c r="S2386" s="93"/>
      <c r="U2386" s="93"/>
      <c r="X2386" s="93"/>
      <c r="Y2386" s="93"/>
    </row>
    <row r="2387" spans="1:25" x14ac:dyDescent="0.2">
      <c r="A2387" s="93"/>
      <c r="I2387" s="93"/>
      <c r="M2387" s="93"/>
      <c r="N2387" s="93"/>
      <c r="Q2387" s="93"/>
      <c r="R2387" s="93"/>
      <c r="S2387" s="93"/>
      <c r="U2387" s="93"/>
      <c r="X2387" s="93"/>
      <c r="Y2387" s="93"/>
    </row>
    <row r="2388" spans="1:25" x14ac:dyDescent="0.2">
      <c r="A2388" s="93"/>
      <c r="I2388" s="93"/>
      <c r="M2388" s="93"/>
      <c r="N2388" s="93"/>
      <c r="Q2388" s="93"/>
      <c r="R2388" s="93"/>
      <c r="S2388" s="93"/>
      <c r="U2388" s="93"/>
      <c r="X2388" s="93"/>
      <c r="Y2388" s="93"/>
    </row>
    <row r="2389" spans="1:25" x14ac:dyDescent="0.2">
      <c r="A2389" s="93"/>
      <c r="I2389" s="93"/>
      <c r="M2389" s="93"/>
      <c r="N2389" s="93"/>
      <c r="Q2389" s="93"/>
      <c r="R2389" s="93"/>
      <c r="S2389" s="93"/>
      <c r="U2389" s="93"/>
      <c r="X2389" s="93"/>
      <c r="Y2389" s="93"/>
    </row>
    <row r="2390" spans="1:25" x14ac:dyDescent="0.2">
      <c r="A2390" s="93"/>
      <c r="I2390" s="93"/>
      <c r="M2390" s="93"/>
      <c r="N2390" s="93"/>
      <c r="Q2390" s="93"/>
      <c r="R2390" s="93"/>
      <c r="S2390" s="93"/>
      <c r="U2390" s="93"/>
      <c r="X2390" s="93"/>
      <c r="Y2390" s="93"/>
    </row>
    <row r="2391" spans="1:25" x14ac:dyDescent="0.2">
      <c r="A2391" s="93"/>
      <c r="I2391" s="93"/>
      <c r="M2391" s="93"/>
      <c r="N2391" s="93"/>
      <c r="Q2391" s="93"/>
      <c r="R2391" s="93"/>
      <c r="S2391" s="93"/>
      <c r="U2391" s="93"/>
      <c r="X2391" s="93"/>
      <c r="Y2391" s="93"/>
    </row>
    <row r="2392" spans="1:25" x14ac:dyDescent="0.2">
      <c r="A2392" s="93"/>
      <c r="I2392" s="93"/>
      <c r="M2392" s="93"/>
      <c r="N2392" s="93"/>
      <c r="Q2392" s="93"/>
      <c r="R2392" s="93"/>
      <c r="S2392" s="93"/>
      <c r="U2392" s="93"/>
      <c r="X2392" s="93"/>
      <c r="Y2392" s="93"/>
    </row>
    <row r="2393" spans="1:25" x14ac:dyDescent="0.2">
      <c r="A2393" s="93"/>
      <c r="I2393" s="93"/>
      <c r="M2393" s="93"/>
      <c r="N2393" s="93"/>
      <c r="Q2393" s="93"/>
      <c r="R2393" s="93"/>
      <c r="S2393" s="93"/>
      <c r="U2393" s="93"/>
      <c r="X2393" s="93"/>
      <c r="Y2393" s="93"/>
    </row>
    <row r="2394" spans="1:25" x14ac:dyDescent="0.2">
      <c r="A2394" s="93"/>
      <c r="I2394" s="93"/>
      <c r="M2394" s="93"/>
      <c r="N2394" s="93"/>
      <c r="Q2394" s="93"/>
      <c r="R2394" s="93"/>
      <c r="S2394" s="93"/>
      <c r="U2394" s="93"/>
      <c r="X2394" s="93"/>
      <c r="Y2394" s="93"/>
    </row>
    <row r="2395" spans="1:25" x14ac:dyDescent="0.2">
      <c r="A2395" s="93"/>
      <c r="I2395" s="93"/>
      <c r="M2395" s="93"/>
      <c r="N2395" s="93"/>
      <c r="Q2395" s="93"/>
      <c r="R2395" s="93"/>
      <c r="S2395" s="93"/>
      <c r="U2395" s="93"/>
      <c r="X2395" s="93"/>
      <c r="Y2395" s="93"/>
    </row>
    <row r="2396" spans="1:25" x14ac:dyDescent="0.2">
      <c r="A2396" s="93"/>
      <c r="I2396" s="93"/>
      <c r="M2396" s="93"/>
      <c r="N2396" s="93"/>
      <c r="Q2396" s="93"/>
      <c r="R2396" s="93"/>
      <c r="S2396" s="93"/>
      <c r="U2396" s="93"/>
      <c r="X2396" s="93"/>
      <c r="Y2396" s="93"/>
    </row>
    <row r="2397" spans="1:25" x14ac:dyDescent="0.2">
      <c r="A2397" s="93"/>
      <c r="I2397" s="93"/>
      <c r="M2397" s="93"/>
      <c r="N2397" s="93"/>
      <c r="Q2397" s="93"/>
      <c r="R2397" s="93"/>
      <c r="S2397" s="93"/>
      <c r="U2397" s="93"/>
      <c r="X2397" s="93"/>
      <c r="Y2397" s="93"/>
    </row>
    <row r="2398" spans="1:25" x14ac:dyDescent="0.2">
      <c r="A2398" s="93"/>
      <c r="I2398" s="93"/>
      <c r="M2398" s="93"/>
      <c r="N2398" s="93"/>
      <c r="Q2398" s="93"/>
      <c r="R2398" s="93"/>
      <c r="S2398" s="93"/>
      <c r="U2398" s="93"/>
      <c r="X2398" s="93"/>
      <c r="Y2398" s="93"/>
    </row>
    <row r="2399" spans="1:25" x14ac:dyDescent="0.2">
      <c r="A2399" s="93"/>
      <c r="I2399" s="93"/>
      <c r="M2399" s="93"/>
      <c r="N2399" s="93"/>
      <c r="Q2399" s="93"/>
      <c r="R2399" s="93"/>
      <c r="S2399" s="93"/>
      <c r="U2399" s="93"/>
      <c r="X2399" s="93"/>
      <c r="Y2399" s="93"/>
    </row>
    <row r="2400" spans="1:25" x14ac:dyDescent="0.2">
      <c r="A2400" s="93"/>
      <c r="I2400" s="93"/>
      <c r="M2400" s="93"/>
      <c r="N2400" s="93"/>
      <c r="Q2400" s="93"/>
      <c r="R2400" s="93"/>
      <c r="S2400" s="93"/>
      <c r="U2400" s="93"/>
      <c r="X2400" s="93"/>
      <c r="Y2400" s="93"/>
    </row>
    <row r="2401" spans="1:25" x14ac:dyDescent="0.2">
      <c r="A2401" s="93"/>
      <c r="I2401" s="93"/>
      <c r="M2401" s="93"/>
      <c r="N2401" s="93"/>
      <c r="Q2401" s="93"/>
      <c r="R2401" s="93"/>
      <c r="S2401" s="93"/>
      <c r="U2401" s="93"/>
      <c r="X2401" s="93"/>
      <c r="Y2401" s="93"/>
    </row>
    <row r="2402" spans="1:25" x14ac:dyDescent="0.2">
      <c r="A2402" s="93"/>
      <c r="I2402" s="93"/>
      <c r="M2402" s="93"/>
      <c r="N2402" s="93"/>
      <c r="Q2402" s="93"/>
      <c r="R2402" s="93"/>
      <c r="S2402" s="93"/>
      <c r="U2402" s="93"/>
      <c r="X2402" s="93"/>
      <c r="Y2402" s="93"/>
    </row>
    <row r="2403" spans="1:25" x14ac:dyDescent="0.2">
      <c r="A2403" s="93"/>
      <c r="I2403" s="93"/>
      <c r="M2403" s="93"/>
      <c r="N2403" s="93"/>
      <c r="Q2403" s="93"/>
      <c r="R2403" s="93"/>
      <c r="S2403" s="93"/>
      <c r="U2403" s="93"/>
      <c r="X2403" s="93"/>
      <c r="Y2403" s="93"/>
    </row>
    <row r="2404" spans="1:25" x14ac:dyDescent="0.2">
      <c r="A2404" s="93"/>
      <c r="I2404" s="93"/>
      <c r="M2404" s="93"/>
      <c r="N2404" s="93"/>
      <c r="Q2404" s="93"/>
      <c r="R2404" s="93"/>
      <c r="S2404" s="93"/>
      <c r="U2404" s="93"/>
      <c r="X2404" s="93"/>
      <c r="Y2404" s="93"/>
    </row>
    <row r="2405" spans="1:25" x14ac:dyDescent="0.2">
      <c r="A2405" s="93"/>
      <c r="I2405" s="93"/>
      <c r="M2405" s="93"/>
      <c r="N2405" s="93"/>
      <c r="Q2405" s="93"/>
      <c r="R2405" s="93"/>
      <c r="S2405" s="93"/>
      <c r="U2405" s="93"/>
      <c r="X2405" s="93"/>
      <c r="Y2405" s="93"/>
    </row>
    <row r="2406" spans="1:25" x14ac:dyDescent="0.2">
      <c r="A2406" s="93"/>
      <c r="I2406" s="93"/>
      <c r="M2406" s="93"/>
      <c r="N2406" s="93"/>
      <c r="Q2406" s="93"/>
      <c r="R2406" s="93"/>
      <c r="S2406" s="93"/>
      <c r="U2406" s="93"/>
      <c r="X2406" s="93"/>
      <c r="Y2406" s="93"/>
    </row>
    <row r="2407" spans="1:25" x14ac:dyDescent="0.2">
      <c r="A2407" s="93"/>
      <c r="I2407" s="93"/>
      <c r="M2407" s="93"/>
      <c r="N2407" s="93"/>
      <c r="Q2407" s="93"/>
      <c r="R2407" s="93"/>
      <c r="S2407" s="93"/>
      <c r="U2407" s="93"/>
      <c r="X2407" s="93"/>
      <c r="Y2407" s="93"/>
    </row>
    <row r="2408" spans="1:25" x14ac:dyDescent="0.2">
      <c r="A2408" s="93"/>
      <c r="I2408" s="93"/>
      <c r="M2408" s="93"/>
      <c r="N2408" s="93"/>
      <c r="Q2408" s="93"/>
      <c r="R2408" s="93"/>
      <c r="S2408" s="93"/>
      <c r="U2408" s="93"/>
      <c r="X2408" s="93"/>
      <c r="Y2408" s="93"/>
    </row>
    <row r="2409" spans="1:25" x14ac:dyDescent="0.2">
      <c r="A2409" s="93"/>
      <c r="I2409" s="93"/>
      <c r="M2409" s="93"/>
      <c r="N2409" s="93"/>
      <c r="Q2409" s="93"/>
      <c r="R2409" s="93"/>
      <c r="S2409" s="93"/>
      <c r="U2409" s="93"/>
      <c r="X2409" s="93"/>
      <c r="Y2409" s="93"/>
    </row>
    <row r="2410" spans="1:25" x14ac:dyDescent="0.2">
      <c r="A2410" s="93"/>
      <c r="I2410" s="93"/>
      <c r="M2410" s="93"/>
      <c r="N2410" s="93"/>
      <c r="Q2410" s="93"/>
      <c r="R2410" s="93"/>
      <c r="S2410" s="93"/>
      <c r="U2410" s="93"/>
      <c r="X2410" s="93"/>
      <c r="Y2410" s="93"/>
    </row>
    <row r="2411" spans="1:25" x14ac:dyDescent="0.2">
      <c r="A2411" s="93"/>
      <c r="I2411" s="93"/>
      <c r="M2411" s="93"/>
      <c r="N2411" s="93"/>
      <c r="Q2411" s="93"/>
      <c r="R2411" s="93"/>
      <c r="S2411" s="93"/>
      <c r="U2411" s="93"/>
      <c r="X2411" s="93"/>
      <c r="Y2411" s="93"/>
    </row>
    <row r="2412" spans="1:25" x14ac:dyDescent="0.2">
      <c r="A2412" s="93"/>
      <c r="I2412" s="93"/>
      <c r="M2412" s="93"/>
      <c r="N2412" s="93"/>
      <c r="Q2412" s="93"/>
      <c r="R2412" s="93"/>
      <c r="S2412" s="93"/>
      <c r="U2412" s="93"/>
      <c r="X2412" s="93"/>
      <c r="Y2412" s="93"/>
    </row>
    <row r="2413" spans="1:25" x14ac:dyDescent="0.2">
      <c r="A2413" s="93"/>
      <c r="I2413" s="93"/>
      <c r="M2413" s="93"/>
      <c r="N2413" s="93"/>
      <c r="Q2413" s="93"/>
      <c r="R2413" s="93"/>
      <c r="S2413" s="93"/>
      <c r="U2413" s="93"/>
      <c r="X2413" s="93"/>
      <c r="Y2413" s="93"/>
    </row>
    <row r="2414" spans="1:25" x14ac:dyDescent="0.2">
      <c r="A2414" s="93"/>
      <c r="I2414" s="93"/>
      <c r="M2414" s="93"/>
      <c r="N2414" s="93"/>
      <c r="Q2414" s="93"/>
      <c r="R2414" s="93"/>
      <c r="S2414" s="93"/>
      <c r="U2414" s="93"/>
      <c r="X2414" s="93"/>
      <c r="Y2414" s="93"/>
    </row>
    <row r="2415" spans="1:25" x14ac:dyDescent="0.2">
      <c r="A2415" s="93"/>
      <c r="I2415" s="93"/>
      <c r="M2415" s="93"/>
      <c r="N2415" s="93"/>
      <c r="Q2415" s="93"/>
      <c r="R2415" s="93"/>
      <c r="S2415" s="93"/>
      <c r="U2415" s="93"/>
      <c r="X2415" s="93"/>
      <c r="Y2415" s="93"/>
    </row>
    <row r="2416" spans="1:25" x14ac:dyDescent="0.2">
      <c r="A2416" s="93"/>
      <c r="I2416" s="93"/>
      <c r="M2416" s="93"/>
      <c r="N2416" s="93"/>
      <c r="Q2416" s="93"/>
      <c r="R2416" s="93"/>
      <c r="S2416" s="93"/>
      <c r="U2416" s="93"/>
      <c r="X2416" s="93"/>
      <c r="Y2416" s="93"/>
    </row>
    <row r="2417" spans="1:25" x14ac:dyDescent="0.2">
      <c r="A2417" s="93"/>
      <c r="I2417" s="93"/>
      <c r="M2417" s="93"/>
      <c r="N2417" s="93"/>
      <c r="Q2417" s="93"/>
      <c r="R2417" s="93"/>
      <c r="S2417" s="93"/>
      <c r="U2417" s="93"/>
      <c r="X2417" s="93"/>
      <c r="Y2417" s="93"/>
    </row>
    <row r="2418" spans="1:25" x14ac:dyDescent="0.2">
      <c r="A2418" s="93"/>
      <c r="I2418" s="93"/>
      <c r="M2418" s="93"/>
      <c r="N2418" s="93"/>
      <c r="Q2418" s="93"/>
      <c r="R2418" s="93"/>
      <c r="S2418" s="93"/>
      <c r="U2418" s="93"/>
      <c r="X2418" s="93"/>
      <c r="Y2418" s="93"/>
    </row>
    <row r="2419" spans="1:25" x14ac:dyDescent="0.2">
      <c r="A2419" s="93"/>
      <c r="I2419" s="93"/>
      <c r="M2419" s="93"/>
      <c r="N2419" s="93"/>
      <c r="Q2419" s="93"/>
      <c r="R2419" s="93"/>
      <c r="S2419" s="93"/>
      <c r="U2419" s="93"/>
      <c r="X2419" s="93"/>
      <c r="Y2419" s="93"/>
    </row>
    <row r="2420" spans="1:25" x14ac:dyDescent="0.2">
      <c r="A2420" s="93"/>
      <c r="I2420" s="93"/>
      <c r="M2420" s="93"/>
      <c r="N2420" s="93"/>
      <c r="Q2420" s="93"/>
      <c r="R2420" s="93"/>
      <c r="S2420" s="93"/>
      <c r="U2420" s="93"/>
      <c r="X2420" s="93"/>
      <c r="Y2420" s="93"/>
    </row>
    <row r="2421" spans="1:25" x14ac:dyDescent="0.2">
      <c r="A2421" s="93"/>
      <c r="I2421" s="93"/>
      <c r="M2421" s="93"/>
      <c r="N2421" s="93"/>
      <c r="Q2421" s="93"/>
      <c r="R2421" s="93"/>
      <c r="S2421" s="93"/>
      <c r="U2421" s="93"/>
      <c r="X2421" s="93"/>
      <c r="Y2421" s="93"/>
    </row>
    <row r="2422" spans="1:25" x14ac:dyDescent="0.2">
      <c r="A2422" s="93"/>
      <c r="I2422" s="93"/>
      <c r="M2422" s="93"/>
      <c r="N2422" s="93"/>
      <c r="Q2422" s="93"/>
      <c r="R2422" s="93"/>
      <c r="S2422" s="93"/>
      <c r="U2422" s="93"/>
      <c r="X2422" s="93"/>
      <c r="Y2422" s="93"/>
    </row>
    <row r="2423" spans="1:25" x14ac:dyDescent="0.2">
      <c r="A2423" s="93"/>
      <c r="I2423" s="93"/>
      <c r="M2423" s="93"/>
      <c r="N2423" s="93"/>
      <c r="Q2423" s="93"/>
      <c r="R2423" s="93"/>
      <c r="S2423" s="93"/>
      <c r="U2423" s="93"/>
      <c r="X2423" s="93"/>
      <c r="Y2423" s="93"/>
    </row>
    <row r="2424" spans="1:25" x14ac:dyDescent="0.2">
      <c r="A2424" s="93"/>
      <c r="I2424" s="93"/>
      <c r="M2424" s="93"/>
      <c r="N2424" s="93"/>
      <c r="Q2424" s="93"/>
      <c r="R2424" s="93"/>
      <c r="S2424" s="93"/>
      <c r="U2424" s="93"/>
      <c r="X2424" s="93"/>
      <c r="Y2424" s="93"/>
    </row>
    <row r="2425" spans="1:25" x14ac:dyDescent="0.2">
      <c r="A2425" s="93"/>
      <c r="I2425" s="93"/>
      <c r="M2425" s="93"/>
      <c r="N2425" s="93"/>
      <c r="Q2425" s="93"/>
      <c r="R2425" s="93"/>
      <c r="S2425" s="93"/>
      <c r="U2425" s="93"/>
      <c r="X2425" s="93"/>
      <c r="Y2425" s="93"/>
    </row>
    <row r="2426" spans="1:25" x14ac:dyDescent="0.2">
      <c r="A2426" s="93"/>
      <c r="I2426" s="93"/>
      <c r="M2426" s="93"/>
      <c r="N2426" s="93"/>
      <c r="Q2426" s="93"/>
      <c r="R2426" s="93"/>
      <c r="S2426" s="93"/>
      <c r="U2426" s="93"/>
      <c r="X2426" s="93"/>
      <c r="Y2426" s="93"/>
    </row>
    <row r="2427" spans="1:25" x14ac:dyDescent="0.2">
      <c r="A2427" s="93"/>
      <c r="I2427" s="93"/>
      <c r="M2427" s="93"/>
      <c r="N2427" s="93"/>
      <c r="Q2427" s="93"/>
      <c r="R2427" s="93"/>
      <c r="S2427" s="93"/>
      <c r="U2427" s="93"/>
      <c r="X2427" s="93"/>
      <c r="Y2427" s="93"/>
    </row>
    <row r="2428" spans="1:25" x14ac:dyDescent="0.2">
      <c r="A2428" s="93"/>
      <c r="I2428" s="93"/>
      <c r="M2428" s="93"/>
      <c r="N2428" s="93"/>
      <c r="Q2428" s="93"/>
      <c r="R2428" s="93"/>
      <c r="S2428" s="93"/>
      <c r="U2428" s="93"/>
      <c r="X2428" s="93"/>
      <c r="Y2428" s="93"/>
    </row>
    <row r="2429" spans="1:25" x14ac:dyDescent="0.2">
      <c r="A2429" s="93"/>
      <c r="I2429" s="93"/>
      <c r="M2429" s="93"/>
      <c r="N2429" s="93"/>
      <c r="Q2429" s="93"/>
      <c r="R2429" s="93"/>
      <c r="S2429" s="93"/>
      <c r="U2429" s="93"/>
      <c r="X2429" s="93"/>
      <c r="Y2429" s="93"/>
    </row>
    <row r="2430" spans="1:25" x14ac:dyDescent="0.2">
      <c r="A2430" s="93"/>
      <c r="I2430" s="93"/>
      <c r="M2430" s="93"/>
      <c r="N2430" s="93"/>
      <c r="Q2430" s="93"/>
      <c r="R2430" s="93"/>
      <c r="S2430" s="93"/>
      <c r="U2430" s="93"/>
      <c r="X2430" s="93"/>
      <c r="Y2430" s="93"/>
    </row>
    <row r="2431" spans="1:25" x14ac:dyDescent="0.2">
      <c r="A2431" s="93"/>
      <c r="I2431" s="93"/>
      <c r="M2431" s="93"/>
      <c r="N2431" s="93"/>
      <c r="Q2431" s="93"/>
      <c r="R2431" s="93"/>
      <c r="S2431" s="93"/>
      <c r="U2431" s="93"/>
      <c r="X2431" s="93"/>
      <c r="Y2431" s="93"/>
    </row>
    <row r="2432" spans="1:25" x14ac:dyDescent="0.2">
      <c r="A2432" s="93"/>
      <c r="I2432" s="93"/>
      <c r="M2432" s="93"/>
      <c r="N2432" s="93"/>
      <c r="Q2432" s="93"/>
      <c r="R2432" s="93"/>
      <c r="S2432" s="93"/>
      <c r="U2432" s="93"/>
      <c r="X2432" s="93"/>
      <c r="Y2432" s="93"/>
    </row>
    <row r="2433" spans="1:25" x14ac:dyDescent="0.2">
      <c r="A2433" s="93"/>
      <c r="I2433" s="93"/>
      <c r="M2433" s="93"/>
      <c r="N2433" s="93"/>
      <c r="Q2433" s="93"/>
      <c r="R2433" s="93"/>
      <c r="S2433" s="93"/>
      <c r="U2433" s="93"/>
      <c r="X2433" s="93"/>
      <c r="Y2433" s="93"/>
    </row>
    <row r="2434" spans="1:25" x14ac:dyDescent="0.2">
      <c r="A2434" s="93"/>
      <c r="I2434" s="93"/>
      <c r="M2434" s="93"/>
      <c r="N2434" s="93"/>
      <c r="Q2434" s="93"/>
      <c r="R2434" s="93"/>
      <c r="S2434" s="93"/>
      <c r="U2434" s="93"/>
      <c r="X2434" s="93"/>
      <c r="Y2434" s="93"/>
    </row>
    <row r="2435" spans="1:25" x14ac:dyDescent="0.2">
      <c r="A2435" s="93"/>
      <c r="I2435" s="93"/>
      <c r="M2435" s="93"/>
      <c r="N2435" s="93"/>
      <c r="Q2435" s="93"/>
      <c r="R2435" s="93"/>
      <c r="S2435" s="93"/>
      <c r="U2435" s="93"/>
      <c r="X2435" s="93"/>
      <c r="Y2435" s="93"/>
    </row>
    <row r="2436" spans="1:25" x14ac:dyDescent="0.2">
      <c r="A2436" s="93"/>
      <c r="I2436" s="93"/>
      <c r="M2436" s="93"/>
      <c r="N2436" s="93"/>
      <c r="Q2436" s="93"/>
      <c r="R2436" s="93"/>
      <c r="S2436" s="93"/>
      <c r="U2436" s="93"/>
      <c r="X2436" s="93"/>
      <c r="Y2436" s="93"/>
    </row>
    <row r="2437" spans="1:25" x14ac:dyDescent="0.2">
      <c r="A2437" s="93"/>
      <c r="I2437" s="93"/>
      <c r="M2437" s="93"/>
      <c r="N2437" s="93"/>
      <c r="Q2437" s="93"/>
      <c r="R2437" s="93"/>
      <c r="S2437" s="93"/>
      <c r="U2437" s="93"/>
      <c r="X2437" s="93"/>
      <c r="Y2437" s="93"/>
    </row>
    <row r="2438" spans="1:25" x14ac:dyDescent="0.2">
      <c r="A2438" s="93"/>
      <c r="I2438" s="93"/>
      <c r="M2438" s="93"/>
      <c r="N2438" s="93"/>
      <c r="Q2438" s="93"/>
      <c r="R2438" s="93"/>
      <c r="S2438" s="93"/>
      <c r="U2438" s="93"/>
      <c r="X2438" s="93"/>
      <c r="Y2438" s="93"/>
    </row>
    <row r="2439" spans="1:25" x14ac:dyDescent="0.2">
      <c r="A2439" s="93"/>
      <c r="I2439" s="93"/>
      <c r="M2439" s="93"/>
      <c r="N2439" s="93"/>
      <c r="Q2439" s="93"/>
      <c r="R2439" s="93"/>
      <c r="S2439" s="93"/>
      <c r="U2439" s="93"/>
      <c r="X2439" s="93"/>
      <c r="Y2439" s="93"/>
    </row>
    <row r="2440" spans="1:25" x14ac:dyDescent="0.2">
      <c r="A2440" s="93"/>
      <c r="I2440" s="93"/>
      <c r="M2440" s="93"/>
      <c r="N2440" s="93"/>
      <c r="Q2440" s="93"/>
      <c r="R2440" s="93"/>
      <c r="S2440" s="93"/>
      <c r="U2440" s="93"/>
      <c r="X2440" s="93"/>
      <c r="Y2440" s="93"/>
    </row>
    <row r="2441" spans="1:25" x14ac:dyDescent="0.2">
      <c r="A2441" s="93"/>
      <c r="I2441" s="93"/>
      <c r="M2441" s="93"/>
      <c r="N2441" s="93"/>
      <c r="Q2441" s="93"/>
      <c r="R2441" s="93"/>
      <c r="S2441" s="93"/>
      <c r="U2441" s="93"/>
      <c r="X2441" s="93"/>
      <c r="Y2441" s="93"/>
    </row>
    <row r="2442" spans="1:25" x14ac:dyDescent="0.2">
      <c r="A2442" s="93"/>
      <c r="I2442" s="93"/>
      <c r="M2442" s="93"/>
      <c r="N2442" s="93"/>
      <c r="Q2442" s="93"/>
      <c r="R2442" s="93"/>
      <c r="S2442" s="93"/>
      <c r="U2442" s="93"/>
      <c r="X2442" s="93"/>
      <c r="Y2442" s="93"/>
    </row>
    <row r="2443" spans="1:25" x14ac:dyDescent="0.2">
      <c r="A2443" s="93"/>
      <c r="I2443" s="93"/>
      <c r="M2443" s="93"/>
      <c r="N2443" s="93"/>
      <c r="Q2443" s="93"/>
      <c r="R2443" s="93"/>
      <c r="S2443" s="93"/>
      <c r="U2443" s="93"/>
      <c r="X2443" s="93"/>
      <c r="Y2443" s="93"/>
    </row>
    <row r="2444" spans="1:25" x14ac:dyDescent="0.2">
      <c r="A2444" s="93"/>
      <c r="I2444" s="93"/>
      <c r="M2444" s="93"/>
      <c r="N2444" s="93"/>
      <c r="Q2444" s="93"/>
      <c r="R2444" s="93"/>
      <c r="S2444" s="93"/>
      <c r="U2444" s="93"/>
      <c r="X2444" s="93"/>
      <c r="Y2444" s="93"/>
    </row>
    <row r="2445" spans="1:25" x14ac:dyDescent="0.2">
      <c r="A2445" s="93"/>
      <c r="I2445" s="93"/>
      <c r="M2445" s="93"/>
      <c r="N2445" s="93"/>
      <c r="Q2445" s="93"/>
      <c r="R2445" s="93"/>
      <c r="S2445" s="93"/>
      <c r="U2445" s="93"/>
      <c r="X2445" s="93"/>
      <c r="Y2445" s="93"/>
    </row>
    <row r="2446" spans="1:25" x14ac:dyDescent="0.2">
      <c r="A2446" s="93"/>
      <c r="I2446" s="93"/>
      <c r="M2446" s="93"/>
      <c r="N2446" s="93"/>
      <c r="Q2446" s="93"/>
      <c r="R2446" s="93"/>
      <c r="S2446" s="93"/>
      <c r="U2446" s="93"/>
      <c r="X2446" s="93"/>
      <c r="Y2446" s="93"/>
    </row>
    <row r="2447" spans="1:25" x14ac:dyDescent="0.2">
      <c r="A2447" s="93"/>
      <c r="I2447" s="93"/>
      <c r="M2447" s="93"/>
      <c r="N2447" s="93"/>
      <c r="Q2447" s="93"/>
      <c r="R2447" s="93"/>
      <c r="S2447" s="93"/>
      <c r="U2447" s="93"/>
      <c r="X2447" s="93"/>
      <c r="Y2447" s="93"/>
    </row>
    <row r="2448" spans="1:25" x14ac:dyDescent="0.2">
      <c r="A2448" s="93"/>
      <c r="I2448" s="93"/>
      <c r="M2448" s="93"/>
      <c r="N2448" s="93"/>
      <c r="Q2448" s="93"/>
      <c r="R2448" s="93"/>
      <c r="S2448" s="93"/>
      <c r="U2448" s="93"/>
      <c r="X2448" s="93"/>
      <c r="Y2448" s="93"/>
    </row>
    <row r="2449" spans="1:25" x14ac:dyDescent="0.2">
      <c r="A2449" s="93"/>
      <c r="I2449" s="93"/>
      <c r="M2449" s="93"/>
      <c r="N2449" s="93"/>
      <c r="Q2449" s="93"/>
      <c r="R2449" s="93"/>
      <c r="S2449" s="93"/>
      <c r="U2449" s="93"/>
      <c r="X2449" s="93"/>
      <c r="Y2449" s="93"/>
    </row>
    <row r="2450" spans="1:25" x14ac:dyDescent="0.2">
      <c r="A2450" s="93"/>
      <c r="I2450" s="93"/>
      <c r="M2450" s="93"/>
      <c r="N2450" s="93"/>
      <c r="Q2450" s="93"/>
      <c r="R2450" s="93"/>
      <c r="S2450" s="93"/>
      <c r="U2450" s="93"/>
      <c r="X2450" s="93"/>
      <c r="Y2450" s="93"/>
    </row>
    <row r="2451" spans="1:25" x14ac:dyDescent="0.2">
      <c r="A2451" s="93"/>
      <c r="I2451" s="93"/>
      <c r="M2451" s="93"/>
      <c r="N2451" s="93"/>
      <c r="Q2451" s="93"/>
      <c r="R2451" s="93"/>
      <c r="S2451" s="93"/>
      <c r="U2451" s="93"/>
      <c r="X2451" s="93"/>
      <c r="Y2451" s="93"/>
    </row>
    <row r="2452" spans="1:25" x14ac:dyDescent="0.2">
      <c r="A2452" s="93"/>
      <c r="I2452" s="93"/>
      <c r="M2452" s="93"/>
      <c r="N2452" s="93"/>
      <c r="Q2452" s="93"/>
      <c r="R2452" s="93"/>
      <c r="S2452" s="93"/>
      <c r="U2452" s="93"/>
      <c r="X2452" s="93"/>
      <c r="Y2452" s="93"/>
    </row>
    <row r="2453" spans="1:25" x14ac:dyDescent="0.2">
      <c r="A2453" s="93"/>
      <c r="I2453" s="93"/>
      <c r="M2453" s="93"/>
      <c r="N2453" s="93"/>
      <c r="Q2453" s="93"/>
      <c r="R2453" s="93"/>
      <c r="S2453" s="93"/>
      <c r="U2453" s="93"/>
      <c r="X2453" s="93"/>
      <c r="Y2453" s="93"/>
    </row>
    <row r="2454" spans="1:25" x14ac:dyDescent="0.2">
      <c r="A2454" s="93"/>
      <c r="I2454" s="93"/>
      <c r="M2454" s="93"/>
      <c r="N2454" s="93"/>
      <c r="Q2454" s="93"/>
      <c r="R2454" s="93"/>
      <c r="S2454" s="93"/>
      <c r="U2454" s="93"/>
      <c r="X2454" s="93"/>
      <c r="Y2454" s="93"/>
    </row>
    <row r="2455" spans="1:25" x14ac:dyDescent="0.2">
      <c r="A2455" s="93"/>
      <c r="I2455" s="93"/>
      <c r="M2455" s="93"/>
      <c r="N2455" s="93"/>
      <c r="Q2455" s="93"/>
      <c r="R2455" s="93"/>
      <c r="S2455" s="93"/>
      <c r="U2455" s="93"/>
      <c r="X2455" s="93"/>
      <c r="Y2455" s="93"/>
    </row>
    <row r="2456" spans="1:25" x14ac:dyDescent="0.2">
      <c r="A2456" s="93"/>
      <c r="I2456" s="93"/>
      <c r="M2456" s="93"/>
      <c r="N2456" s="93"/>
      <c r="Q2456" s="93"/>
      <c r="R2456" s="93"/>
      <c r="S2456" s="93"/>
      <c r="U2456" s="93"/>
      <c r="X2456" s="93"/>
      <c r="Y2456" s="93"/>
    </row>
    <row r="2457" spans="1:25" x14ac:dyDescent="0.2">
      <c r="A2457" s="93"/>
      <c r="I2457" s="93"/>
      <c r="M2457" s="93"/>
      <c r="N2457" s="93"/>
      <c r="Q2457" s="93"/>
      <c r="R2457" s="93"/>
      <c r="S2457" s="93"/>
      <c r="U2457" s="93"/>
      <c r="X2457" s="93"/>
      <c r="Y2457" s="93"/>
    </row>
    <row r="2458" spans="1:25" x14ac:dyDescent="0.2">
      <c r="A2458" s="93"/>
      <c r="I2458" s="93"/>
      <c r="M2458" s="93"/>
      <c r="N2458" s="93"/>
      <c r="Q2458" s="93"/>
      <c r="R2458" s="93"/>
      <c r="S2458" s="93"/>
      <c r="U2458" s="93"/>
      <c r="X2458" s="93"/>
      <c r="Y2458" s="93"/>
    </row>
    <row r="2459" spans="1:25" x14ac:dyDescent="0.2">
      <c r="A2459" s="93"/>
      <c r="I2459" s="93"/>
      <c r="M2459" s="93"/>
      <c r="N2459" s="93"/>
      <c r="Q2459" s="93"/>
      <c r="R2459" s="93"/>
      <c r="S2459" s="93"/>
      <c r="U2459" s="93"/>
      <c r="X2459" s="93"/>
      <c r="Y2459" s="93"/>
    </row>
    <row r="2460" spans="1:25" x14ac:dyDescent="0.2">
      <c r="A2460" s="93"/>
      <c r="I2460" s="93"/>
      <c r="M2460" s="93"/>
      <c r="N2460" s="93"/>
      <c r="Q2460" s="93"/>
      <c r="R2460" s="93"/>
      <c r="S2460" s="93"/>
      <c r="U2460" s="93"/>
      <c r="X2460" s="93"/>
      <c r="Y2460" s="93"/>
    </row>
    <row r="2461" spans="1:25" x14ac:dyDescent="0.2">
      <c r="A2461" s="93"/>
      <c r="I2461" s="93"/>
      <c r="M2461" s="93"/>
      <c r="N2461" s="93"/>
      <c r="Q2461" s="93"/>
      <c r="R2461" s="93"/>
      <c r="S2461" s="93"/>
      <c r="U2461" s="93"/>
      <c r="X2461" s="93"/>
      <c r="Y2461" s="93"/>
    </row>
    <row r="2462" spans="1:25" x14ac:dyDescent="0.2">
      <c r="A2462" s="93"/>
      <c r="I2462" s="93"/>
      <c r="M2462" s="93"/>
      <c r="N2462" s="93"/>
      <c r="Q2462" s="93"/>
      <c r="R2462" s="93"/>
      <c r="S2462" s="93"/>
      <c r="U2462" s="93"/>
      <c r="X2462" s="93"/>
      <c r="Y2462" s="93"/>
    </row>
    <row r="2463" spans="1:25" x14ac:dyDescent="0.2">
      <c r="A2463" s="93"/>
      <c r="I2463" s="93"/>
      <c r="M2463" s="93"/>
      <c r="N2463" s="93"/>
      <c r="Q2463" s="93"/>
      <c r="R2463" s="93"/>
      <c r="S2463" s="93"/>
      <c r="U2463" s="93"/>
      <c r="X2463" s="93"/>
      <c r="Y2463" s="93"/>
    </row>
    <row r="2464" spans="1:25" x14ac:dyDescent="0.2">
      <c r="A2464" s="93"/>
      <c r="I2464" s="93"/>
      <c r="M2464" s="93"/>
      <c r="N2464" s="93"/>
      <c r="Q2464" s="93"/>
      <c r="R2464" s="93"/>
      <c r="S2464" s="93"/>
      <c r="U2464" s="93"/>
      <c r="X2464" s="93"/>
      <c r="Y2464" s="93"/>
    </row>
    <row r="2465" spans="1:25" x14ac:dyDescent="0.2">
      <c r="A2465" s="93"/>
      <c r="I2465" s="93"/>
      <c r="M2465" s="93"/>
      <c r="N2465" s="93"/>
      <c r="Q2465" s="93"/>
      <c r="R2465" s="93"/>
      <c r="S2465" s="93"/>
      <c r="U2465" s="93"/>
      <c r="X2465" s="93"/>
      <c r="Y2465" s="93"/>
    </row>
    <row r="2466" spans="1:25" x14ac:dyDescent="0.2">
      <c r="A2466" s="93"/>
      <c r="I2466" s="93"/>
      <c r="M2466" s="93"/>
      <c r="N2466" s="93"/>
      <c r="Q2466" s="93"/>
      <c r="R2466" s="93"/>
      <c r="S2466" s="93"/>
      <c r="U2466" s="93"/>
      <c r="X2466" s="93"/>
      <c r="Y2466" s="93"/>
    </row>
    <row r="2467" spans="1:25" x14ac:dyDescent="0.2">
      <c r="A2467" s="93"/>
      <c r="I2467" s="93"/>
      <c r="M2467" s="93"/>
      <c r="N2467" s="93"/>
      <c r="Q2467" s="93"/>
      <c r="R2467" s="93"/>
      <c r="S2467" s="93"/>
      <c r="U2467" s="93"/>
      <c r="X2467" s="93"/>
      <c r="Y2467" s="93"/>
    </row>
    <row r="2468" spans="1:25" x14ac:dyDescent="0.2">
      <c r="A2468" s="93"/>
      <c r="I2468" s="93"/>
      <c r="M2468" s="93"/>
      <c r="N2468" s="93"/>
      <c r="Q2468" s="93"/>
      <c r="R2468" s="93"/>
      <c r="S2468" s="93"/>
      <c r="U2468" s="93"/>
      <c r="X2468" s="93"/>
      <c r="Y2468" s="93"/>
    </row>
    <row r="2469" spans="1:25" x14ac:dyDescent="0.2">
      <c r="A2469" s="93"/>
      <c r="I2469" s="93"/>
      <c r="M2469" s="93"/>
      <c r="N2469" s="93"/>
      <c r="Q2469" s="93"/>
      <c r="R2469" s="93"/>
      <c r="S2469" s="93"/>
      <c r="U2469" s="93"/>
      <c r="X2469" s="93"/>
      <c r="Y2469" s="93"/>
    </row>
    <row r="2470" spans="1:25" x14ac:dyDescent="0.2">
      <c r="A2470" s="93"/>
      <c r="I2470" s="93"/>
      <c r="M2470" s="93"/>
      <c r="N2470" s="93"/>
      <c r="Q2470" s="93"/>
      <c r="R2470" s="93"/>
      <c r="S2470" s="93"/>
      <c r="U2470" s="93"/>
      <c r="X2470" s="93"/>
      <c r="Y2470" s="93"/>
    </row>
    <row r="2471" spans="1:25" x14ac:dyDescent="0.2">
      <c r="A2471" s="93"/>
      <c r="I2471" s="93"/>
      <c r="M2471" s="93"/>
      <c r="N2471" s="93"/>
      <c r="Q2471" s="93"/>
      <c r="R2471" s="93"/>
      <c r="S2471" s="93"/>
      <c r="U2471" s="93"/>
      <c r="X2471" s="93"/>
      <c r="Y2471" s="93"/>
    </row>
    <row r="2472" spans="1:25" x14ac:dyDescent="0.2">
      <c r="A2472" s="93"/>
      <c r="I2472" s="93"/>
      <c r="M2472" s="93"/>
      <c r="N2472" s="93"/>
      <c r="Q2472" s="93"/>
      <c r="R2472" s="93"/>
      <c r="S2472" s="93"/>
      <c r="U2472" s="93"/>
      <c r="X2472" s="93"/>
      <c r="Y2472" s="93"/>
    </row>
    <row r="2473" spans="1:25" x14ac:dyDescent="0.2">
      <c r="A2473" s="93"/>
      <c r="I2473" s="93"/>
      <c r="M2473" s="93"/>
      <c r="N2473" s="93"/>
      <c r="Q2473" s="93"/>
      <c r="R2473" s="93"/>
      <c r="S2473" s="93"/>
      <c r="U2473" s="93"/>
      <c r="X2473" s="93"/>
      <c r="Y2473" s="93"/>
    </row>
    <row r="2474" spans="1:25" x14ac:dyDescent="0.2">
      <c r="A2474" s="93"/>
      <c r="I2474" s="93"/>
      <c r="M2474" s="93"/>
      <c r="N2474" s="93"/>
      <c r="Q2474" s="93"/>
      <c r="R2474" s="93"/>
      <c r="S2474" s="93"/>
      <c r="U2474" s="93"/>
      <c r="X2474" s="93"/>
      <c r="Y2474" s="93"/>
    </row>
    <row r="2475" spans="1:25" x14ac:dyDescent="0.2">
      <c r="A2475" s="93"/>
      <c r="I2475" s="93"/>
      <c r="M2475" s="93"/>
      <c r="N2475" s="93"/>
      <c r="Q2475" s="93"/>
      <c r="R2475" s="93"/>
      <c r="S2475" s="93"/>
      <c r="U2475" s="93"/>
      <c r="X2475" s="93"/>
      <c r="Y2475" s="93"/>
    </row>
    <row r="2476" spans="1:25" x14ac:dyDescent="0.2">
      <c r="A2476" s="93"/>
      <c r="I2476" s="93"/>
      <c r="M2476" s="93"/>
      <c r="N2476" s="93"/>
      <c r="Q2476" s="93"/>
      <c r="R2476" s="93"/>
      <c r="S2476" s="93"/>
      <c r="U2476" s="93"/>
      <c r="X2476" s="93"/>
      <c r="Y2476" s="93"/>
    </row>
    <row r="2477" spans="1:25" x14ac:dyDescent="0.2">
      <c r="A2477" s="93"/>
      <c r="I2477" s="93"/>
      <c r="M2477" s="93"/>
      <c r="N2477" s="93"/>
      <c r="Q2477" s="93"/>
      <c r="R2477" s="93"/>
      <c r="S2477" s="93"/>
      <c r="U2477" s="93"/>
      <c r="X2477" s="93"/>
      <c r="Y2477" s="93"/>
    </row>
    <row r="2478" spans="1:25" x14ac:dyDescent="0.2">
      <c r="A2478" s="93"/>
      <c r="I2478" s="93"/>
      <c r="M2478" s="93"/>
      <c r="N2478" s="93"/>
      <c r="Q2478" s="93"/>
      <c r="R2478" s="93"/>
      <c r="S2478" s="93"/>
      <c r="U2478" s="93"/>
      <c r="X2478" s="93"/>
      <c r="Y2478" s="93"/>
    </row>
    <row r="2479" spans="1:25" x14ac:dyDescent="0.2">
      <c r="A2479" s="93"/>
      <c r="I2479" s="93"/>
      <c r="M2479" s="93"/>
      <c r="N2479" s="93"/>
      <c r="Q2479" s="93"/>
      <c r="R2479" s="93"/>
      <c r="S2479" s="93"/>
      <c r="U2479" s="93"/>
      <c r="X2479" s="93"/>
      <c r="Y2479" s="93"/>
    </row>
    <row r="2480" spans="1:25" x14ac:dyDescent="0.2">
      <c r="A2480" s="93"/>
      <c r="I2480" s="93"/>
      <c r="M2480" s="93"/>
      <c r="N2480" s="93"/>
      <c r="Q2480" s="93"/>
      <c r="R2480" s="93"/>
      <c r="S2480" s="93"/>
      <c r="U2480" s="93"/>
      <c r="X2480" s="93"/>
      <c r="Y2480" s="93"/>
    </row>
    <row r="2481" spans="1:25" x14ac:dyDescent="0.2">
      <c r="A2481" s="93"/>
      <c r="I2481" s="93"/>
      <c r="M2481" s="93"/>
      <c r="N2481" s="93"/>
      <c r="Q2481" s="93"/>
      <c r="R2481" s="93"/>
      <c r="S2481" s="93"/>
      <c r="U2481" s="93"/>
      <c r="X2481" s="93"/>
      <c r="Y2481" s="93"/>
    </row>
    <row r="2482" spans="1:25" x14ac:dyDescent="0.2">
      <c r="A2482" s="93"/>
      <c r="I2482" s="93"/>
      <c r="M2482" s="93"/>
      <c r="N2482" s="93"/>
      <c r="Q2482" s="93"/>
      <c r="R2482" s="93"/>
      <c r="S2482" s="93"/>
      <c r="U2482" s="93"/>
      <c r="X2482" s="93"/>
      <c r="Y2482" s="93"/>
    </row>
    <row r="2483" spans="1:25" x14ac:dyDescent="0.2">
      <c r="A2483" s="93"/>
      <c r="I2483" s="93"/>
      <c r="M2483" s="93"/>
      <c r="N2483" s="93"/>
      <c r="Q2483" s="93"/>
      <c r="R2483" s="93"/>
      <c r="S2483" s="93"/>
      <c r="U2483" s="93"/>
      <c r="X2483" s="93"/>
      <c r="Y2483" s="93"/>
    </row>
    <row r="2484" spans="1:25" x14ac:dyDescent="0.2">
      <c r="A2484" s="93"/>
      <c r="I2484" s="93"/>
      <c r="M2484" s="93"/>
      <c r="N2484" s="93"/>
      <c r="Q2484" s="93"/>
      <c r="R2484" s="93"/>
      <c r="S2484" s="93"/>
      <c r="U2484" s="93"/>
      <c r="X2484" s="93"/>
      <c r="Y2484" s="93"/>
    </row>
    <row r="2485" spans="1:25" x14ac:dyDescent="0.2">
      <c r="A2485" s="93"/>
      <c r="I2485" s="93"/>
      <c r="M2485" s="93"/>
      <c r="N2485" s="93"/>
      <c r="Q2485" s="93"/>
      <c r="R2485" s="93"/>
      <c r="S2485" s="93"/>
      <c r="U2485" s="93"/>
      <c r="X2485" s="93"/>
      <c r="Y2485" s="93"/>
    </row>
    <row r="2486" spans="1:25" x14ac:dyDescent="0.2">
      <c r="A2486" s="93"/>
      <c r="I2486" s="93"/>
      <c r="M2486" s="93"/>
      <c r="N2486" s="93"/>
      <c r="Q2486" s="93"/>
      <c r="R2486" s="93"/>
      <c r="S2486" s="93"/>
      <c r="U2486" s="93"/>
      <c r="X2486" s="93"/>
      <c r="Y2486" s="93"/>
    </row>
    <row r="2487" spans="1:25" x14ac:dyDescent="0.2">
      <c r="A2487" s="93"/>
      <c r="I2487" s="93"/>
      <c r="M2487" s="93"/>
      <c r="N2487" s="93"/>
      <c r="Q2487" s="93"/>
      <c r="R2487" s="93"/>
      <c r="S2487" s="93"/>
      <c r="U2487" s="93"/>
      <c r="X2487" s="93"/>
      <c r="Y2487" s="93"/>
    </row>
    <row r="2488" spans="1:25" x14ac:dyDescent="0.2">
      <c r="A2488" s="93"/>
      <c r="I2488" s="93"/>
      <c r="M2488" s="93"/>
      <c r="N2488" s="93"/>
      <c r="Q2488" s="93"/>
      <c r="R2488" s="93"/>
      <c r="S2488" s="93"/>
      <c r="U2488" s="93"/>
      <c r="X2488" s="93"/>
      <c r="Y2488" s="93"/>
    </row>
    <row r="2489" spans="1:25" x14ac:dyDescent="0.2">
      <c r="A2489" s="93"/>
      <c r="I2489" s="93"/>
      <c r="M2489" s="93"/>
      <c r="N2489" s="93"/>
      <c r="Q2489" s="93"/>
      <c r="R2489" s="93"/>
      <c r="S2489" s="93"/>
      <c r="U2489" s="93"/>
      <c r="X2489" s="93"/>
      <c r="Y2489" s="93"/>
    </row>
    <row r="2490" spans="1:25" x14ac:dyDescent="0.2">
      <c r="A2490" s="93"/>
      <c r="I2490" s="93"/>
      <c r="M2490" s="93"/>
      <c r="N2490" s="93"/>
      <c r="Q2490" s="93"/>
      <c r="R2490" s="93"/>
      <c r="S2490" s="93"/>
      <c r="U2490" s="93"/>
      <c r="X2490" s="93"/>
      <c r="Y2490" s="93"/>
    </row>
    <row r="2491" spans="1:25" x14ac:dyDescent="0.2">
      <c r="A2491" s="93"/>
      <c r="I2491" s="93"/>
      <c r="M2491" s="93"/>
      <c r="N2491" s="93"/>
      <c r="Q2491" s="93"/>
      <c r="R2491" s="93"/>
      <c r="S2491" s="93"/>
      <c r="U2491" s="93"/>
      <c r="X2491" s="93"/>
      <c r="Y2491" s="93"/>
    </row>
    <row r="2492" spans="1:25" x14ac:dyDescent="0.2">
      <c r="A2492" s="93"/>
      <c r="I2492" s="93"/>
      <c r="M2492" s="93"/>
      <c r="N2492" s="93"/>
      <c r="Q2492" s="93"/>
      <c r="R2492" s="93"/>
      <c r="S2492" s="93"/>
      <c r="U2492" s="93"/>
      <c r="X2492" s="93"/>
      <c r="Y2492" s="93"/>
    </row>
    <row r="2493" spans="1:25" x14ac:dyDescent="0.2">
      <c r="A2493" s="93"/>
      <c r="I2493" s="93"/>
      <c r="M2493" s="93"/>
      <c r="N2493" s="93"/>
      <c r="Q2493" s="93"/>
      <c r="R2493" s="93"/>
      <c r="S2493" s="93"/>
      <c r="U2493" s="93"/>
      <c r="X2493" s="93"/>
      <c r="Y2493" s="93"/>
    </row>
    <row r="2494" spans="1:25" x14ac:dyDescent="0.2">
      <c r="A2494" s="93"/>
      <c r="I2494" s="93"/>
      <c r="M2494" s="93"/>
      <c r="N2494" s="93"/>
      <c r="Q2494" s="93"/>
      <c r="R2494" s="93"/>
      <c r="S2494" s="93"/>
      <c r="U2494" s="93"/>
      <c r="X2494" s="93"/>
      <c r="Y2494" s="93"/>
    </row>
    <row r="2495" spans="1:25" x14ac:dyDescent="0.2">
      <c r="A2495" s="93"/>
      <c r="I2495" s="93"/>
      <c r="M2495" s="93"/>
      <c r="N2495" s="93"/>
      <c r="Q2495" s="93"/>
      <c r="R2495" s="93"/>
      <c r="S2495" s="93"/>
      <c r="U2495" s="93"/>
      <c r="X2495" s="93"/>
      <c r="Y2495" s="93"/>
    </row>
    <row r="2496" spans="1:25" x14ac:dyDescent="0.2">
      <c r="A2496" s="93"/>
      <c r="I2496" s="93"/>
      <c r="M2496" s="93"/>
      <c r="N2496" s="93"/>
      <c r="Q2496" s="93"/>
      <c r="R2496" s="93"/>
      <c r="S2496" s="93"/>
      <c r="U2496" s="93"/>
      <c r="X2496" s="93"/>
      <c r="Y2496" s="93"/>
    </row>
    <row r="2497" spans="1:25" x14ac:dyDescent="0.2">
      <c r="A2497" s="93"/>
      <c r="I2497" s="93"/>
      <c r="M2497" s="93"/>
      <c r="N2497" s="93"/>
      <c r="Q2497" s="93"/>
      <c r="R2497" s="93"/>
      <c r="S2497" s="93"/>
      <c r="U2497" s="93"/>
      <c r="X2497" s="93"/>
      <c r="Y2497" s="93"/>
    </row>
    <row r="2498" spans="1:25" x14ac:dyDescent="0.2">
      <c r="A2498" s="93"/>
      <c r="I2498" s="93"/>
      <c r="M2498" s="93"/>
      <c r="N2498" s="93"/>
      <c r="Q2498" s="93"/>
      <c r="R2498" s="93"/>
      <c r="S2498" s="93"/>
      <c r="U2498" s="93"/>
      <c r="X2498" s="93"/>
      <c r="Y2498" s="93"/>
    </row>
    <row r="2499" spans="1:25" x14ac:dyDescent="0.2">
      <c r="A2499" s="93"/>
      <c r="I2499" s="93"/>
      <c r="M2499" s="93"/>
      <c r="N2499" s="93"/>
      <c r="Q2499" s="93"/>
      <c r="R2499" s="93"/>
      <c r="S2499" s="93"/>
      <c r="U2499" s="93"/>
      <c r="X2499" s="93"/>
      <c r="Y2499" s="93"/>
    </row>
    <row r="2500" spans="1:25" x14ac:dyDescent="0.2">
      <c r="A2500" s="93"/>
      <c r="I2500" s="93"/>
      <c r="M2500" s="93"/>
      <c r="N2500" s="93"/>
      <c r="Q2500" s="93"/>
      <c r="R2500" s="93"/>
      <c r="S2500" s="93"/>
      <c r="U2500" s="93"/>
      <c r="X2500" s="93"/>
      <c r="Y2500" s="93"/>
    </row>
    <row r="2501" spans="1:25" x14ac:dyDescent="0.2">
      <c r="A2501" s="93"/>
      <c r="I2501" s="93"/>
      <c r="M2501" s="93"/>
      <c r="N2501" s="93"/>
      <c r="Q2501" s="93"/>
      <c r="R2501" s="93"/>
      <c r="S2501" s="93"/>
      <c r="U2501" s="93"/>
      <c r="X2501" s="93"/>
      <c r="Y2501" s="93"/>
    </row>
    <row r="2502" spans="1:25" x14ac:dyDescent="0.2">
      <c r="A2502" s="93"/>
      <c r="I2502" s="93"/>
      <c r="M2502" s="93"/>
      <c r="N2502" s="93"/>
      <c r="Q2502" s="93"/>
      <c r="R2502" s="93"/>
      <c r="S2502" s="93"/>
      <c r="U2502" s="93"/>
      <c r="X2502" s="93"/>
      <c r="Y2502" s="93"/>
    </row>
    <row r="2503" spans="1:25" x14ac:dyDescent="0.2">
      <c r="A2503" s="93"/>
      <c r="I2503" s="93"/>
      <c r="M2503" s="93"/>
      <c r="N2503" s="93"/>
      <c r="Q2503" s="93"/>
      <c r="R2503" s="93"/>
      <c r="S2503" s="93"/>
      <c r="U2503" s="93"/>
      <c r="X2503" s="93"/>
      <c r="Y2503" s="93"/>
    </row>
    <row r="2504" spans="1:25" x14ac:dyDescent="0.2">
      <c r="A2504" s="93"/>
      <c r="I2504" s="93"/>
      <c r="M2504" s="93"/>
      <c r="N2504" s="93"/>
      <c r="Q2504" s="93"/>
      <c r="R2504" s="93"/>
      <c r="S2504" s="93"/>
      <c r="U2504" s="93"/>
      <c r="X2504" s="93"/>
      <c r="Y2504" s="93"/>
    </row>
    <row r="2505" spans="1:25" x14ac:dyDescent="0.2">
      <c r="A2505" s="93"/>
      <c r="I2505" s="93"/>
      <c r="M2505" s="93"/>
      <c r="N2505" s="93"/>
      <c r="Q2505" s="93"/>
      <c r="R2505" s="93"/>
      <c r="S2505" s="93"/>
      <c r="U2505" s="93"/>
      <c r="X2505" s="93"/>
      <c r="Y2505" s="93"/>
    </row>
    <row r="2506" spans="1:25" x14ac:dyDescent="0.2">
      <c r="A2506" s="93"/>
      <c r="I2506" s="93"/>
      <c r="M2506" s="93"/>
      <c r="N2506" s="93"/>
      <c r="Q2506" s="93"/>
      <c r="R2506" s="93"/>
      <c r="S2506" s="93"/>
      <c r="U2506" s="93"/>
      <c r="X2506" s="93"/>
      <c r="Y2506" s="93"/>
    </row>
    <row r="2507" spans="1:25" x14ac:dyDescent="0.2">
      <c r="A2507" s="93"/>
      <c r="I2507" s="93"/>
      <c r="M2507" s="93"/>
      <c r="N2507" s="93"/>
      <c r="Q2507" s="93"/>
      <c r="R2507" s="93"/>
      <c r="S2507" s="93"/>
      <c r="U2507" s="93"/>
      <c r="X2507" s="93"/>
      <c r="Y2507" s="93"/>
    </row>
    <row r="2508" spans="1:25" x14ac:dyDescent="0.2">
      <c r="A2508" s="93"/>
      <c r="I2508" s="93"/>
      <c r="M2508" s="93"/>
      <c r="N2508" s="93"/>
      <c r="Q2508" s="93"/>
      <c r="R2508" s="93"/>
      <c r="S2508" s="93"/>
      <c r="U2508" s="93"/>
      <c r="X2508" s="93"/>
      <c r="Y2508" s="93"/>
    </row>
    <row r="2509" spans="1:25" x14ac:dyDescent="0.2">
      <c r="A2509" s="93"/>
      <c r="I2509" s="93"/>
      <c r="M2509" s="93"/>
      <c r="N2509" s="93"/>
      <c r="Q2509" s="93"/>
      <c r="R2509" s="93"/>
      <c r="S2509" s="93"/>
      <c r="U2509" s="93"/>
      <c r="X2509" s="93"/>
      <c r="Y2509" s="93"/>
    </row>
    <row r="2510" spans="1:25" x14ac:dyDescent="0.2">
      <c r="A2510" s="93"/>
      <c r="I2510" s="93"/>
      <c r="M2510" s="93"/>
      <c r="N2510" s="93"/>
      <c r="Q2510" s="93"/>
      <c r="R2510" s="93"/>
      <c r="S2510" s="93"/>
      <c r="U2510" s="93"/>
      <c r="X2510" s="93"/>
      <c r="Y2510" s="93"/>
    </row>
    <row r="2511" spans="1:25" x14ac:dyDescent="0.2">
      <c r="A2511" s="93"/>
      <c r="I2511" s="93"/>
      <c r="M2511" s="93"/>
      <c r="N2511" s="93"/>
      <c r="Q2511" s="93"/>
      <c r="R2511" s="93"/>
      <c r="S2511" s="93"/>
      <c r="U2511" s="93"/>
      <c r="X2511" s="93"/>
      <c r="Y2511" s="93"/>
    </row>
    <row r="2512" spans="1:25" x14ac:dyDescent="0.2">
      <c r="A2512" s="93"/>
      <c r="I2512" s="93"/>
      <c r="M2512" s="93"/>
      <c r="N2512" s="93"/>
      <c r="Q2512" s="93"/>
      <c r="R2512" s="93"/>
      <c r="S2512" s="93"/>
      <c r="U2512" s="93"/>
      <c r="X2512" s="93"/>
      <c r="Y2512" s="93"/>
    </row>
    <row r="2513" spans="1:25" x14ac:dyDescent="0.2">
      <c r="A2513" s="93"/>
      <c r="I2513" s="93"/>
      <c r="M2513" s="93"/>
      <c r="N2513" s="93"/>
      <c r="Q2513" s="93"/>
      <c r="R2513" s="93"/>
      <c r="S2513" s="93"/>
      <c r="U2513" s="93"/>
      <c r="X2513" s="93"/>
      <c r="Y2513" s="93"/>
    </row>
    <row r="2514" spans="1:25" x14ac:dyDescent="0.2">
      <c r="A2514" s="93"/>
      <c r="I2514" s="93"/>
      <c r="M2514" s="93"/>
      <c r="N2514" s="93"/>
      <c r="Q2514" s="93"/>
      <c r="R2514" s="93"/>
      <c r="S2514" s="93"/>
      <c r="U2514" s="93"/>
      <c r="X2514" s="93"/>
      <c r="Y2514" s="93"/>
    </row>
    <row r="2515" spans="1:25" x14ac:dyDescent="0.2">
      <c r="A2515" s="93"/>
      <c r="I2515" s="93"/>
      <c r="M2515" s="93"/>
      <c r="N2515" s="93"/>
      <c r="Q2515" s="93"/>
      <c r="R2515" s="93"/>
      <c r="S2515" s="93"/>
      <c r="U2515" s="93"/>
      <c r="X2515" s="93"/>
      <c r="Y2515" s="93"/>
    </row>
    <row r="2516" spans="1:25" x14ac:dyDescent="0.2">
      <c r="A2516" s="93"/>
      <c r="I2516" s="93"/>
      <c r="M2516" s="93"/>
      <c r="N2516" s="93"/>
      <c r="Q2516" s="93"/>
      <c r="R2516" s="93"/>
      <c r="S2516" s="93"/>
      <c r="U2516" s="93"/>
      <c r="X2516" s="93"/>
      <c r="Y2516" s="93"/>
    </row>
    <row r="2517" spans="1:25" x14ac:dyDescent="0.2">
      <c r="A2517" s="93"/>
      <c r="I2517" s="93"/>
      <c r="M2517" s="93"/>
      <c r="N2517" s="93"/>
      <c r="Q2517" s="93"/>
      <c r="R2517" s="93"/>
      <c r="S2517" s="93"/>
      <c r="U2517" s="93"/>
      <c r="X2517" s="93"/>
      <c r="Y2517" s="93"/>
    </row>
    <row r="2518" spans="1:25" x14ac:dyDescent="0.2">
      <c r="A2518" s="93"/>
      <c r="I2518" s="93"/>
      <c r="M2518" s="93"/>
      <c r="N2518" s="93"/>
      <c r="Q2518" s="93"/>
      <c r="R2518" s="93"/>
      <c r="S2518" s="93"/>
      <c r="U2518" s="93"/>
      <c r="X2518" s="93"/>
      <c r="Y2518" s="93"/>
    </row>
    <row r="2519" spans="1:25" x14ac:dyDescent="0.2">
      <c r="A2519" s="93"/>
      <c r="I2519" s="93"/>
      <c r="M2519" s="93"/>
      <c r="N2519" s="93"/>
      <c r="Q2519" s="93"/>
      <c r="R2519" s="93"/>
      <c r="S2519" s="93"/>
      <c r="U2519" s="93"/>
      <c r="X2519" s="93"/>
      <c r="Y2519" s="93"/>
    </row>
    <row r="2520" spans="1:25" x14ac:dyDescent="0.2">
      <c r="A2520" s="93"/>
      <c r="I2520" s="93"/>
      <c r="M2520" s="93"/>
      <c r="N2520" s="93"/>
      <c r="Q2520" s="93"/>
      <c r="R2520" s="93"/>
      <c r="S2520" s="93"/>
      <c r="U2520" s="93"/>
      <c r="X2520" s="93"/>
      <c r="Y2520" s="93"/>
    </row>
    <row r="2521" spans="1:25" x14ac:dyDescent="0.2">
      <c r="A2521" s="93"/>
      <c r="I2521" s="93"/>
      <c r="M2521" s="93"/>
      <c r="N2521" s="93"/>
      <c r="Q2521" s="93"/>
      <c r="R2521" s="93"/>
      <c r="S2521" s="93"/>
      <c r="U2521" s="93"/>
      <c r="X2521" s="93"/>
      <c r="Y2521" s="93"/>
    </row>
    <row r="2522" spans="1:25" x14ac:dyDescent="0.2">
      <c r="A2522" s="93"/>
      <c r="I2522" s="93"/>
      <c r="M2522" s="93"/>
      <c r="N2522" s="93"/>
      <c r="Q2522" s="93"/>
      <c r="R2522" s="93"/>
      <c r="S2522" s="93"/>
      <c r="U2522" s="93"/>
      <c r="X2522" s="93"/>
      <c r="Y2522" s="93"/>
    </row>
    <row r="2523" spans="1:25" x14ac:dyDescent="0.2">
      <c r="A2523" s="93"/>
      <c r="I2523" s="93"/>
      <c r="M2523" s="93"/>
      <c r="N2523" s="93"/>
      <c r="Q2523" s="93"/>
      <c r="R2523" s="93"/>
      <c r="S2523" s="93"/>
      <c r="U2523" s="93"/>
      <c r="X2523" s="93"/>
      <c r="Y2523" s="93"/>
    </row>
    <row r="2524" spans="1:25" x14ac:dyDescent="0.2">
      <c r="A2524" s="93"/>
      <c r="I2524" s="93"/>
      <c r="M2524" s="93"/>
      <c r="N2524" s="93"/>
      <c r="Q2524" s="93"/>
      <c r="R2524" s="93"/>
      <c r="S2524" s="93"/>
      <c r="U2524" s="93"/>
      <c r="X2524" s="93"/>
      <c r="Y2524" s="93"/>
    </row>
    <row r="2525" spans="1:25" x14ac:dyDescent="0.2">
      <c r="A2525" s="93"/>
      <c r="I2525" s="93"/>
      <c r="M2525" s="93"/>
      <c r="N2525" s="93"/>
      <c r="Q2525" s="93"/>
      <c r="R2525" s="93"/>
      <c r="S2525" s="93"/>
      <c r="U2525" s="93"/>
      <c r="X2525" s="93"/>
      <c r="Y2525" s="93"/>
    </row>
    <row r="2526" spans="1:25" x14ac:dyDescent="0.2">
      <c r="A2526" s="93"/>
      <c r="I2526" s="93"/>
      <c r="M2526" s="93"/>
      <c r="N2526" s="93"/>
      <c r="Q2526" s="93"/>
      <c r="R2526" s="93"/>
      <c r="S2526" s="93"/>
      <c r="U2526" s="93"/>
      <c r="X2526" s="93"/>
      <c r="Y2526" s="93"/>
    </row>
    <row r="2527" spans="1:25" x14ac:dyDescent="0.2">
      <c r="A2527" s="93"/>
      <c r="I2527" s="93"/>
      <c r="M2527" s="93"/>
      <c r="N2527" s="93"/>
      <c r="Q2527" s="93"/>
      <c r="R2527" s="93"/>
      <c r="S2527" s="93"/>
      <c r="U2527" s="93"/>
      <c r="X2527" s="93"/>
      <c r="Y2527" s="93"/>
    </row>
    <row r="2528" spans="1:25" x14ac:dyDescent="0.2">
      <c r="A2528" s="93"/>
      <c r="I2528" s="93"/>
      <c r="M2528" s="93"/>
      <c r="N2528" s="93"/>
      <c r="Q2528" s="93"/>
      <c r="R2528" s="93"/>
      <c r="S2528" s="93"/>
      <c r="U2528" s="93"/>
      <c r="X2528" s="93"/>
      <c r="Y2528" s="93"/>
    </row>
    <row r="2529" spans="1:25" x14ac:dyDescent="0.2">
      <c r="A2529" s="93"/>
      <c r="I2529" s="93"/>
      <c r="M2529" s="93"/>
      <c r="N2529" s="93"/>
      <c r="Q2529" s="93"/>
      <c r="R2529" s="93"/>
      <c r="S2529" s="93"/>
      <c r="U2529" s="93"/>
      <c r="X2529" s="93"/>
      <c r="Y2529" s="93"/>
    </row>
    <row r="2530" spans="1:25" x14ac:dyDescent="0.2">
      <c r="A2530" s="93"/>
      <c r="I2530" s="93"/>
      <c r="M2530" s="93"/>
      <c r="N2530" s="93"/>
      <c r="Q2530" s="93"/>
      <c r="R2530" s="93"/>
      <c r="S2530" s="93"/>
      <c r="U2530" s="93"/>
      <c r="X2530" s="93"/>
      <c r="Y2530" s="93"/>
    </row>
    <row r="2531" spans="1:25" x14ac:dyDescent="0.2">
      <c r="A2531" s="93"/>
      <c r="I2531" s="93"/>
      <c r="M2531" s="93"/>
      <c r="N2531" s="93"/>
      <c r="Q2531" s="93"/>
      <c r="R2531" s="93"/>
      <c r="S2531" s="93"/>
      <c r="U2531" s="93"/>
      <c r="X2531" s="93"/>
      <c r="Y2531" s="93"/>
    </row>
    <row r="2532" spans="1:25" x14ac:dyDescent="0.2">
      <c r="A2532" s="93"/>
      <c r="I2532" s="93"/>
      <c r="M2532" s="93"/>
      <c r="N2532" s="93"/>
      <c r="Q2532" s="93"/>
      <c r="R2532" s="93"/>
      <c r="S2532" s="93"/>
      <c r="U2532" s="93"/>
      <c r="X2532" s="93"/>
      <c r="Y2532" s="93"/>
    </row>
    <row r="2533" spans="1:25" x14ac:dyDescent="0.2">
      <c r="A2533" s="93"/>
      <c r="I2533" s="93"/>
      <c r="M2533" s="93"/>
      <c r="N2533" s="93"/>
      <c r="Q2533" s="93"/>
      <c r="R2533" s="93"/>
      <c r="S2533" s="93"/>
      <c r="U2533" s="93"/>
      <c r="X2533" s="93"/>
      <c r="Y2533" s="93"/>
    </row>
    <row r="2534" spans="1:25" x14ac:dyDescent="0.2">
      <c r="A2534" s="93"/>
      <c r="I2534" s="93"/>
      <c r="M2534" s="93"/>
      <c r="N2534" s="93"/>
      <c r="Q2534" s="93"/>
      <c r="R2534" s="93"/>
      <c r="S2534" s="93"/>
      <c r="U2534" s="93"/>
      <c r="X2534" s="93"/>
      <c r="Y2534" s="93"/>
    </row>
    <row r="2535" spans="1:25" x14ac:dyDescent="0.2">
      <c r="A2535" s="93"/>
      <c r="I2535" s="93"/>
      <c r="M2535" s="93"/>
      <c r="N2535" s="93"/>
      <c r="Q2535" s="93"/>
      <c r="R2535" s="93"/>
      <c r="S2535" s="93"/>
      <c r="U2535" s="93"/>
      <c r="X2535" s="93"/>
      <c r="Y2535" s="93"/>
    </row>
    <row r="2536" spans="1:25" x14ac:dyDescent="0.2">
      <c r="A2536" s="93"/>
      <c r="I2536" s="93"/>
      <c r="M2536" s="93"/>
      <c r="N2536" s="93"/>
      <c r="Q2536" s="93"/>
      <c r="R2536" s="93"/>
      <c r="S2536" s="93"/>
      <c r="U2536" s="93"/>
      <c r="X2536" s="93"/>
      <c r="Y2536" s="93"/>
    </row>
    <row r="2537" spans="1:25" x14ac:dyDescent="0.2">
      <c r="A2537" s="93"/>
      <c r="I2537" s="93"/>
      <c r="M2537" s="93"/>
      <c r="N2537" s="93"/>
      <c r="Q2537" s="93"/>
      <c r="R2537" s="93"/>
      <c r="S2537" s="93"/>
      <c r="U2537" s="93"/>
      <c r="X2537" s="93"/>
      <c r="Y2537" s="93"/>
    </row>
    <row r="2538" spans="1:25" x14ac:dyDescent="0.2">
      <c r="A2538" s="93"/>
      <c r="I2538" s="93"/>
      <c r="M2538" s="93"/>
      <c r="N2538" s="93"/>
      <c r="Q2538" s="93"/>
      <c r="R2538" s="93"/>
      <c r="S2538" s="93"/>
      <c r="U2538" s="93"/>
      <c r="X2538" s="93"/>
      <c r="Y2538" s="93"/>
    </row>
    <row r="2539" spans="1:25" x14ac:dyDescent="0.2">
      <c r="A2539" s="93"/>
      <c r="I2539" s="93"/>
      <c r="M2539" s="93"/>
      <c r="N2539" s="93"/>
      <c r="Q2539" s="93"/>
      <c r="R2539" s="93"/>
      <c r="S2539" s="93"/>
      <c r="U2539" s="93"/>
      <c r="X2539" s="93"/>
      <c r="Y2539" s="93"/>
    </row>
    <row r="2540" spans="1:25" x14ac:dyDescent="0.2">
      <c r="A2540" s="93"/>
      <c r="I2540" s="93"/>
      <c r="M2540" s="93"/>
      <c r="N2540" s="93"/>
      <c r="Q2540" s="93"/>
      <c r="R2540" s="93"/>
      <c r="S2540" s="93"/>
      <c r="U2540" s="93"/>
      <c r="X2540" s="93"/>
      <c r="Y2540" s="93"/>
    </row>
    <row r="2541" spans="1:25" x14ac:dyDescent="0.2">
      <c r="A2541" s="93"/>
      <c r="I2541" s="93"/>
      <c r="M2541" s="93"/>
      <c r="N2541" s="93"/>
      <c r="Q2541" s="93"/>
      <c r="R2541" s="93"/>
      <c r="S2541" s="93"/>
      <c r="U2541" s="93"/>
      <c r="X2541" s="93"/>
      <c r="Y2541" s="93"/>
    </row>
    <row r="2542" spans="1:25" x14ac:dyDescent="0.2">
      <c r="A2542" s="93"/>
      <c r="I2542" s="93"/>
      <c r="M2542" s="93"/>
      <c r="N2542" s="93"/>
      <c r="Q2542" s="93"/>
      <c r="R2542" s="93"/>
      <c r="S2542" s="93"/>
      <c r="U2542" s="93"/>
      <c r="X2542" s="93"/>
      <c r="Y2542" s="93"/>
    </row>
    <row r="2543" spans="1:25" x14ac:dyDescent="0.2">
      <c r="A2543" s="93"/>
      <c r="I2543" s="93"/>
      <c r="M2543" s="93"/>
      <c r="N2543" s="93"/>
      <c r="Q2543" s="93"/>
      <c r="R2543" s="93"/>
      <c r="S2543" s="93"/>
      <c r="U2543" s="93"/>
      <c r="X2543" s="93"/>
      <c r="Y2543" s="93"/>
    </row>
    <row r="2544" spans="1:25" x14ac:dyDescent="0.2">
      <c r="A2544" s="93"/>
      <c r="I2544" s="93"/>
      <c r="M2544" s="93"/>
      <c r="N2544" s="93"/>
      <c r="Q2544" s="93"/>
      <c r="R2544" s="93"/>
      <c r="S2544" s="93"/>
      <c r="U2544" s="93"/>
      <c r="X2544" s="93"/>
      <c r="Y2544" s="93"/>
    </row>
    <row r="2545" spans="1:25" x14ac:dyDescent="0.2">
      <c r="A2545" s="93"/>
      <c r="I2545" s="93"/>
      <c r="M2545" s="93"/>
      <c r="N2545" s="93"/>
      <c r="Q2545" s="93"/>
      <c r="R2545" s="93"/>
      <c r="S2545" s="93"/>
      <c r="U2545" s="93"/>
      <c r="X2545" s="93"/>
      <c r="Y2545" s="93"/>
    </row>
    <row r="2546" spans="1:25" x14ac:dyDescent="0.2">
      <c r="A2546" s="93"/>
      <c r="I2546" s="93"/>
      <c r="M2546" s="93"/>
      <c r="N2546" s="93"/>
      <c r="Q2546" s="93"/>
      <c r="R2546" s="93"/>
      <c r="S2546" s="93"/>
      <c r="U2546" s="93"/>
      <c r="X2546" s="93"/>
      <c r="Y2546" s="93"/>
    </row>
    <row r="2547" spans="1:25" x14ac:dyDescent="0.2">
      <c r="A2547" s="93"/>
      <c r="I2547" s="93"/>
      <c r="M2547" s="93"/>
      <c r="N2547" s="93"/>
      <c r="Q2547" s="93"/>
      <c r="R2547" s="93"/>
      <c r="S2547" s="93"/>
      <c r="U2547" s="93"/>
      <c r="X2547" s="93"/>
      <c r="Y2547" s="93"/>
    </row>
    <row r="2548" spans="1:25" x14ac:dyDescent="0.2">
      <c r="A2548" s="93"/>
      <c r="I2548" s="93"/>
      <c r="M2548" s="93"/>
      <c r="N2548" s="93"/>
      <c r="Q2548" s="93"/>
      <c r="R2548" s="93"/>
      <c r="S2548" s="93"/>
      <c r="U2548" s="93"/>
      <c r="X2548" s="93"/>
      <c r="Y2548" s="93"/>
    </row>
    <row r="2549" spans="1:25" x14ac:dyDescent="0.2">
      <c r="A2549" s="93"/>
      <c r="I2549" s="93"/>
      <c r="M2549" s="93"/>
      <c r="N2549" s="93"/>
      <c r="Q2549" s="93"/>
      <c r="R2549" s="93"/>
      <c r="S2549" s="93"/>
      <c r="U2549" s="93"/>
      <c r="X2549" s="93"/>
      <c r="Y2549" s="93"/>
    </row>
    <row r="2550" spans="1:25" x14ac:dyDescent="0.2">
      <c r="A2550" s="93"/>
      <c r="I2550" s="93"/>
      <c r="M2550" s="93"/>
      <c r="N2550" s="93"/>
      <c r="Q2550" s="93"/>
      <c r="R2550" s="93"/>
      <c r="S2550" s="93"/>
      <c r="U2550" s="93"/>
      <c r="X2550" s="93"/>
      <c r="Y2550" s="93"/>
    </row>
    <row r="2551" spans="1:25" x14ac:dyDescent="0.2">
      <c r="A2551" s="93"/>
      <c r="I2551" s="93"/>
      <c r="M2551" s="93"/>
      <c r="N2551" s="93"/>
      <c r="Q2551" s="93"/>
      <c r="R2551" s="93"/>
      <c r="S2551" s="93"/>
      <c r="U2551" s="93"/>
      <c r="X2551" s="93"/>
      <c r="Y2551" s="93"/>
    </row>
    <row r="2552" spans="1:25" x14ac:dyDescent="0.2">
      <c r="A2552" s="93"/>
      <c r="I2552" s="93"/>
      <c r="M2552" s="93"/>
      <c r="N2552" s="93"/>
      <c r="Q2552" s="93"/>
      <c r="R2552" s="93"/>
      <c r="S2552" s="93"/>
      <c r="U2552" s="93"/>
      <c r="X2552" s="93"/>
      <c r="Y2552" s="93"/>
    </row>
    <row r="2553" spans="1:25" x14ac:dyDescent="0.2">
      <c r="A2553" s="93"/>
      <c r="I2553" s="93"/>
      <c r="M2553" s="93"/>
      <c r="N2553" s="93"/>
      <c r="Q2553" s="93"/>
      <c r="R2553" s="93"/>
      <c r="S2553" s="93"/>
      <c r="U2553" s="93"/>
      <c r="X2553" s="93"/>
      <c r="Y2553" s="93"/>
    </row>
    <row r="2554" spans="1:25" x14ac:dyDescent="0.2">
      <c r="A2554" s="93"/>
      <c r="I2554" s="93"/>
      <c r="M2554" s="93"/>
      <c r="N2554" s="93"/>
      <c r="Q2554" s="93"/>
      <c r="R2554" s="93"/>
      <c r="S2554" s="93"/>
      <c r="U2554" s="93"/>
      <c r="X2554" s="93"/>
      <c r="Y2554" s="93"/>
    </row>
    <row r="2555" spans="1:25" x14ac:dyDescent="0.2">
      <c r="A2555" s="93"/>
      <c r="I2555" s="93"/>
      <c r="M2555" s="93"/>
      <c r="N2555" s="93"/>
      <c r="Q2555" s="93"/>
      <c r="R2555" s="93"/>
      <c r="S2555" s="93"/>
      <c r="U2555" s="93"/>
      <c r="X2555" s="93"/>
      <c r="Y2555" s="93"/>
    </row>
    <row r="2556" spans="1:25" x14ac:dyDescent="0.2">
      <c r="A2556" s="93"/>
      <c r="I2556" s="93"/>
      <c r="M2556" s="93"/>
      <c r="N2556" s="93"/>
      <c r="Q2556" s="93"/>
      <c r="R2556" s="93"/>
      <c r="S2556" s="93"/>
      <c r="U2556" s="93"/>
      <c r="X2556" s="93"/>
      <c r="Y2556" s="93"/>
    </row>
    <row r="2557" spans="1:25" x14ac:dyDescent="0.2">
      <c r="A2557" s="93"/>
      <c r="I2557" s="93"/>
      <c r="M2557" s="93"/>
      <c r="N2557" s="93"/>
      <c r="Q2557" s="93"/>
      <c r="R2557" s="93"/>
      <c r="S2557" s="93"/>
      <c r="U2557" s="93"/>
      <c r="X2557" s="93"/>
      <c r="Y2557" s="93"/>
    </row>
    <row r="2558" spans="1:25" x14ac:dyDescent="0.2">
      <c r="A2558" s="93"/>
      <c r="I2558" s="93"/>
      <c r="M2558" s="93"/>
      <c r="N2558" s="93"/>
      <c r="Q2558" s="93"/>
      <c r="R2558" s="93"/>
      <c r="S2558" s="93"/>
      <c r="U2558" s="93"/>
      <c r="X2558" s="93"/>
      <c r="Y2558" s="93"/>
    </row>
    <row r="2559" spans="1:25" x14ac:dyDescent="0.2">
      <c r="A2559" s="93"/>
      <c r="I2559" s="93"/>
      <c r="M2559" s="93"/>
      <c r="N2559" s="93"/>
      <c r="Q2559" s="93"/>
      <c r="R2559" s="93"/>
      <c r="S2559" s="93"/>
      <c r="U2559" s="93"/>
      <c r="X2559" s="93"/>
      <c r="Y2559" s="93"/>
    </row>
    <row r="2560" spans="1:25" x14ac:dyDescent="0.2">
      <c r="A2560" s="93"/>
      <c r="I2560" s="93"/>
      <c r="M2560" s="93"/>
      <c r="N2560" s="93"/>
      <c r="Q2560" s="93"/>
      <c r="R2560" s="93"/>
      <c r="S2560" s="93"/>
      <c r="U2560" s="93"/>
      <c r="X2560" s="93"/>
      <c r="Y2560" s="93"/>
    </row>
    <row r="2561" spans="1:25" x14ac:dyDescent="0.2">
      <c r="A2561" s="93"/>
      <c r="I2561" s="93"/>
      <c r="M2561" s="93"/>
      <c r="N2561" s="93"/>
      <c r="Q2561" s="93"/>
      <c r="R2561" s="93"/>
      <c r="S2561" s="93"/>
      <c r="U2561" s="93"/>
      <c r="X2561" s="93"/>
      <c r="Y2561" s="93"/>
    </row>
    <row r="2562" spans="1:25" x14ac:dyDescent="0.2">
      <c r="A2562" s="93"/>
      <c r="I2562" s="93"/>
      <c r="M2562" s="93"/>
      <c r="N2562" s="93"/>
      <c r="Q2562" s="93"/>
      <c r="R2562" s="93"/>
      <c r="S2562" s="93"/>
      <c r="U2562" s="93"/>
      <c r="X2562" s="93"/>
      <c r="Y2562" s="93"/>
    </row>
    <row r="2563" spans="1:25" x14ac:dyDescent="0.2">
      <c r="A2563" s="93"/>
      <c r="I2563" s="93"/>
      <c r="M2563" s="93"/>
      <c r="N2563" s="93"/>
      <c r="Q2563" s="93"/>
      <c r="R2563" s="93"/>
      <c r="S2563" s="93"/>
      <c r="U2563" s="93"/>
      <c r="X2563" s="93"/>
      <c r="Y2563" s="93"/>
    </row>
    <row r="2564" spans="1:25" x14ac:dyDescent="0.2">
      <c r="A2564" s="93"/>
      <c r="I2564" s="93"/>
      <c r="M2564" s="93"/>
      <c r="N2564" s="93"/>
      <c r="Q2564" s="93"/>
      <c r="R2564" s="93"/>
      <c r="S2564" s="93"/>
      <c r="U2564" s="93"/>
      <c r="X2564" s="93"/>
      <c r="Y2564" s="93"/>
    </row>
    <row r="2565" spans="1:25" x14ac:dyDescent="0.2">
      <c r="A2565" s="93"/>
      <c r="I2565" s="93"/>
      <c r="M2565" s="93"/>
      <c r="N2565" s="93"/>
      <c r="Q2565" s="93"/>
      <c r="R2565" s="93"/>
      <c r="S2565" s="93"/>
      <c r="U2565" s="93"/>
      <c r="X2565" s="93"/>
      <c r="Y2565" s="93"/>
    </row>
    <row r="2566" spans="1:25" x14ac:dyDescent="0.2">
      <c r="A2566" s="93"/>
      <c r="I2566" s="93"/>
      <c r="M2566" s="93"/>
      <c r="N2566" s="93"/>
      <c r="Q2566" s="93"/>
      <c r="R2566" s="93"/>
      <c r="S2566" s="93"/>
      <c r="U2566" s="93"/>
      <c r="X2566" s="93"/>
      <c r="Y2566" s="93"/>
    </row>
    <row r="2567" spans="1:25" x14ac:dyDescent="0.2">
      <c r="A2567" s="93"/>
      <c r="I2567" s="93"/>
      <c r="M2567" s="93"/>
      <c r="N2567" s="93"/>
      <c r="Q2567" s="93"/>
      <c r="R2567" s="93"/>
      <c r="S2567" s="93"/>
      <c r="U2567" s="93"/>
      <c r="X2567" s="93"/>
      <c r="Y2567" s="93"/>
    </row>
    <row r="2568" spans="1:25" x14ac:dyDescent="0.2">
      <c r="A2568" s="93"/>
      <c r="I2568" s="93"/>
      <c r="M2568" s="93"/>
      <c r="N2568" s="93"/>
      <c r="Q2568" s="93"/>
      <c r="R2568" s="93"/>
      <c r="S2568" s="93"/>
      <c r="U2568" s="93"/>
      <c r="X2568" s="93"/>
      <c r="Y2568" s="93"/>
    </row>
    <row r="2569" spans="1:25" x14ac:dyDescent="0.2">
      <c r="A2569" s="93"/>
      <c r="I2569" s="93"/>
      <c r="M2569" s="93"/>
      <c r="N2569" s="93"/>
      <c r="Q2569" s="93"/>
      <c r="R2569" s="93"/>
      <c r="S2569" s="93"/>
      <c r="U2569" s="93"/>
      <c r="X2569" s="93"/>
      <c r="Y2569" s="93"/>
    </row>
    <row r="2570" spans="1:25" x14ac:dyDescent="0.2">
      <c r="A2570" s="93"/>
      <c r="I2570" s="93"/>
      <c r="M2570" s="93"/>
      <c r="N2570" s="93"/>
      <c r="Q2570" s="93"/>
      <c r="R2570" s="93"/>
      <c r="S2570" s="93"/>
      <c r="U2570" s="93"/>
      <c r="X2570" s="93"/>
      <c r="Y2570" s="93"/>
    </row>
    <row r="2571" spans="1:25" x14ac:dyDescent="0.2">
      <c r="A2571" s="93"/>
      <c r="I2571" s="93"/>
      <c r="M2571" s="93"/>
      <c r="N2571" s="93"/>
      <c r="Q2571" s="93"/>
      <c r="R2571" s="93"/>
      <c r="S2571" s="93"/>
      <c r="U2571" s="93"/>
      <c r="X2571" s="93"/>
      <c r="Y2571" s="93"/>
    </row>
    <row r="2572" spans="1:25" x14ac:dyDescent="0.2">
      <c r="A2572" s="93"/>
      <c r="I2572" s="93"/>
      <c r="M2572" s="93"/>
      <c r="N2572" s="93"/>
      <c r="Q2572" s="93"/>
      <c r="R2572" s="93"/>
      <c r="S2572" s="93"/>
      <c r="U2572" s="93"/>
      <c r="X2572" s="93"/>
      <c r="Y2572" s="93"/>
    </row>
    <row r="2573" spans="1:25" x14ac:dyDescent="0.2">
      <c r="A2573" s="93"/>
      <c r="I2573" s="93"/>
      <c r="M2573" s="93"/>
      <c r="N2573" s="93"/>
      <c r="Q2573" s="93"/>
      <c r="R2573" s="93"/>
      <c r="S2573" s="93"/>
      <c r="U2573" s="93"/>
      <c r="X2573" s="93"/>
      <c r="Y2573" s="93"/>
    </row>
    <row r="2574" spans="1:25" x14ac:dyDescent="0.2">
      <c r="A2574" s="93"/>
      <c r="I2574" s="93"/>
      <c r="M2574" s="93"/>
      <c r="N2574" s="93"/>
      <c r="Q2574" s="93"/>
      <c r="R2574" s="93"/>
      <c r="S2574" s="93"/>
      <c r="U2574" s="93"/>
      <c r="X2574" s="93"/>
      <c r="Y2574" s="93"/>
    </row>
    <row r="2575" spans="1:25" x14ac:dyDescent="0.2">
      <c r="A2575" s="93"/>
      <c r="I2575" s="93"/>
      <c r="M2575" s="93"/>
      <c r="N2575" s="93"/>
      <c r="Q2575" s="93"/>
      <c r="R2575" s="93"/>
      <c r="S2575" s="93"/>
      <c r="U2575" s="93"/>
      <c r="X2575" s="93"/>
      <c r="Y2575" s="93"/>
    </row>
    <row r="2576" spans="1:25" x14ac:dyDescent="0.2">
      <c r="A2576" s="93"/>
      <c r="I2576" s="93"/>
      <c r="M2576" s="93"/>
      <c r="N2576" s="93"/>
      <c r="Q2576" s="93"/>
      <c r="R2576" s="93"/>
      <c r="S2576" s="93"/>
      <c r="U2576" s="93"/>
      <c r="X2576" s="93"/>
      <c r="Y2576" s="93"/>
    </row>
    <row r="2577" spans="1:25" x14ac:dyDescent="0.2">
      <c r="A2577" s="93"/>
      <c r="I2577" s="93"/>
      <c r="M2577" s="93"/>
      <c r="N2577" s="93"/>
      <c r="Q2577" s="93"/>
      <c r="R2577" s="93"/>
      <c r="S2577" s="93"/>
      <c r="U2577" s="93"/>
      <c r="X2577" s="93"/>
      <c r="Y2577" s="93"/>
    </row>
    <row r="2578" spans="1:25" x14ac:dyDescent="0.2">
      <c r="A2578" s="93"/>
      <c r="I2578" s="93"/>
      <c r="M2578" s="93"/>
      <c r="N2578" s="93"/>
      <c r="Q2578" s="93"/>
      <c r="R2578" s="93"/>
      <c r="S2578" s="93"/>
      <c r="U2578" s="93"/>
      <c r="X2578" s="93"/>
      <c r="Y2578" s="93"/>
    </row>
    <row r="2579" spans="1:25" x14ac:dyDescent="0.2">
      <c r="A2579" s="93"/>
      <c r="I2579" s="93"/>
      <c r="M2579" s="93"/>
      <c r="N2579" s="93"/>
      <c r="Q2579" s="93"/>
      <c r="R2579" s="93"/>
      <c r="S2579" s="93"/>
      <c r="U2579" s="93"/>
      <c r="X2579" s="93"/>
      <c r="Y2579" s="93"/>
    </row>
    <row r="2580" spans="1:25" x14ac:dyDescent="0.2">
      <c r="A2580" s="93"/>
      <c r="I2580" s="93"/>
      <c r="M2580" s="93"/>
      <c r="N2580" s="93"/>
      <c r="Q2580" s="93"/>
      <c r="R2580" s="93"/>
      <c r="S2580" s="93"/>
      <c r="U2580" s="93"/>
      <c r="X2580" s="93"/>
      <c r="Y2580" s="93"/>
    </row>
    <row r="2581" spans="1:25" x14ac:dyDescent="0.2">
      <c r="A2581" s="93"/>
      <c r="I2581" s="93"/>
      <c r="M2581" s="93"/>
      <c r="N2581" s="93"/>
      <c r="Q2581" s="93"/>
      <c r="R2581" s="93"/>
      <c r="S2581" s="93"/>
      <c r="U2581" s="93"/>
      <c r="X2581" s="93"/>
      <c r="Y2581" s="93"/>
    </row>
    <row r="2582" spans="1:25" x14ac:dyDescent="0.2">
      <c r="A2582" s="93"/>
      <c r="I2582" s="93"/>
      <c r="M2582" s="93"/>
      <c r="N2582" s="93"/>
      <c r="Q2582" s="93"/>
      <c r="R2582" s="93"/>
      <c r="S2582" s="93"/>
      <c r="U2582" s="93"/>
      <c r="X2582" s="93"/>
      <c r="Y2582" s="93"/>
    </row>
    <row r="2583" spans="1:25" x14ac:dyDescent="0.2">
      <c r="A2583" s="93"/>
      <c r="I2583" s="93"/>
      <c r="M2583" s="93"/>
      <c r="N2583" s="93"/>
      <c r="Q2583" s="93"/>
      <c r="R2583" s="93"/>
      <c r="S2583" s="93"/>
      <c r="U2583" s="93"/>
      <c r="X2583" s="93"/>
      <c r="Y2583" s="93"/>
    </row>
    <row r="2584" spans="1:25" x14ac:dyDescent="0.2">
      <c r="A2584" s="93"/>
      <c r="I2584" s="93"/>
      <c r="M2584" s="93"/>
      <c r="N2584" s="93"/>
      <c r="Q2584" s="93"/>
      <c r="R2584" s="93"/>
      <c r="S2584" s="93"/>
      <c r="U2584" s="93"/>
      <c r="X2584" s="93"/>
      <c r="Y2584" s="93"/>
    </row>
    <row r="2585" spans="1:25" x14ac:dyDescent="0.2">
      <c r="A2585" s="93"/>
      <c r="I2585" s="93"/>
      <c r="M2585" s="93"/>
      <c r="N2585" s="93"/>
      <c r="Q2585" s="93"/>
      <c r="R2585" s="93"/>
      <c r="S2585" s="93"/>
      <c r="U2585" s="93"/>
      <c r="X2585" s="93"/>
      <c r="Y2585" s="93"/>
    </row>
    <row r="2586" spans="1:25" x14ac:dyDescent="0.2">
      <c r="A2586" s="93"/>
      <c r="I2586" s="93"/>
      <c r="M2586" s="93"/>
      <c r="N2586" s="93"/>
      <c r="Q2586" s="93"/>
      <c r="R2586" s="93"/>
      <c r="S2586" s="93"/>
      <c r="U2586" s="93"/>
      <c r="X2586" s="93"/>
      <c r="Y2586" s="93"/>
    </row>
    <row r="2587" spans="1:25" x14ac:dyDescent="0.2">
      <c r="A2587" s="93"/>
      <c r="I2587" s="93"/>
      <c r="M2587" s="93"/>
      <c r="N2587" s="93"/>
      <c r="Q2587" s="93"/>
      <c r="R2587" s="93"/>
      <c r="S2587" s="93"/>
      <c r="U2587" s="93"/>
      <c r="X2587" s="93"/>
      <c r="Y2587" s="93"/>
    </row>
    <row r="2588" spans="1:25" x14ac:dyDescent="0.2">
      <c r="A2588" s="93"/>
      <c r="I2588" s="93"/>
      <c r="M2588" s="93"/>
      <c r="N2588" s="93"/>
      <c r="Q2588" s="93"/>
      <c r="R2588" s="93"/>
      <c r="S2588" s="93"/>
      <c r="U2588" s="93"/>
      <c r="X2588" s="93"/>
      <c r="Y2588" s="93"/>
    </row>
    <row r="2589" spans="1:25" x14ac:dyDescent="0.2">
      <c r="A2589" s="93"/>
      <c r="I2589" s="93"/>
      <c r="M2589" s="93"/>
      <c r="N2589" s="93"/>
      <c r="Q2589" s="93"/>
      <c r="R2589" s="93"/>
      <c r="S2589" s="93"/>
      <c r="U2589" s="93"/>
      <c r="X2589" s="93"/>
      <c r="Y2589" s="93"/>
    </row>
    <row r="2590" spans="1:25" x14ac:dyDescent="0.2">
      <c r="A2590" s="93"/>
      <c r="I2590" s="93"/>
      <c r="M2590" s="93"/>
      <c r="N2590" s="93"/>
      <c r="Q2590" s="93"/>
      <c r="R2590" s="93"/>
      <c r="S2590" s="93"/>
      <c r="U2590" s="93"/>
      <c r="X2590" s="93"/>
      <c r="Y2590" s="93"/>
    </row>
    <row r="2591" spans="1:25" x14ac:dyDescent="0.2">
      <c r="A2591" s="93"/>
      <c r="I2591" s="93"/>
      <c r="M2591" s="93"/>
      <c r="N2591" s="93"/>
      <c r="Q2591" s="93"/>
      <c r="R2591" s="93"/>
      <c r="S2591" s="93"/>
      <c r="U2591" s="93"/>
      <c r="X2591" s="93"/>
      <c r="Y2591" s="93"/>
    </row>
    <row r="2592" spans="1:25" x14ac:dyDescent="0.2">
      <c r="A2592" s="93"/>
      <c r="I2592" s="93"/>
      <c r="M2592" s="93"/>
      <c r="N2592" s="93"/>
      <c r="Q2592" s="93"/>
      <c r="R2592" s="93"/>
      <c r="S2592" s="93"/>
      <c r="U2592" s="93"/>
      <c r="X2592" s="93"/>
      <c r="Y2592" s="93"/>
    </row>
    <row r="2593" spans="1:25" x14ac:dyDescent="0.2">
      <c r="A2593" s="93"/>
      <c r="I2593" s="93"/>
      <c r="M2593" s="93"/>
      <c r="N2593" s="93"/>
      <c r="Q2593" s="93"/>
      <c r="R2593" s="93"/>
      <c r="S2593" s="93"/>
      <c r="U2593" s="93"/>
      <c r="X2593" s="93"/>
      <c r="Y2593" s="93"/>
    </row>
    <row r="2594" spans="1:25" x14ac:dyDescent="0.2">
      <c r="A2594" s="93"/>
      <c r="I2594" s="93"/>
      <c r="M2594" s="93"/>
      <c r="N2594" s="93"/>
      <c r="Q2594" s="93"/>
      <c r="R2594" s="93"/>
      <c r="S2594" s="93"/>
      <c r="U2594" s="93"/>
      <c r="X2594" s="93"/>
      <c r="Y2594" s="93"/>
    </row>
    <row r="2595" spans="1:25" x14ac:dyDescent="0.2">
      <c r="A2595" s="93"/>
      <c r="I2595" s="93"/>
      <c r="M2595" s="93"/>
      <c r="N2595" s="93"/>
      <c r="Q2595" s="93"/>
      <c r="R2595" s="93"/>
      <c r="S2595" s="93"/>
      <c r="U2595" s="93"/>
      <c r="X2595" s="93"/>
      <c r="Y2595" s="93"/>
    </row>
    <row r="2596" spans="1:25" x14ac:dyDescent="0.2">
      <c r="A2596" s="93"/>
      <c r="I2596" s="93"/>
      <c r="M2596" s="93"/>
      <c r="N2596" s="93"/>
      <c r="Q2596" s="93"/>
      <c r="R2596" s="93"/>
      <c r="S2596" s="93"/>
      <c r="U2596" s="93"/>
      <c r="X2596" s="93"/>
      <c r="Y2596" s="93"/>
    </row>
    <row r="2597" spans="1:25" x14ac:dyDescent="0.2">
      <c r="A2597" s="93"/>
      <c r="I2597" s="93"/>
      <c r="M2597" s="93"/>
      <c r="N2597" s="93"/>
      <c r="Q2597" s="93"/>
      <c r="R2597" s="93"/>
      <c r="S2597" s="93"/>
      <c r="U2597" s="93"/>
      <c r="X2597" s="93"/>
      <c r="Y2597" s="93"/>
    </row>
    <row r="2598" spans="1:25" x14ac:dyDescent="0.2">
      <c r="A2598" s="93"/>
      <c r="I2598" s="93"/>
      <c r="M2598" s="93"/>
      <c r="N2598" s="93"/>
      <c r="Q2598" s="93"/>
      <c r="R2598" s="93"/>
      <c r="S2598" s="93"/>
      <c r="U2598" s="93"/>
      <c r="X2598" s="93"/>
      <c r="Y2598" s="93"/>
    </row>
    <row r="2599" spans="1:25" x14ac:dyDescent="0.2">
      <c r="A2599" s="93"/>
      <c r="I2599" s="93"/>
      <c r="M2599" s="93"/>
      <c r="N2599" s="93"/>
      <c r="Q2599" s="93"/>
      <c r="R2599" s="93"/>
      <c r="S2599" s="93"/>
      <c r="U2599" s="93"/>
      <c r="X2599" s="93"/>
      <c r="Y2599" s="93"/>
    </row>
    <row r="2600" spans="1:25" x14ac:dyDescent="0.2">
      <c r="A2600" s="93"/>
      <c r="I2600" s="93"/>
      <c r="M2600" s="93"/>
      <c r="N2600" s="93"/>
      <c r="Q2600" s="93"/>
      <c r="R2600" s="93"/>
      <c r="S2600" s="93"/>
      <c r="U2600" s="93"/>
      <c r="X2600" s="93"/>
      <c r="Y2600" s="93"/>
    </row>
    <row r="2601" spans="1:25" x14ac:dyDescent="0.2">
      <c r="A2601" s="93"/>
      <c r="I2601" s="93"/>
      <c r="M2601" s="93"/>
      <c r="N2601" s="93"/>
      <c r="Q2601" s="93"/>
      <c r="R2601" s="93"/>
      <c r="S2601" s="93"/>
      <c r="U2601" s="93"/>
      <c r="X2601" s="93"/>
      <c r="Y2601" s="93"/>
    </row>
    <row r="2602" spans="1:25" x14ac:dyDescent="0.2">
      <c r="A2602" s="93"/>
      <c r="I2602" s="93"/>
      <c r="M2602" s="93"/>
      <c r="N2602" s="93"/>
      <c r="Q2602" s="93"/>
      <c r="R2602" s="93"/>
      <c r="S2602" s="93"/>
      <c r="U2602" s="93"/>
      <c r="X2602" s="93"/>
      <c r="Y2602" s="93"/>
    </row>
    <row r="2603" spans="1:25" x14ac:dyDescent="0.2">
      <c r="A2603" s="93"/>
      <c r="I2603" s="93"/>
      <c r="M2603" s="93"/>
      <c r="N2603" s="93"/>
      <c r="Q2603" s="93"/>
      <c r="R2603" s="93"/>
      <c r="S2603" s="93"/>
      <c r="U2603" s="93"/>
      <c r="X2603" s="93"/>
      <c r="Y2603" s="93"/>
    </row>
    <row r="2604" spans="1:25" x14ac:dyDescent="0.2">
      <c r="A2604" s="93"/>
      <c r="I2604" s="93"/>
      <c r="M2604" s="93"/>
      <c r="N2604" s="93"/>
      <c r="Q2604" s="93"/>
      <c r="R2604" s="93"/>
      <c r="S2604" s="93"/>
      <c r="U2604" s="93"/>
      <c r="X2604" s="93"/>
      <c r="Y2604" s="93"/>
    </row>
    <row r="2605" spans="1:25" x14ac:dyDescent="0.2">
      <c r="A2605" s="93"/>
      <c r="I2605" s="93"/>
      <c r="M2605" s="93"/>
      <c r="N2605" s="93"/>
      <c r="Q2605" s="93"/>
      <c r="R2605" s="93"/>
      <c r="S2605" s="93"/>
      <c r="U2605" s="93"/>
      <c r="X2605" s="93"/>
      <c r="Y2605" s="93"/>
    </row>
    <row r="2606" spans="1:25" x14ac:dyDescent="0.2">
      <c r="A2606" s="93"/>
      <c r="I2606" s="93"/>
      <c r="M2606" s="93"/>
      <c r="N2606" s="93"/>
      <c r="Q2606" s="93"/>
      <c r="R2606" s="93"/>
      <c r="S2606" s="93"/>
      <c r="U2606" s="93"/>
      <c r="X2606" s="93"/>
      <c r="Y2606" s="93"/>
    </row>
    <row r="2607" spans="1:25" x14ac:dyDescent="0.2">
      <c r="A2607" s="93"/>
      <c r="I2607" s="93"/>
      <c r="M2607" s="93"/>
      <c r="N2607" s="93"/>
      <c r="Q2607" s="93"/>
      <c r="R2607" s="93"/>
      <c r="S2607" s="93"/>
      <c r="U2607" s="93"/>
      <c r="X2607" s="93"/>
      <c r="Y2607" s="93"/>
    </row>
    <row r="2608" spans="1:25" x14ac:dyDescent="0.2">
      <c r="A2608" s="93"/>
      <c r="I2608" s="93"/>
      <c r="M2608" s="93"/>
      <c r="N2608" s="93"/>
      <c r="Q2608" s="93"/>
      <c r="R2608" s="93"/>
      <c r="S2608" s="93"/>
      <c r="U2608" s="93"/>
      <c r="X2608" s="93"/>
      <c r="Y2608" s="93"/>
    </row>
    <row r="2609" spans="1:25" x14ac:dyDescent="0.2">
      <c r="A2609" s="93"/>
      <c r="I2609" s="93"/>
      <c r="M2609" s="93"/>
      <c r="N2609" s="93"/>
      <c r="Q2609" s="93"/>
      <c r="R2609" s="93"/>
      <c r="S2609" s="93"/>
      <c r="U2609" s="93"/>
      <c r="X2609" s="93"/>
      <c r="Y2609" s="93"/>
    </row>
    <row r="2610" spans="1:25" x14ac:dyDescent="0.2">
      <c r="A2610" s="93"/>
      <c r="I2610" s="93"/>
      <c r="M2610" s="93"/>
      <c r="N2610" s="93"/>
      <c r="Q2610" s="93"/>
      <c r="R2610" s="93"/>
      <c r="S2610" s="93"/>
      <c r="U2610" s="93"/>
      <c r="X2610" s="93"/>
      <c r="Y2610" s="93"/>
    </row>
    <row r="2611" spans="1:25" x14ac:dyDescent="0.2">
      <c r="A2611" s="93"/>
      <c r="I2611" s="93"/>
      <c r="M2611" s="93"/>
      <c r="N2611" s="93"/>
      <c r="Q2611" s="93"/>
      <c r="R2611" s="93"/>
      <c r="S2611" s="93"/>
      <c r="U2611" s="93"/>
      <c r="X2611" s="93"/>
      <c r="Y2611" s="93"/>
    </row>
    <row r="2612" spans="1:25" x14ac:dyDescent="0.2">
      <c r="A2612" s="93"/>
      <c r="I2612" s="93"/>
      <c r="M2612" s="93"/>
      <c r="N2612" s="93"/>
      <c r="Q2612" s="93"/>
      <c r="R2612" s="93"/>
      <c r="S2612" s="93"/>
      <c r="U2612" s="93"/>
      <c r="X2612" s="93"/>
      <c r="Y2612" s="93"/>
    </row>
    <row r="2613" spans="1:25" x14ac:dyDescent="0.2">
      <c r="A2613" s="93"/>
      <c r="I2613" s="93"/>
      <c r="M2613" s="93"/>
      <c r="N2613" s="93"/>
      <c r="Q2613" s="93"/>
      <c r="R2613" s="93"/>
      <c r="S2613" s="93"/>
      <c r="U2613" s="93"/>
      <c r="X2613" s="93"/>
      <c r="Y2613" s="93"/>
    </row>
    <row r="2614" spans="1:25" x14ac:dyDescent="0.2">
      <c r="A2614" s="93"/>
      <c r="I2614" s="93"/>
      <c r="M2614" s="93"/>
      <c r="N2614" s="93"/>
      <c r="Q2614" s="93"/>
      <c r="R2614" s="93"/>
      <c r="S2614" s="93"/>
      <c r="U2614" s="93"/>
      <c r="X2614" s="93"/>
      <c r="Y2614" s="93"/>
    </row>
    <row r="2615" spans="1:25" x14ac:dyDescent="0.2">
      <c r="A2615" s="93"/>
      <c r="I2615" s="93"/>
      <c r="M2615" s="93"/>
      <c r="N2615" s="93"/>
      <c r="Q2615" s="93"/>
      <c r="R2615" s="93"/>
      <c r="S2615" s="93"/>
      <c r="U2615" s="93"/>
      <c r="X2615" s="93"/>
      <c r="Y2615" s="93"/>
    </row>
    <row r="2616" spans="1:25" x14ac:dyDescent="0.2">
      <c r="A2616" s="93"/>
      <c r="I2616" s="93"/>
      <c r="M2616" s="93"/>
      <c r="N2616" s="93"/>
      <c r="Q2616" s="93"/>
      <c r="R2616" s="93"/>
      <c r="S2616" s="93"/>
      <c r="U2616" s="93"/>
      <c r="X2616" s="93"/>
      <c r="Y2616" s="93"/>
    </row>
    <row r="2617" spans="1:25" x14ac:dyDescent="0.2">
      <c r="A2617" s="93"/>
      <c r="I2617" s="93"/>
      <c r="M2617" s="93"/>
      <c r="N2617" s="93"/>
      <c r="Q2617" s="93"/>
      <c r="R2617" s="93"/>
      <c r="S2617" s="93"/>
      <c r="U2617" s="93"/>
      <c r="X2617" s="93"/>
      <c r="Y2617" s="93"/>
    </row>
    <row r="2618" spans="1:25" x14ac:dyDescent="0.2">
      <c r="A2618" s="93"/>
      <c r="I2618" s="93"/>
      <c r="M2618" s="93"/>
      <c r="N2618" s="93"/>
      <c r="Q2618" s="93"/>
      <c r="R2618" s="93"/>
      <c r="S2618" s="93"/>
      <c r="U2618" s="93"/>
      <c r="X2618" s="93"/>
      <c r="Y2618" s="93"/>
    </row>
    <row r="2619" spans="1:25" x14ac:dyDescent="0.2">
      <c r="A2619" s="93"/>
      <c r="I2619" s="93"/>
      <c r="M2619" s="93"/>
      <c r="N2619" s="93"/>
      <c r="Q2619" s="93"/>
      <c r="R2619" s="93"/>
      <c r="S2619" s="93"/>
      <c r="U2619" s="93"/>
      <c r="X2619" s="93"/>
      <c r="Y2619" s="93"/>
    </row>
    <row r="2620" spans="1:25" x14ac:dyDescent="0.2">
      <c r="A2620" s="93"/>
      <c r="I2620" s="93"/>
      <c r="M2620" s="93"/>
      <c r="N2620" s="93"/>
      <c r="Q2620" s="93"/>
      <c r="R2620" s="93"/>
      <c r="S2620" s="93"/>
      <c r="U2620" s="93"/>
      <c r="X2620" s="93"/>
      <c r="Y2620" s="93"/>
    </row>
    <row r="2621" spans="1:25" x14ac:dyDescent="0.2">
      <c r="A2621" s="93"/>
      <c r="I2621" s="93"/>
      <c r="M2621" s="93"/>
      <c r="N2621" s="93"/>
      <c r="Q2621" s="93"/>
      <c r="R2621" s="93"/>
      <c r="S2621" s="93"/>
      <c r="U2621" s="93"/>
      <c r="X2621" s="93"/>
      <c r="Y2621" s="93"/>
    </row>
    <row r="2622" spans="1:25" x14ac:dyDescent="0.2">
      <c r="A2622" s="93"/>
      <c r="I2622" s="93"/>
      <c r="M2622" s="93"/>
      <c r="N2622" s="93"/>
      <c r="Q2622" s="93"/>
      <c r="R2622" s="93"/>
      <c r="S2622" s="93"/>
      <c r="U2622" s="93"/>
      <c r="X2622" s="93"/>
      <c r="Y2622" s="93"/>
    </row>
    <row r="2623" spans="1:25" x14ac:dyDescent="0.2">
      <c r="A2623" s="93"/>
      <c r="I2623" s="93"/>
      <c r="M2623" s="93"/>
      <c r="N2623" s="93"/>
      <c r="Q2623" s="93"/>
      <c r="R2623" s="93"/>
      <c r="S2623" s="93"/>
      <c r="U2623" s="93"/>
      <c r="X2623" s="93"/>
      <c r="Y2623" s="93"/>
    </row>
    <row r="2624" spans="1:25" x14ac:dyDescent="0.2">
      <c r="A2624" s="93"/>
      <c r="I2624" s="93"/>
      <c r="M2624" s="93"/>
      <c r="N2624" s="93"/>
      <c r="Q2624" s="93"/>
      <c r="R2624" s="93"/>
      <c r="S2624" s="93"/>
      <c r="U2624" s="93"/>
      <c r="X2624" s="93"/>
      <c r="Y2624" s="93"/>
    </row>
    <row r="2625" spans="1:25" x14ac:dyDescent="0.2">
      <c r="A2625" s="93"/>
      <c r="I2625" s="93"/>
      <c r="M2625" s="93"/>
      <c r="N2625" s="93"/>
      <c r="Q2625" s="93"/>
      <c r="R2625" s="93"/>
      <c r="S2625" s="93"/>
      <c r="U2625" s="93"/>
      <c r="X2625" s="93"/>
      <c r="Y2625" s="93"/>
    </row>
    <row r="2626" spans="1:25" x14ac:dyDescent="0.2">
      <c r="A2626" s="93"/>
      <c r="I2626" s="93"/>
      <c r="M2626" s="93"/>
      <c r="N2626" s="93"/>
      <c r="Q2626" s="93"/>
      <c r="R2626" s="93"/>
      <c r="S2626" s="93"/>
      <c r="U2626" s="93"/>
      <c r="X2626" s="93"/>
      <c r="Y2626" s="93"/>
    </row>
    <row r="2627" spans="1:25" x14ac:dyDescent="0.2">
      <c r="A2627" s="93"/>
      <c r="I2627" s="93"/>
      <c r="M2627" s="93"/>
      <c r="N2627" s="93"/>
      <c r="Q2627" s="93"/>
      <c r="R2627" s="93"/>
      <c r="S2627" s="93"/>
      <c r="U2627" s="93"/>
      <c r="X2627" s="93"/>
      <c r="Y2627" s="93"/>
    </row>
    <row r="2628" spans="1:25" x14ac:dyDescent="0.2">
      <c r="A2628" s="93"/>
      <c r="I2628" s="93"/>
      <c r="M2628" s="93"/>
      <c r="N2628" s="93"/>
      <c r="Q2628" s="93"/>
      <c r="R2628" s="93"/>
      <c r="S2628" s="93"/>
      <c r="U2628" s="93"/>
      <c r="X2628" s="93"/>
      <c r="Y2628" s="93"/>
    </row>
    <row r="2629" spans="1:25" x14ac:dyDescent="0.2">
      <c r="A2629" s="93"/>
      <c r="I2629" s="93"/>
      <c r="M2629" s="93"/>
      <c r="N2629" s="93"/>
      <c r="Q2629" s="93"/>
      <c r="R2629" s="93"/>
      <c r="S2629" s="93"/>
      <c r="U2629" s="93"/>
      <c r="X2629" s="93"/>
      <c r="Y2629" s="93"/>
    </row>
    <row r="2630" spans="1:25" x14ac:dyDescent="0.2">
      <c r="A2630" s="93"/>
      <c r="I2630" s="93"/>
      <c r="M2630" s="93"/>
      <c r="N2630" s="93"/>
      <c r="Q2630" s="93"/>
      <c r="R2630" s="93"/>
      <c r="S2630" s="93"/>
      <c r="U2630" s="93"/>
      <c r="X2630" s="93"/>
      <c r="Y2630" s="93"/>
    </row>
    <row r="2631" spans="1:25" x14ac:dyDescent="0.2">
      <c r="A2631" s="93"/>
      <c r="I2631" s="93"/>
      <c r="M2631" s="93"/>
      <c r="N2631" s="93"/>
      <c r="Q2631" s="93"/>
      <c r="R2631" s="93"/>
      <c r="S2631" s="93"/>
      <c r="U2631" s="93"/>
      <c r="X2631" s="93"/>
      <c r="Y2631" s="93"/>
    </row>
    <row r="2632" spans="1:25" x14ac:dyDescent="0.2">
      <c r="A2632" s="93"/>
      <c r="I2632" s="93"/>
      <c r="M2632" s="93"/>
      <c r="N2632" s="93"/>
      <c r="Q2632" s="93"/>
      <c r="R2632" s="93"/>
      <c r="S2632" s="93"/>
      <c r="U2632" s="93"/>
      <c r="X2632" s="93"/>
      <c r="Y2632" s="93"/>
    </row>
    <row r="2633" spans="1:25" x14ac:dyDescent="0.2">
      <c r="A2633" s="93"/>
      <c r="I2633" s="93"/>
      <c r="M2633" s="93"/>
      <c r="N2633" s="93"/>
      <c r="Q2633" s="93"/>
      <c r="R2633" s="93"/>
      <c r="S2633" s="93"/>
      <c r="U2633" s="93"/>
      <c r="X2633" s="93"/>
      <c r="Y2633" s="93"/>
    </row>
    <row r="2634" spans="1:25" x14ac:dyDescent="0.2">
      <c r="A2634" s="93"/>
      <c r="I2634" s="93"/>
      <c r="M2634" s="93"/>
      <c r="N2634" s="93"/>
      <c r="Q2634" s="93"/>
      <c r="R2634" s="93"/>
      <c r="S2634" s="93"/>
      <c r="U2634" s="93"/>
      <c r="X2634" s="93"/>
      <c r="Y2634" s="93"/>
    </row>
    <row r="2635" spans="1:25" x14ac:dyDescent="0.2">
      <c r="A2635" s="93"/>
      <c r="I2635" s="93"/>
      <c r="M2635" s="93"/>
      <c r="N2635" s="93"/>
      <c r="Q2635" s="93"/>
      <c r="R2635" s="93"/>
      <c r="S2635" s="93"/>
      <c r="U2635" s="93"/>
      <c r="X2635" s="93"/>
      <c r="Y2635" s="93"/>
    </row>
    <row r="2636" spans="1:25" x14ac:dyDescent="0.2">
      <c r="A2636" s="93"/>
      <c r="I2636" s="93"/>
      <c r="M2636" s="93"/>
      <c r="N2636" s="93"/>
      <c r="Q2636" s="93"/>
      <c r="R2636" s="93"/>
      <c r="S2636" s="93"/>
      <c r="U2636" s="93"/>
      <c r="X2636" s="93"/>
      <c r="Y2636" s="93"/>
    </row>
    <row r="2637" spans="1:25" x14ac:dyDescent="0.2">
      <c r="A2637" s="93"/>
      <c r="I2637" s="93"/>
      <c r="M2637" s="93"/>
      <c r="N2637" s="93"/>
      <c r="Q2637" s="93"/>
      <c r="R2637" s="93"/>
      <c r="S2637" s="93"/>
      <c r="U2637" s="93"/>
      <c r="X2637" s="93"/>
      <c r="Y2637" s="93"/>
    </row>
    <row r="2638" spans="1:25" x14ac:dyDescent="0.2">
      <c r="A2638" s="93"/>
      <c r="I2638" s="93"/>
      <c r="M2638" s="93"/>
      <c r="N2638" s="93"/>
      <c r="Q2638" s="93"/>
      <c r="R2638" s="93"/>
      <c r="S2638" s="93"/>
      <c r="U2638" s="93"/>
      <c r="X2638" s="93"/>
      <c r="Y2638" s="93"/>
    </row>
    <row r="2639" spans="1:25" x14ac:dyDescent="0.2">
      <c r="A2639" s="93"/>
      <c r="I2639" s="93"/>
      <c r="M2639" s="93"/>
      <c r="N2639" s="93"/>
      <c r="Q2639" s="93"/>
      <c r="R2639" s="93"/>
      <c r="S2639" s="93"/>
      <c r="U2639" s="93"/>
      <c r="X2639" s="93"/>
      <c r="Y2639" s="93"/>
    </row>
    <row r="2640" spans="1:25" x14ac:dyDescent="0.2">
      <c r="A2640" s="93"/>
      <c r="I2640" s="93"/>
      <c r="M2640" s="93"/>
      <c r="N2640" s="93"/>
      <c r="Q2640" s="93"/>
      <c r="R2640" s="93"/>
      <c r="S2640" s="93"/>
      <c r="U2640" s="93"/>
      <c r="X2640" s="93"/>
      <c r="Y2640" s="93"/>
    </row>
    <row r="2641" spans="1:25" x14ac:dyDescent="0.2">
      <c r="A2641" s="93"/>
      <c r="I2641" s="93"/>
      <c r="M2641" s="93"/>
      <c r="N2641" s="93"/>
      <c r="Q2641" s="93"/>
      <c r="R2641" s="93"/>
      <c r="S2641" s="93"/>
      <c r="U2641" s="93"/>
      <c r="X2641" s="93"/>
      <c r="Y2641" s="93"/>
    </row>
    <row r="2642" spans="1:25" x14ac:dyDescent="0.2">
      <c r="A2642" s="93"/>
      <c r="I2642" s="93"/>
      <c r="M2642" s="93"/>
      <c r="N2642" s="93"/>
      <c r="Q2642" s="93"/>
      <c r="R2642" s="93"/>
      <c r="S2642" s="93"/>
      <c r="U2642" s="93"/>
      <c r="X2642" s="93"/>
      <c r="Y2642" s="93"/>
    </row>
    <row r="2643" spans="1:25" x14ac:dyDescent="0.2">
      <c r="A2643" s="93"/>
      <c r="I2643" s="93"/>
      <c r="M2643" s="93"/>
      <c r="N2643" s="93"/>
      <c r="Q2643" s="93"/>
      <c r="R2643" s="93"/>
      <c r="S2643" s="93"/>
      <c r="U2643" s="93"/>
      <c r="X2643" s="93"/>
      <c r="Y2643" s="93"/>
    </row>
    <row r="2644" spans="1:25" x14ac:dyDescent="0.2">
      <c r="A2644" s="93"/>
      <c r="I2644" s="93"/>
      <c r="M2644" s="93"/>
      <c r="N2644" s="93"/>
      <c r="Q2644" s="93"/>
      <c r="R2644" s="93"/>
      <c r="S2644" s="93"/>
      <c r="U2644" s="93"/>
      <c r="X2644" s="93"/>
      <c r="Y2644" s="93"/>
    </row>
    <row r="2645" spans="1:25" x14ac:dyDescent="0.2">
      <c r="A2645" s="93"/>
      <c r="I2645" s="93"/>
      <c r="M2645" s="93"/>
      <c r="N2645" s="93"/>
      <c r="Q2645" s="93"/>
      <c r="R2645" s="93"/>
      <c r="S2645" s="93"/>
      <c r="U2645" s="93"/>
      <c r="X2645" s="93"/>
      <c r="Y2645" s="93"/>
    </row>
    <row r="2646" spans="1:25" x14ac:dyDescent="0.2">
      <c r="A2646" s="93"/>
      <c r="I2646" s="93"/>
      <c r="M2646" s="93"/>
      <c r="N2646" s="93"/>
      <c r="Q2646" s="93"/>
      <c r="R2646" s="93"/>
      <c r="S2646" s="93"/>
      <c r="U2646" s="93"/>
      <c r="X2646" s="93"/>
      <c r="Y2646" s="93"/>
    </row>
    <row r="2647" spans="1:25" x14ac:dyDescent="0.2">
      <c r="A2647" s="93"/>
      <c r="I2647" s="93"/>
      <c r="M2647" s="93"/>
      <c r="N2647" s="93"/>
      <c r="Q2647" s="93"/>
      <c r="R2647" s="93"/>
      <c r="S2647" s="93"/>
      <c r="U2647" s="93"/>
      <c r="X2647" s="93"/>
      <c r="Y2647" s="93"/>
    </row>
    <row r="2648" spans="1:25" x14ac:dyDescent="0.2">
      <c r="A2648" s="93"/>
      <c r="I2648" s="93"/>
      <c r="M2648" s="93"/>
      <c r="N2648" s="93"/>
      <c r="Q2648" s="93"/>
      <c r="R2648" s="93"/>
      <c r="S2648" s="93"/>
      <c r="U2648" s="93"/>
      <c r="X2648" s="93"/>
      <c r="Y2648" s="93"/>
    </row>
    <row r="2649" spans="1:25" x14ac:dyDescent="0.2">
      <c r="A2649" s="93"/>
      <c r="I2649" s="93"/>
      <c r="M2649" s="93"/>
      <c r="N2649" s="93"/>
      <c r="Q2649" s="93"/>
      <c r="R2649" s="93"/>
      <c r="S2649" s="93"/>
      <c r="U2649" s="93"/>
      <c r="X2649" s="93"/>
      <c r="Y2649" s="93"/>
    </row>
    <row r="2650" spans="1:25" x14ac:dyDescent="0.2">
      <c r="A2650" s="93"/>
      <c r="I2650" s="93"/>
      <c r="M2650" s="93"/>
      <c r="N2650" s="93"/>
      <c r="Q2650" s="93"/>
      <c r="R2650" s="93"/>
      <c r="S2650" s="93"/>
      <c r="U2650" s="93"/>
      <c r="X2650" s="93"/>
      <c r="Y2650" s="93"/>
    </row>
    <row r="2651" spans="1:25" x14ac:dyDescent="0.2">
      <c r="A2651" s="93"/>
      <c r="I2651" s="93"/>
      <c r="M2651" s="93"/>
      <c r="N2651" s="93"/>
      <c r="Q2651" s="93"/>
      <c r="R2651" s="93"/>
      <c r="S2651" s="93"/>
      <c r="U2651" s="93"/>
      <c r="X2651" s="93"/>
      <c r="Y2651" s="93"/>
    </row>
    <row r="2652" spans="1:25" x14ac:dyDescent="0.2">
      <c r="A2652" s="93"/>
      <c r="I2652" s="93"/>
      <c r="M2652" s="93"/>
      <c r="N2652" s="93"/>
      <c r="Q2652" s="93"/>
      <c r="R2652" s="93"/>
      <c r="S2652" s="93"/>
      <c r="U2652" s="93"/>
      <c r="X2652" s="93"/>
      <c r="Y2652" s="93"/>
    </row>
    <row r="2653" spans="1:25" x14ac:dyDescent="0.2">
      <c r="A2653" s="93"/>
      <c r="I2653" s="93"/>
      <c r="M2653" s="93"/>
      <c r="N2653" s="93"/>
      <c r="Q2653" s="93"/>
      <c r="R2653" s="93"/>
      <c r="S2653" s="93"/>
      <c r="U2653" s="93"/>
      <c r="X2653" s="93"/>
      <c r="Y2653" s="93"/>
    </row>
    <row r="2654" spans="1:25" x14ac:dyDescent="0.2">
      <c r="A2654" s="93"/>
      <c r="I2654" s="93"/>
      <c r="M2654" s="93"/>
      <c r="N2654" s="93"/>
      <c r="Q2654" s="93"/>
      <c r="R2654" s="93"/>
      <c r="S2654" s="93"/>
      <c r="U2654" s="93"/>
      <c r="X2654" s="93"/>
      <c r="Y2654" s="93"/>
    </row>
    <row r="2655" spans="1:25" x14ac:dyDescent="0.2">
      <c r="A2655" s="93"/>
      <c r="I2655" s="93"/>
      <c r="M2655" s="93"/>
      <c r="N2655" s="93"/>
      <c r="Q2655" s="93"/>
      <c r="R2655" s="93"/>
      <c r="S2655" s="93"/>
      <c r="U2655" s="93"/>
      <c r="X2655" s="93"/>
      <c r="Y2655" s="93"/>
    </row>
    <row r="2656" spans="1:25" x14ac:dyDescent="0.2">
      <c r="A2656" s="93"/>
      <c r="I2656" s="93"/>
      <c r="M2656" s="93"/>
      <c r="N2656" s="93"/>
      <c r="Q2656" s="93"/>
      <c r="R2656" s="93"/>
      <c r="S2656" s="93"/>
      <c r="U2656" s="93"/>
      <c r="X2656" s="93"/>
      <c r="Y2656" s="93"/>
    </row>
    <row r="2657" spans="1:25" x14ac:dyDescent="0.2">
      <c r="A2657" s="93"/>
      <c r="I2657" s="93"/>
      <c r="M2657" s="93"/>
      <c r="N2657" s="93"/>
      <c r="Q2657" s="93"/>
      <c r="R2657" s="93"/>
      <c r="S2657" s="93"/>
      <c r="U2657" s="93"/>
      <c r="X2657" s="93"/>
      <c r="Y2657" s="93"/>
    </row>
    <row r="2658" spans="1:25" x14ac:dyDescent="0.2">
      <c r="A2658" s="93"/>
      <c r="I2658" s="93"/>
      <c r="M2658" s="93"/>
      <c r="N2658" s="93"/>
      <c r="Q2658" s="93"/>
      <c r="R2658" s="93"/>
      <c r="S2658" s="93"/>
      <c r="U2658" s="93"/>
      <c r="X2658" s="93"/>
      <c r="Y2658" s="93"/>
    </row>
    <row r="2659" spans="1:25" x14ac:dyDescent="0.2">
      <c r="A2659" s="93"/>
      <c r="I2659" s="93"/>
      <c r="M2659" s="93"/>
      <c r="N2659" s="93"/>
      <c r="Q2659" s="93"/>
      <c r="R2659" s="93"/>
      <c r="S2659" s="93"/>
      <c r="U2659" s="93"/>
      <c r="X2659" s="93"/>
      <c r="Y2659" s="93"/>
    </row>
    <row r="2660" spans="1:25" x14ac:dyDescent="0.2">
      <c r="A2660" s="93"/>
      <c r="I2660" s="93"/>
      <c r="M2660" s="93"/>
      <c r="N2660" s="93"/>
      <c r="Q2660" s="93"/>
      <c r="R2660" s="93"/>
      <c r="S2660" s="93"/>
      <c r="U2660" s="93"/>
      <c r="X2660" s="93"/>
      <c r="Y2660" s="93"/>
    </row>
    <row r="2661" spans="1:25" x14ac:dyDescent="0.2">
      <c r="A2661" s="93"/>
      <c r="I2661" s="93"/>
      <c r="M2661" s="93"/>
      <c r="N2661" s="93"/>
      <c r="Q2661" s="93"/>
      <c r="R2661" s="93"/>
      <c r="S2661" s="93"/>
      <c r="U2661" s="93"/>
      <c r="X2661" s="93"/>
      <c r="Y2661" s="93"/>
    </row>
    <row r="2662" spans="1:25" x14ac:dyDescent="0.2">
      <c r="A2662" s="93"/>
      <c r="I2662" s="93"/>
      <c r="M2662" s="93"/>
      <c r="N2662" s="93"/>
      <c r="Q2662" s="93"/>
      <c r="R2662" s="93"/>
      <c r="S2662" s="93"/>
      <c r="U2662" s="93"/>
      <c r="X2662" s="93"/>
      <c r="Y2662" s="93"/>
    </row>
    <row r="2663" spans="1:25" x14ac:dyDescent="0.2">
      <c r="A2663" s="93"/>
      <c r="I2663" s="93"/>
      <c r="M2663" s="93"/>
      <c r="N2663" s="93"/>
      <c r="Q2663" s="93"/>
      <c r="R2663" s="93"/>
      <c r="S2663" s="93"/>
      <c r="U2663" s="93"/>
      <c r="X2663" s="93"/>
      <c r="Y2663" s="93"/>
    </row>
    <row r="2664" spans="1:25" x14ac:dyDescent="0.2">
      <c r="A2664" s="93"/>
      <c r="I2664" s="93"/>
      <c r="M2664" s="93"/>
      <c r="N2664" s="93"/>
      <c r="Q2664" s="93"/>
      <c r="R2664" s="93"/>
      <c r="S2664" s="93"/>
      <c r="U2664" s="93"/>
      <c r="X2664" s="93"/>
      <c r="Y2664" s="93"/>
    </row>
    <row r="2665" spans="1:25" x14ac:dyDescent="0.2">
      <c r="A2665" s="93"/>
      <c r="I2665" s="93"/>
      <c r="M2665" s="93"/>
      <c r="N2665" s="93"/>
      <c r="Q2665" s="93"/>
      <c r="R2665" s="93"/>
      <c r="S2665" s="93"/>
      <c r="U2665" s="93"/>
      <c r="X2665" s="93"/>
      <c r="Y2665" s="93"/>
    </row>
    <row r="2666" spans="1:25" x14ac:dyDescent="0.2">
      <c r="A2666" s="93"/>
      <c r="I2666" s="93"/>
      <c r="M2666" s="93"/>
      <c r="N2666" s="93"/>
      <c r="Q2666" s="93"/>
      <c r="R2666" s="93"/>
      <c r="S2666" s="93"/>
      <c r="U2666" s="93"/>
      <c r="X2666" s="93"/>
      <c r="Y2666" s="93"/>
    </row>
    <row r="2667" spans="1:25" x14ac:dyDescent="0.2">
      <c r="A2667" s="93"/>
      <c r="I2667" s="93"/>
      <c r="M2667" s="93"/>
      <c r="N2667" s="93"/>
      <c r="Q2667" s="93"/>
      <c r="R2667" s="93"/>
      <c r="S2667" s="93"/>
      <c r="U2667" s="93"/>
      <c r="X2667" s="93"/>
      <c r="Y2667" s="93"/>
    </row>
    <row r="2668" spans="1:25" x14ac:dyDescent="0.2">
      <c r="A2668" s="93"/>
      <c r="I2668" s="93"/>
      <c r="M2668" s="93"/>
      <c r="N2668" s="93"/>
      <c r="Q2668" s="93"/>
      <c r="R2668" s="93"/>
      <c r="S2668" s="93"/>
      <c r="U2668" s="93"/>
      <c r="X2668" s="93"/>
      <c r="Y2668" s="93"/>
    </row>
    <row r="2669" spans="1:25" x14ac:dyDescent="0.2">
      <c r="A2669" s="93"/>
      <c r="I2669" s="93"/>
      <c r="M2669" s="93"/>
      <c r="N2669" s="93"/>
      <c r="Q2669" s="93"/>
      <c r="R2669" s="93"/>
      <c r="S2669" s="93"/>
      <c r="U2669" s="93"/>
      <c r="X2669" s="93"/>
      <c r="Y2669" s="93"/>
    </row>
    <row r="2670" spans="1:25" x14ac:dyDescent="0.2">
      <c r="A2670" s="93"/>
      <c r="I2670" s="93"/>
      <c r="M2670" s="93"/>
      <c r="N2670" s="93"/>
      <c r="Q2670" s="93"/>
      <c r="R2670" s="93"/>
      <c r="S2670" s="93"/>
      <c r="U2670" s="93"/>
      <c r="X2670" s="93"/>
      <c r="Y2670" s="93"/>
    </row>
    <row r="2671" spans="1:25" x14ac:dyDescent="0.2">
      <c r="A2671" s="93"/>
      <c r="I2671" s="93"/>
      <c r="M2671" s="93"/>
      <c r="N2671" s="93"/>
      <c r="Q2671" s="93"/>
      <c r="R2671" s="93"/>
      <c r="S2671" s="93"/>
      <c r="U2671" s="93"/>
      <c r="X2671" s="93"/>
      <c r="Y2671" s="93"/>
    </row>
    <row r="2672" spans="1:25" x14ac:dyDescent="0.2">
      <c r="A2672" s="93"/>
      <c r="I2672" s="93"/>
      <c r="M2672" s="93"/>
      <c r="N2672" s="93"/>
      <c r="Q2672" s="93"/>
      <c r="R2672" s="93"/>
      <c r="S2672" s="93"/>
      <c r="U2672" s="93"/>
      <c r="X2672" s="93"/>
      <c r="Y2672" s="93"/>
    </row>
    <row r="2673" spans="1:25" x14ac:dyDescent="0.2">
      <c r="A2673" s="93"/>
      <c r="I2673" s="93"/>
      <c r="M2673" s="93"/>
      <c r="N2673" s="93"/>
      <c r="Q2673" s="93"/>
      <c r="R2673" s="93"/>
      <c r="S2673" s="93"/>
      <c r="U2673" s="93"/>
      <c r="X2673" s="93"/>
      <c r="Y2673" s="93"/>
    </row>
    <row r="2674" spans="1:25" x14ac:dyDescent="0.2">
      <c r="A2674" s="93"/>
      <c r="I2674" s="93"/>
      <c r="M2674" s="93"/>
      <c r="N2674" s="93"/>
      <c r="Q2674" s="93"/>
      <c r="R2674" s="93"/>
      <c r="S2674" s="93"/>
      <c r="U2674" s="93"/>
      <c r="X2674" s="93"/>
      <c r="Y2674" s="93"/>
    </row>
    <row r="2675" spans="1:25" x14ac:dyDescent="0.2">
      <c r="A2675" s="93"/>
      <c r="I2675" s="93"/>
      <c r="M2675" s="93"/>
      <c r="N2675" s="93"/>
      <c r="Q2675" s="93"/>
      <c r="R2675" s="93"/>
      <c r="S2675" s="93"/>
      <c r="U2675" s="93"/>
      <c r="X2675" s="93"/>
      <c r="Y2675" s="93"/>
    </row>
    <row r="2676" spans="1:25" x14ac:dyDescent="0.2">
      <c r="A2676" s="93"/>
      <c r="I2676" s="93"/>
      <c r="M2676" s="93"/>
      <c r="N2676" s="93"/>
      <c r="Q2676" s="93"/>
      <c r="R2676" s="93"/>
      <c r="S2676" s="93"/>
      <c r="U2676" s="93"/>
      <c r="X2676" s="93"/>
      <c r="Y2676" s="93"/>
    </row>
    <row r="2677" spans="1:25" x14ac:dyDescent="0.2">
      <c r="A2677" s="93"/>
      <c r="I2677" s="93"/>
      <c r="M2677" s="93"/>
      <c r="N2677" s="93"/>
      <c r="Q2677" s="93"/>
      <c r="R2677" s="93"/>
      <c r="S2677" s="93"/>
      <c r="U2677" s="93"/>
      <c r="X2677" s="93"/>
      <c r="Y2677" s="93"/>
    </row>
    <row r="2678" spans="1:25" x14ac:dyDescent="0.2">
      <c r="A2678" s="93"/>
      <c r="I2678" s="93"/>
      <c r="M2678" s="93"/>
      <c r="N2678" s="93"/>
      <c r="Q2678" s="93"/>
      <c r="R2678" s="93"/>
      <c r="S2678" s="93"/>
      <c r="U2678" s="93"/>
      <c r="X2678" s="93"/>
      <c r="Y2678" s="93"/>
    </row>
    <row r="2679" spans="1:25" x14ac:dyDescent="0.2">
      <c r="A2679" s="93"/>
      <c r="I2679" s="93"/>
      <c r="M2679" s="93"/>
      <c r="N2679" s="93"/>
      <c r="Q2679" s="93"/>
      <c r="R2679" s="93"/>
      <c r="S2679" s="93"/>
      <c r="U2679" s="93"/>
      <c r="X2679" s="93"/>
      <c r="Y2679" s="93"/>
    </row>
    <row r="2680" spans="1:25" x14ac:dyDescent="0.2">
      <c r="A2680" s="93"/>
      <c r="I2680" s="93"/>
      <c r="M2680" s="93"/>
      <c r="N2680" s="93"/>
      <c r="Q2680" s="93"/>
      <c r="R2680" s="93"/>
      <c r="S2680" s="93"/>
      <c r="U2680" s="93"/>
      <c r="X2680" s="93"/>
      <c r="Y2680" s="93"/>
    </row>
    <row r="2681" spans="1:25" x14ac:dyDescent="0.2">
      <c r="A2681" s="93"/>
      <c r="I2681" s="93"/>
      <c r="M2681" s="93"/>
      <c r="N2681" s="93"/>
      <c r="Q2681" s="93"/>
      <c r="R2681" s="93"/>
      <c r="S2681" s="93"/>
      <c r="U2681" s="93"/>
      <c r="X2681" s="93"/>
      <c r="Y2681" s="93"/>
    </row>
    <row r="2682" spans="1:25" x14ac:dyDescent="0.2">
      <c r="A2682" s="93"/>
      <c r="I2682" s="93"/>
      <c r="M2682" s="93"/>
      <c r="N2682" s="93"/>
      <c r="Q2682" s="93"/>
      <c r="R2682" s="93"/>
      <c r="S2682" s="93"/>
      <c r="U2682" s="93"/>
      <c r="X2682" s="93"/>
      <c r="Y2682" s="93"/>
    </row>
    <row r="2683" spans="1:25" x14ac:dyDescent="0.2">
      <c r="A2683" s="93"/>
      <c r="I2683" s="93"/>
      <c r="M2683" s="93"/>
      <c r="N2683" s="93"/>
      <c r="Q2683" s="93"/>
      <c r="R2683" s="93"/>
      <c r="S2683" s="93"/>
      <c r="U2683" s="93"/>
      <c r="X2683" s="93"/>
      <c r="Y2683" s="93"/>
    </row>
    <row r="2684" spans="1:25" x14ac:dyDescent="0.2">
      <c r="A2684" s="93"/>
      <c r="I2684" s="93"/>
      <c r="M2684" s="93"/>
      <c r="N2684" s="93"/>
      <c r="Q2684" s="93"/>
      <c r="R2684" s="93"/>
      <c r="S2684" s="93"/>
      <c r="U2684" s="93"/>
      <c r="X2684" s="93"/>
      <c r="Y2684" s="93"/>
    </row>
    <row r="2685" spans="1:25" x14ac:dyDescent="0.2">
      <c r="A2685" s="93"/>
      <c r="I2685" s="93"/>
      <c r="M2685" s="93"/>
      <c r="N2685" s="93"/>
      <c r="Q2685" s="93"/>
      <c r="R2685" s="93"/>
      <c r="S2685" s="93"/>
      <c r="U2685" s="93"/>
      <c r="X2685" s="93"/>
      <c r="Y2685" s="93"/>
    </row>
    <row r="2686" spans="1:25" x14ac:dyDescent="0.2">
      <c r="A2686" s="93"/>
      <c r="I2686" s="93"/>
      <c r="M2686" s="93"/>
      <c r="N2686" s="93"/>
      <c r="Q2686" s="93"/>
      <c r="R2686" s="93"/>
      <c r="S2686" s="93"/>
      <c r="U2686" s="93"/>
      <c r="X2686" s="93"/>
      <c r="Y2686" s="93"/>
    </row>
    <row r="2687" spans="1:25" x14ac:dyDescent="0.2">
      <c r="A2687" s="93"/>
      <c r="I2687" s="93"/>
      <c r="M2687" s="93"/>
      <c r="N2687" s="93"/>
      <c r="Q2687" s="93"/>
      <c r="R2687" s="93"/>
      <c r="S2687" s="93"/>
      <c r="U2687" s="93"/>
      <c r="X2687" s="93"/>
      <c r="Y2687" s="93"/>
    </row>
    <row r="2688" spans="1:25" x14ac:dyDescent="0.2">
      <c r="A2688" s="93"/>
      <c r="I2688" s="93"/>
      <c r="M2688" s="93"/>
      <c r="N2688" s="93"/>
      <c r="Q2688" s="93"/>
      <c r="R2688" s="93"/>
      <c r="S2688" s="93"/>
      <c r="U2688" s="93"/>
      <c r="X2688" s="93"/>
      <c r="Y2688" s="93"/>
    </row>
    <row r="2689" spans="1:25" x14ac:dyDescent="0.2">
      <c r="A2689" s="93"/>
      <c r="I2689" s="93"/>
      <c r="M2689" s="93"/>
      <c r="N2689" s="93"/>
      <c r="Q2689" s="93"/>
      <c r="R2689" s="93"/>
      <c r="S2689" s="93"/>
      <c r="U2689" s="93"/>
      <c r="X2689" s="93"/>
      <c r="Y2689" s="93"/>
    </row>
    <row r="2690" spans="1:25" x14ac:dyDescent="0.2">
      <c r="A2690" s="93"/>
      <c r="I2690" s="93"/>
      <c r="M2690" s="93"/>
      <c r="N2690" s="93"/>
      <c r="Q2690" s="93"/>
      <c r="R2690" s="93"/>
      <c r="S2690" s="93"/>
      <c r="U2690" s="93"/>
      <c r="X2690" s="93"/>
      <c r="Y2690" s="93"/>
    </row>
    <row r="2691" spans="1:25" x14ac:dyDescent="0.2">
      <c r="A2691" s="93"/>
      <c r="I2691" s="93"/>
      <c r="M2691" s="93"/>
      <c r="N2691" s="93"/>
      <c r="Q2691" s="93"/>
      <c r="R2691" s="93"/>
      <c r="S2691" s="93"/>
      <c r="U2691" s="93"/>
      <c r="X2691" s="93"/>
      <c r="Y2691" s="93"/>
    </row>
    <row r="2692" spans="1:25" x14ac:dyDescent="0.2">
      <c r="A2692" s="93"/>
      <c r="I2692" s="93"/>
      <c r="M2692" s="93"/>
      <c r="N2692" s="93"/>
      <c r="Q2692" s="93"/>
      <c r="R2692" s="93"/>
      <c r="S2692" s="93"/>
      <c r="U2692" s="93"/>
      <c r="X2692" s="93"/>
      <c r="Y2692" s="93"/>
    </row>
    <row r="2693" spans="1:25" x14ac:dyDescent="0.2">
      <c r="A2693" s="93"/>
      <c r="I2693" s="93"/>
      <c r="M2693" s="93"/>
      <c r="N2693" s="93"/>
      <c r="Q2693" s="93"/>
      <c r="R2693" s="93"/>
      <c r="S2693" s="93"/>
      <c r="U2693" s="93"/>
      <c r="X2693" s="93"/>
      <c r="Y2693" s="93"/>
    </row>
    <row r="2694" spans="1:25" x14ac:dyDescent="0.2">
      <c r="A2694" s="93"/>
      <c r="I2694" s="93"/>
      <c r="M2694" s="93"/>
      <c r="N2694" s="93"/>
      <c r="Q2694" s="93"/>
      <c r="R2694" s="93"/>
      <c r="S2694" s="93"/>
      <c r="U2694" s="93"/>
      <c r="X2694" s="93"/>
      <c r="Y2694" s="93"/>
    </row>
    <row r="2695" spans="1:25" x14ac:dyDescent="0.2">
      <c r="A2695" s="93"/>
      <c r="I2695" s="93"/>
      <c r="M2695" s="93"/>
      <c r="N2695" s="93"/>
      <c r="Q2695" s="93"/>
      <c r="R2695" s="93"/>
      <c r="S2695" s="93"/>
      <c r="U2695" s="93"/>
      <c r="X2695" s="93"/>
      <c r="Y2695" s="93"/>
    </row>
    <row r="2696" spans="1:25" x14ac:dyDescent="0.2">
      <c r="A2696" s="93"/>
      <c r="I2696" s="93"/>
      <c r="M2696" s="93"/>
      <c r="N2696" s="93"/>
      <c r="Q2696" s="93"/>
      <c r="R2696" s="93"/>
      <c r="S2696" s="93"/>
      <c r="U2696" s="93"/>
      <c r="X2696" s="93"/>
      <c r="Y2696" s="93"/>
    </row>
    <row r="2697" spans="1:25" x14ac:dyDescent="0.2">
      <c r="A2697" s="93"/>
      <c r="I2697" s="93"/>
      <c r="M2697" s="93"/>
      <c r="N2697" s="93"/>
      <c r="Q2697" s="93"/>
      <c r="R2697" s="93"/>
      <c r="S2697" s="93"/>
      <c r="U2697" s="93"/>
      <c r="X2697" s="93"/>
      <c r="Y2697" s="93"/>
    </row>
    <row r="2698" spans="1:25" x14ac:dyDescent="0.2">
      <c r="A2698" s="93"/>
      <c r="I2698" s="93"/>
      <c r="M2698" s="93"/>
      <c r="N2698" s="93"/>
      <c r="Q2698" s="93"/>
      <c r="R2698" s="93"/>
      <c r="S2698" s="93"/>
      <c r="U2698" s="93"/>
      <c r="X2698" s="93"/>
      <c r="Y2698" s="93"/>
    </row>
    <row r="2699" spans="1:25" x14ac:dyDescent="0.2">
      <c r="A2699" s="93"/>
      <c r="I2699" s="93"/>
      <c r="M2699" s="93"/>
      <c r="N2699" s="93"/>
      <c r="Q2699" s="93"/>
      <c r="R2699" s="93"/>
      <c r="S2699" s="93"/>
      <c r="U2699" s="93"/>
      <c r="X2699" s="93"/>
      <c r="Y2699" s="93"/>
    </row>
    <row r="2700" spans="1:25" x14ac:dyDescent="0.2">
      <c r="A2700" s="93"/>
      <c r="I2700" s="93"/>
      <c r="M2700" s="93"/>
      <c r="N2700" s="93"/>
      <c r="Q2700" s="93"/>
      <c r="R2700" s="93"/>
      <c r="S2700" s="93"/>
      <c r="U2700" s="93"/>
      <c r="X2700" s="93"/>
      <c r="Y2700" s="93"/>
    </row>
    <row r="2701" spans="1:25" x14ac:dyDescent="0.2">
      <c r="A2701" s="93"/>
      <c r="I2701" s="93"/>
      <c r="M2701" s="93"/>
      <c r="N2701" s="93"/>
      <c r="Q2701" s="93"/>
      <c r="R2701" s="93"/>
      <c r="S2701" s="93"/>
      <c r="U2701" s="93"/>
      <c r="X2701" s="93"/>
      <c r="Y2701" s="93"/>
    </row>
    <row r="2702" spans="1:25" x14ac:dyDescent="0.2">
      <c r="A2702" s="93"/>
      <c r="I2702" s="93"/>
      <c r="M2702" s="93"/>
      <c r="N2702" s="93"/>
      <c r="Q2702" s="93"/>
      <c r="R2702" s="93"/>
      <c r="S2702" s="93"/>
      <c r="U2702" s="93"/>
      <c r="X2702" s="93"/>
      <c r="Y2702" s="93"/>
    </row>
    <row r="2703" spans="1:25" x14ac:dyDescent="0.2">
      <c r="A2703" s="93"/>
      <c r="I2703" s="93"/>
      <c r="M2703" s="93"/>
      <c r="N2703" s="93"/>
      <c r="Q2703" s="93"/>
      <c r="R2703" s="93"/>
      <c r="S2703" s="93"/>
      <c r="U2703" s="93"/>
      <c r="X2703" s="93"/>
      <c r="Y2703" s="93"/>
    </row>
    <row r="2704" spans="1:25" x14ac:dyDescent="0.2">
      <c r="A2704" s="93"/>
      <c r="I2704" s="93"/>
      <c r="M2704" s="93"/>
      <c r="N2704" s="93"/>
      <c r="Q2704" s="93"/>
      <c r="R2704" s="93"/>
      <c r="S2704" s="93"/>
      <c r="U2704" s="93"/>
      <c r="X2704" s="93"/>
      <c r="Y2704" s="93"/>
    </row>
    <row r="2705" spans="1:25" x14ac:dyDescent="0.2">
      <c r="A2705" s="93"/>
      <c r="I2705" s="93"/>
      <c r="M2705" s="93"/>
      <c r="N2705" s="93"/>
      <c r="Q2705" s="93"/>
      <c r="R2705" s="93"/>
      <c r="S2705" s="93"/>
      <c r="U2705" s="93"/>
      <c r="X2705" s="93"/>
      <c r="Y2705" s="93"/>
    </row>
    <row r="2706" spans="1:25" x14ac:dyDescent="0.2">
      <c r="A2706" s="93"/>
      <c r="I2706" s="93"/>
      <c r="M2706" s="93"/>
      <c r="N2706" s="93"/>
      <c r="Q2706" s="93"/>
      <c r="R2706" s="93"/>
      <c r="S2706" s="93"/>
      <c r="U2706" s="93"/>
      <c r="X2706" s="93"/>
      <c r="Y2706" s="93"/>
    </row>
    <row r="2707" spans="1:25" x14ac:dyDescent="0.2">
      <c r="A2707" s="93"/>
      <c r="I2707" s="93"/>
      <c r="M2707" s="93"/>
      <c r="N2707" s="93"/>
      <c r="Q2707" s="93"/>
      <c r="R2707" s="93"/>
      <c r="S2707" s="93"/>
      <c r="U2707" s="93"/>
      <c r="X2707" s="93"/>
      <c r="Y2707" s="93"/>
    </row>
    <row r="2708" spans="1:25" x14ac:dyDescent="0.2">
      <c r="A2708" s="93"/>
      <c r="I2708" s="93"/>
      <c r="M2708" s="93"/>
      <c r="N2708" s="93"/>
      <c r="Q2708" s="93"/>
      <c r="R2708" s="93"/>
      <c r="S2708" s="93"/>
      <c r="U2708" s="93"/>
      <c r="X2708" s="93"/>
      <c r="Y2708" s="93"/>
    </row>
    <row r="2709" spans="1:25" x14ac:dyDescent="0.2">
      <c r="A2709" s="93"/>
      <c r="I2709" s="93"/>
      <c r="M2709" s="93"/>
      <c r="N2709" s="93"/>
      <c r="Q2709" s="93"/>
      <c r="R2709" s="93"/>
      <c r="S2709" s="93"/>
      <c r="U2709" s="93"/>
      <c r="X2709" s="93"/>
      <c r="Y2709" s="93"/>
    </row>
    <row r="2710" spans="1:25" x14ac:dyDescent="0.2">
      <c r="A2710" s="93"/>
      <c r="I2710" s="93"/>
      <c r="M2710" s="93"/>
      <c r="N2710" s="93"/>
      <c r="Q2710" s="93"/>
      <c r="R2710" s="93"/>
      <c r="S2710" s="93"/>
      <c r="U2710" s="93"/>
      <c r="X2710" s="93"/>
      <c r="Y2710" s="93"/>
    </row>
    <row r="2711" spans="1:25" x14ac:dyDescent="0.2">
      <c r="A2711" s="93"/>
      <c r="I2711" s="93"/>
      <c r="M2711" s="93"/>
      <c r="N2711" s="93"/>
      <c r="Q2711" s="93"/>
      <c r="R2711" s="93"/>
      <c r="S2711" s="93"/>
      <c r="U2711" s="93"/>
      <c r="X2711" s="93"/>
      <c r="Y2711" s="93"/>
    </row>
    <row r="2712" spans="1:25" x14ac:dyDescent="0.2">
      <c r="A2712" s="93"/>
      <c r="I2712" s="93"/>
      <c r="M2712" s="93"/>
      <c r="N2712" s="93"/>
      <c r="Q2712" s="93"/>
      <c r="R2712" s="93"/>
      <c r="S2712" s="93"/>
      <c r="U2712" s="93"/>
      <c r="X2712" s="93"/>
      <c r="Y2712" s="93"/>
    </row>
    <row r="2713" spans="1:25" x14ac:dyDescent="0.2">
      <c r="A2713" s="93"/>
      <c r="I2713" s="93"/>
      <c r="M2713" s="93"/>
      <c r="N2713" s="93"/>
      <c r="Q2713" s="93"/>
      <c r="R2713" s="93"/>
      <c r="S2713" s="93"/>
      <c r="U2713" s="93"/>
      <c r="X2713" s="93"/>
      <c r="Y2713" s="93"/>
    </row>
    <row r="2714" spans="1:25" x14ac:dyDescent="0.2">
      <c r="A2714" s="93"/>
      <c r="I2714" s="93"/>
      <c r="M2714" s="93"/>
      <c r="N2714" s="93"/>
      <c r="Q2714" s="93"/>
      <c r="R2714" s="93"/>
      <c r="S2714" s="93"/>
      <c r="U2714" s="93"/>
      <c r="X2714" s="93"/>
      <c r="Y2714" s="93"/>
    </row>
    <row r="2715" spans="1:25" x14ac:dyDescent="0.2">
      <c r="A2715" s="93"/>
      <c r="I2715" s="93"/>
      <c r="M2715" s="93"/>
      <c r="N2715" s="93"/>
      <c r="Q2715" s="93"/>
      <c r="R2715" s="93"/>
      <c r="S2715" s="93"/>
      <c r="U2715" s="93"/>
      <c r="X2715" s="93"/>
      <c r="Y2715" s="93"/>
    </row>
    <row r="2716" spans="1:25" x14ac:dyDescent="0.2">
      <c r="A2716" s="93"/>
      <c r="I2716" s="93"/>
      <c r="M2716" s="93"/>
      <c r="N2716" s="93"/>
      <c r="Q2716" s="93"/>
      <c r="R2716" s="93"/>
      <c r="S2716" s="93"/>
      <c r="U2716" s="93"/>
      <c r="X2716" s="93"/>
      <c r="Y2716" s="93"/>
    </row>
    <row r="2717" spans="1:25" x14ac:dyDescent="0.2">
      <c r="A2717" s="93"/>
      <c r="I2717" s="93"/>
      <c r="M2717" s="93"/>
      <c r="N2717" s="93"/>
      <c r="Q2717" s="93"/>
      <c r="R2717" s="93"/>
      <c r="S2717" s="93"/>
      <c r="U2717" s="93"/>
      <c r="X2717" s="93"/>
      <c r="Y2717" s="93"/>
    </row>
    <row r="2718" spans="1:25" x14ac:dyDescent="0.2">
      <c r="A2718" s="93"/>
      <c r="I2718" s="93"/>
      <c r="M2718" s="93"/>
      <c r="N2718" s="93"/>
      <c r="Q2718" s="93"/>
      <c r="R2718" s="93"/>
      <c r="S2718" s="93"/>
      <c r="U2718" s="93"/>
      <c r="X2718" s="93"/>
      <c r="Y2718" s="93"/>
    </row>
    <row r="2719" spans="1:25" x14ac:dyDescent="0.2">
      <c r="A2719" s="93"/>
      <c r="I2719" s="93"/>
      <c r="M2719" s="93"/>
      <c r="N2719" s="93"/>
      <c r="Q2719" s="93"/>
      <c r="R2719" s="93"/>
      <c r="S2719" s="93"/>
      <c r="U2719" s="93"/>
      <c r="X2719" s="93"/>
      <c r="Y2719" s="93"/>
    </row>
    <row r="2720" spans="1:25" x14ac:dyDescent="0.2">
      <c r="A2720" s="93"/>
      <c r="I2720" s="93"/>
      <c r="M2720" s="93"/>
      <c r="N2720" s="93"/>
      <c r="Q2720" s="93"/>
      <c r="R2720" s="93"/>
      <c r="S2720" s="93"/>
      <c r="U2720" s="93"/>
      <c r="X2720" s="93"/>
      <c r="Y2720" s="93"/>
    </row>
    <row r="2721" spans="1:25" x14ac:dyDescent="0.2">
      <c r="A2721" s="93"/>
      <c r="I2721" s="93"/>
      <c r="M2721" s="93"/>
      <c r="N2721" s="93"/>
      <c r="Q2721" s="93"/>
      <c r="R2721" s="93"/>
      <c r="S2721" s="93"/>
      <c r="U2721" s="93"/>
      <c r="X2721" s="93"/>
      <c r="Y2721" s="93"/>
    </row>
    <row r="2722" spans="1:25" x14ac:dyDescent="0.2">
      <c r="A2722" s="93"/>
      <c r="I2722" s="93"/>
      <c r="M2722" s="93"/>
      <c r="N2722" s="93"/>
      <c r="Q2722" s="93"/>
      <c r="R2722" s="93"/>
      <c r="S2722" s="93"/>
      <c r="U2722" s="93"/>
      <c r="X2722" s="93"/>
      <c r="Y2722" s="93"/>
    </row>
    <row r="2723" spans="1:25" x14ac:dyDescent="0.2">
      <c r="A2723" s="93"/>
      <c r="I2723" s="93"/>
      <c r="M2723" s="93"/>
      <c r="N2723" s="93"/>
      <c r="Q2723" s="93"/>
      <c r="R2723" s="93"/>
      <c r="S2723" s="93"/>
      <c r="U2723" s="93"/>
      <c r="X2723" s="93"/>
      <c r="Y2723" s="93"/>
    </row>
    <row r="2724" spans="1:25" x14ac:dyDescent="0.2">
      <c r="A2724" s="93"/>
      <c r="I2724" s="93"/>
      <c r="M2724" s="93"/>
      <c r="N2724" s="93"/>
      <c r="Q2724" s="93"/>
      <c r="R2724" s="93"/>
      <c r="S2724" s="93"/>
      <c r="U2724" s="93"/>
      <c r="X2724" s="93"/>
      <c r="Y2724" s="93"/>
    </row>
    <row r="2725" spans="1:25" x14ac:dyDescent="0.2">
      <c r="A2725" s="93"/>
      <c r="I2725" s="93"/>
      <c r="M2725" s="93"/>
      <c r="N2725" s="93"/>
      <c r="Q2725" s="93"/>
      <c r="R2725" s="93"/>
      <c r="S2725" s="93"/>
      <c r="U2725" s="93"/>
      <c r="X2725" s="93"/>
      <c r="Y2725" s="93"/>
    </row>
    <row r="2726" spans="1:25" x14ac:dyDescent="0.2">
      <c r="A2726" s="93"/>
      <c r="I2726" s="93"/>
      <c r="M2726" s="93"/>
      <c r="N2726" s="93"/>
      <c r="Q2726" s="93"/>
      <c r="R2726" s="93"/>
      <c r="S2726" s="93"/>
      <c r="U2726" s="93"/>
      <c r="X2726" s="93"/>
      <c r="Y2726" s="93"/>
    </row>
    <row r="2727" spans="1:25" x14ac:dyDescent="0.2">
      <c r="A2727" s="93"/>
      <c r="I2727" s="93"/>
      <c r="M2727" s="93"/>
      <c r="N2727" s="93"/>
      <c r="Q2727" s="93"/>
      <c r="R2727" s="93"/>
      <c r="S2727" s="93"/>
      <c r="U2727" s="93"/>
      <c r="X2727" s="93"/>
      <c r="Y2727" s="93"/>
    </row>
    <row r="2728" spans="1:25" x14ac:dyDescent="0.2">
      <c r="A2728" s="93"/>
      <c r="I2728" s="93"/>
      <c r="M2728" s="93"/>
      <c r="N2728" s="93"/>
      <c r="Q2728" s="93"/>
      <c r="R2728" s="93"/>
      <c r="S2728" s="93"/>
      <c r="U2728" s="93"/>
      <c r="X2728" s="93"/>
      <c r="Y2728" s="93"/>
    </row>
    <row r="2729" spans="1:25" x14ac:dyDescent="0.2">
      <c r="A2729" s="93"/>
      <c r="I2729" s="93"/>
      <c r="M2729" s="93"/>
      <c r="N2729" s="93"/>
      <c r="Q2729" s="93"/>
      <c r="R2729" s="93"/>
      <c r="S2729" s="93"/>
      <c r="U2729" s="93"/>
      <c r="X2729" s="93"/>
      <c r="Y2729" s="93"/>
    </row>
    <row r="2730" spans="1:25" x14ac:dyDescent="0.2">
      <c r="A2730" s="93"/>
      <c r="I2730" s="93"/>
      <c r="M2730" s="93"/>
      <c r="N2730" s="93"/>
      <c r="Q2730" s="93"/>
      <c r="R2730" s="93"/>
      <c r="S2730" s="93"/>
      <c r="U2730" s="93"/>
      <c r="X2730" s="93"/>
      <c r="Y2730" s="93"/>
    </row>
    <row r="2731" spans="1:25" x14ac:dyDescent="0.2">
      <c r="A2731" s="93"/>
      <c r="I2731" s="93"/>
      <c r="M2731" s="93"/>
      <c r="N2731" s="93"/>
      <c r="Q2731" s="93"/>
      <c r="R2731" s="93"/>
      <c r="S2731" s="93"/>
      <c r="U2731" s="93"/>
      <c r="X2731" s="93"/>
      <c r="Y2731" s="93"/>
    </row>
    <row r="2732" spans="1:25" x14ac:dyDescent="0.2">
      <c r="A2732" s="93"/>
      <c r="I2732" s="93"/>
      <c r="M2732" s="93"/>
      <c r="N2732" s="93"/>
      <c r="Q2732" s="93"/>
      <c r="R2732" s="93"/>
      <c r="S2732" s="93"/>
      <c r="U2732" s="93"/>
      <c r="X2732" s="93"/>
      <c r="Y2732" s="93"/>
    </row>
    <row r="2733" spans="1:25" x14ac:dyDescent="0.2">
      <c r="A2733" s="93"/>
      <c r="I2733" s="93"/>
      <c r="M2733" s="93"/>
      <c r="N2733" s="93"/>
      <c r="Q2733" s="93"/>
      <c r="R2733" s="93"/>
      <c r="S2733" s="93"/>
      <c r="U2733" s="93"/>
      <c r="X2733" s="93"/>
      <c r="Y2733" s="93"/>
    </row>
    <row r="2734" spans="1:25" x14ac:dyDescent="0.2">
      <c r="A2734" s="93"/>
      <c r="I2734" s="93"/>
      <c r="M2734" s="93"/>
      <c r="N2734" s="93"/>
      <c r="Q2734" s="93"/>
      <c r="R2734" s="93"/>
      <c r="S2734" s="93"/>
      <c r="U2734" s="93"/>
      <c r="X2734" s="93"/>
      <c r="Y2734" s="93"/>
    </row>
    <row r="2735" spans="1:25" x14ac:dyDescent="0.2">
      <c r="A2735" s="93"/>
      <c r="I2735" s="93"/>
      <c r="M2735" s="93"/>
      <c r="N2735" s="93"/>
      <c r="Q2735" s="93"/>
      <c r="R2735" s="93"/>
      <c r="S2735" s="93"/>
      <c r="U2735" s="93"/>
      <c r="X2735" s="93"/>
      <c r="Y2735" s="93"/>
    </row>
    <row r="2736" spans="1:25" x14ac:dyDescent="0.2">
      <c r="A2736" s="93"/>
      <c r="I2736" s="93"/>
      <c r="M2736" s="93"/>
      <c r="N2736" s="93"/>
      <c r="Q2736" s="93"/>
      <c r="R2736" s="93"/>
      <c r="S2736" s="93"/>
      <c r="U2736" s="93"/>
      <c r="X2736" s="93"/>
      <c r="Y2736" s="93"/>
    </row>
    <row r="2737" spans="1:25" x14ac:dyDescent="0.2">
      <c r="A2737" s="93"/>
      <c r="I2737" s="93"/>
      <c r="M2737" s="93"/>
      <c r="N2737" s="93"/>
      <c r="Q2737" s="93"/>
      <c r="R2737" s="93"/>
      <c r="S2737" s="93"/>
      <c r="U2737" s="93"/>
      <c r="X2737" s="93"/>
      <c r="Y2737" s="93"/>
    </row>
    <row r="2738" spans="1:25" x14ac:dyDescent="0.2">
      <c r="A2738" s="93"/>
      <c r="I2738" s="93"/>
      <c r="M2738" s="93"/>
      <c r="N2738" s="93"/>
      <c r="Q2738" s="93"/>
      <c r="R2738" s="93"/>
      <c r="S2738" s="93"/>
      <c r="U2738" s="93"/>
      <c r="X2738" s="93"/>
      <c r="Y2738" s="93"/>
    </row>
    <row r="2739" spans="1:25" x14ac:dyDescent="0.2">
      <c r="A2739" s="93"/>
      <c r="I2739" s="93"/>
      <c r="M2739" s="93"/>
      <c r="N2739" s="93"/>
      <c r="Q2739" s="93"/>
      <c r="R2739" s="93"/>
      <c r="S2739" s="93"/>
      <c r="U2739" s="93"/>
      <c r="X2739" s="93"/>
      <c r="Y2739" s="93"/>
    </row>
    <row r="2740" spans="1:25" x14ac:dyDescent="0.2">
      <c r="A2740" s="93"/>
      <c r="I2740" s="93"/>
      <c r="M2740" s="93"/>
      <c r="N2740" s="93"/>
      <c r="Q2740" s="93"/>
      <c r="R2740" s="93"/>
      <c r="S2740" s="93"/>
      <c r="U2740" s="93"/>
      <c r="X2740" s="93"/>
      <c r="Y2740" s="93"/>
    </row>
    <row r="2741" spans="1:25" x14ac:dyDescent="0.2">
      <c r="A2741" s="93"/>
      <c r="I2741" s="93"/>
      <c r="M2741" s="93"/>
      <c r="N2741" s="93"/>
      <c r="Q2741" s="93"/>
      <c r="R2741" s="93"/>
      <c r="S2741" s="93"/>
      <c r="U2741" s="93"/>
      <c r="X2741" s="93"/>
      <c r="Y2741" s="93"/>
    </row>
    <row r="2742" spans="1:25" x14ac:dyDescent="0.2">
      <c r="A2742" s="93"/>
      <c r="I2742" s="93"/>
      <c r="M2742" s="93"/>
      <c r="N2742" s="93"/>
      <c r="Q2742" s="93"/>
      <c r="R2742" s="93"/>
      <c r="S2742" s="93"/>
      <c r="U2742" s="93"/>
      <c r="X2742" s="93"/>
      <c r="Y2742" s="93"/>
    </row>
    <row r="2743" spans="1:25" x14ac:dyDescent="0.2">
      <c r="A2743" s="93"/>
      <c r="I2743" s="93"/>
      <c r="M2743" s="93"/>
      <c r="N2743" s="93"/>
      <c r="Q2743" s="93"/>
      <c r="R2743" s="93"/>
      <c r="S2743" s="93"/>
      <c r="U2743" s="93"/>
      <c r="X2743" s="93"/>
      <c r="Y2743" s="93"/>
    </row>
    <row r="2744" spans="1:25" x14ac:dyDescent="0.2">
      <c r="A2744" s="93"/>
      <c r="I2744" s="93"/>
      <c r="M2744" s="93"/>
      <c r="N2744" s="93"/>
      <c r="Q2744" s="93"/>
      <c r="R2744" s="93"/>
      <c r="S2744" s="93"/>
      <c r="U2744" s="93"/>
      <c r="X2744" s="93"/>
      <c r="Y2744" s="93"/>
    </row>
    <row r="2745" spans="1:25" x14ac:dyDescent="0.2">
      <c r="A2745" s="93"/>
      <c r="I2745" s="93"/>
      <c r="M2745" s="93"/>
      <c r="N2745" s="93"/>
      <c r="Q2745" s="93"/>
      <c r="R2745" s="93"/>
      <c r="S2745" s="93"/>
      <c r="U2745" s="93"/>
      <c r="X2745" s="93"/>
      <c r="Y2745" s="93"/>
    </row>
    <row r="2746" spans="1:25" x14ac:dyDescent="0.2">
      <c r="A2746" s="93"/>
      <c r="I2746" s="93"/>
      <c r="M2746" s="93"/>
      <c r="N2746" s="93"/>
      <c r="Q2746" s="93"/>
      <c r="R2746" s="93"/>
      <c r="S2746" s="93"/>
      <c r="U2746" s="93"/>
      <c r="X2746" s="93"/>
      <c r="Y2746" s="93"/>
    </row>
    <row r="2747" spans="1:25" x14ac:dyDescent="0.2">
      <c r="A2747" s="93"/>
      <c r="I2747" s="93"/>
      <c r="M2747" s="93"/>
      <c r="N2747" s="93"/>
      <c r="Q2747" s="93"/>
      <c r="R2747" s="93"/>
      <c r="S2747" s="93"/>
      <c r="U2747" s="93"/>
      <c r="X2747" s="93"/>
      <c r="Y2747" s="93"/>
    </row>
    <row r="2748" spans="1:25" x14ac:dyDescent="0.2">
      <c r="A2748" s="93"/>
      <c r="I2748" s="93"/>
      <c r="M2748" s="93"/>
      <c r="N2748" s="93"/>
      <c r="Q2748" s="93"/>
      <c r="R2748" s="93"/>
      <c r="S2748" s="93"/>
      <c r="U2748" s="93"/>
      <c r="X2748" s="93"/>
      <c r="Y2748" s="93"/>
    </row>
    <row r="2749" spans="1:25" x14ac:dyDescent="0.2">
      <c r="A2749" s="93"/>
      <c r="I2749" s="93"/>
      <c r="M2749" s="93"/>
      <c r="N2749" s="93"/>
      <c r="Q2749" s="93"/>
      <c r="R2749" s="93"/>
      <c r="S2749" s="93"/>
      <c r="U2749" s="93"/>
      <c r="X2749" s="93"/>
      <c r="Y2749" s="93"/>
    </row>
    <row r="2750" spans="1:25" x14ac:dyDescent="0.2">
      <c r="A2750" s="93"/>
      <c r="I2750" s="93"/>
      <c r="M2750" s="93"/>
      <c r="N2750" s="93"/>
      <c r="Q2750" s="93"/>
      <c r="R2750" s="93"/>
      <c r="S2750" s="93"/>
      <c r="U2750" s="93"/>
      <c r="X2750" s="93"/>
      <c r="Y2750" s="93"/>
    </row>
    <row r="2751" spans="1:25" x14ac:dyDescent="0.2">
      <c r="A2751" s="93"/>
      <c r="I2751" s="93"/>
      <c r="M2751" s="93"/>
      <c r="N2751" s="93"/>
      <c r="Q2751" s="93"/>
      <c r="R2751" s="93"/>
      <c r="S2751" s="93"/>
      <c r="U2751" s="93"/>
      <c r="X2751" s="93"/>
      <c r="Y2751" s="93"/>
    </row>
    <row r="2752" spans="1:25" x14ac:dyDescent="0.2">
      <c r="A2752" s="93"/>
      <c r="I2752" s="93"/>
      <c r="M2752" s="93"/>
      <c r="N2752" s="93"/>
      <c r="Q2752" s="93"/>
      <c r="R2752" s="93"/>
      <c r="S2752" s="93"/>
      <c r="U2752" s="93"/>
      <c r="X2752" s="93"/>
      <c r="Y2752" s="93"/>
    </row>
    <row r="2753" spans="1:25" x14ac:dyDescent="0.2">
      <c r="A2753" s="93"/>
      <c r="I2753" s="93"/>
      <c r="M2753" s="93"/>
      <c r="N2753" s="93"/>
      <c r="Q2753" s="93"/>
      <c r="R2753" s="93"/>
      <c r="S2753" s="93"/>
      <c r="U2753" s="93"/>
      <c r="X2753" s="93"/>
      <c r="Y2753" s="93"/>
    </row>
    <row r="2754" spans="1:25" x14ac:dyDescent="0.2">
      <c r="A2754" s="93"/>
      <c r="I2754" s="93"/>
      <c r="M2754" s="93"/>
      <c r="N2754" s="93"/>
      <c r="Q2754" s="93"/>
      <c r="R2754" s="93"/>
      <c r="S2754" s="93"/>
      <c r="U2754" s="93"/>
      <c r="X2754" s="93"/>
      <c r="Y2754" s="93"/>
    </row>
    <row r="2755" spans="1:25" x14ac:dyDescent="0.2">
      <c r="A2755" s="93"/>
      <c r="I2755" s="93"/>
      <c r="M2755" s="93"/>
      <c r="N2755" s="93"/>
      <c r="Q2755" s="93"/>
      <c r="R2755" s="93"/>
      <c r="S2755" s="93"/>
      <c r="U2755" s="93"/>
      <c r="X2755" s="93"/>
      <c r="Y2755" s="93"/>
    </row>
    <row r="2756" spans="1:25" x14ac:dyDescent="0.2">
      <c r="A2756" s="93"/>
      <c r="I2756" s="93"/>
      <c r="M2756" s="93"/>
      <c r="N2756" s="93"/>
      <c r="Q2756" s="93"/>
      <c r="R2756" s="93"/>
      <c r="S2756" s="93"/>
      <c r="U2756" s="93"/>
      <c r="X2756" s="93"/>
      <c r="Y2756" s="93"/>
    </row>
    <row r="2757" spans="1:25" x14ac:dyDescent="0.2">
      <c r="A2757" s="93"/>
      <c r="I2757" s="93"/>
      <c r="M2757" s="93"/>
      <c r="N2757" s="93"/>
      <c r="Q2757" s="93"/>
      <c r="R2757" s="93"/>
      <c r="S2757" s="93"/>
      <c r="U2757" s="93"/>
      <c r="X2757" s="93"/>
      <c r="Y2757" s="93"/>
    </row>
    <row r="2758" spans="1:25" x14ac:dyDescent="0.2">
      <c r="A2758" s="93"/>
      <c r="I2758" s="93"/>
      <c r="M2758" s="93"/>
      <c r="N2758" s="93"/>
      <c r="Q2758" s="93"/>
      <c r="R2758" s="93"/>
      <c r="S2758" s="93"/>
      <c r="U2758" s="93"/>
      <c r="X2758" s="93"/>
      <c r="Y2758" s="93"/>
    </row>
    <row r="2759" spans="1:25" x14ac:dyDescent="0.2">
      <c r="A2759" s="93"/>
      <c r="I2759" s="93"/>
      <c r="M2759" s="93"/>
      <c r="N2759" s="93"/>
      <c r="Q2759" s="93"/>
      <c r="R2759" s="93"/>
      <c r="S2759" s="93"/>
      <c r="U2759" s="93"/>
      <c r="X2759" s="93"/>
      <c r="Y2759" s="93"/>
    </row>
    <row r="2760" spans="1:25" x14ac:dyDescent="0.2">
      <c r="A2760" s="93"/>
      <c r="I2760" s="93"/>
      <c r="M2760" s="93"/>
      <c r="N2760" s="93"/>
      <c r="Q2760" s="93"/>
      <c r="R2760" s="93"/>
      <c r="S2760" s="93"/>
      <c r="U2760" s="93"/>
      <c r="X2760" s="93"/>
      <c r="Y2760" s="93"/>
    </row>
    <row r="2761" spans="1:25" x14ac:dyDescent="0.2">
      <c r="A2761" s="93"/>
      <c r="I2761" s="93"/>
      <c r="M2761" s="93"/>
      <c r="N2761" s="93"/>
      <c r="Q2761" s="93"/>
      <c r="R2761" s="93"/>
      <c r="S2761" s="93"/>
      <c r="U2761" s="93"/>
      <c r="X2761" s="93"/>
      <c r="Y2761" s="93"/>
    </row>
    <row r="2762" spans="1:25" x14ac:dyDescent="0.2">
      <c r="A2762" s="93"/>
      <c r="I2762" s="93"/>
      <c r="M2762" s="93"/>
      <c r="N2762" s="93"/>
      <c r="Q2762" s="93"/>
      <c r="R2762" s="93"/>
      <c r="S2762" s="93"/>
      <c r="U2762" s="93"/>
      <c r="X2762" s="93"/>
      <c r="Y2762" s="93"/>
    </row>
    <row r="2763" spans="1:25" x14ac:dyDescent="0.2">
      <c r="A2763" s="93"/>
      <c r="I2763" s="93"/>
      <c r="M2763" s="93"/>
      <c r="N2763" s="93"/>
      <c r="Q2763" s="93"/>
      <c r="R2763" s="93"/>
      <c r="S2763" s="93"/>
      <c r="U2763" s="93"/>
      <c r="X2763" s="93"/>
      <c r="Y2763" s="93"/>
    </row>
    <row r="2764" spans="1:25" x14ac:dyDescent="0.2">
      <c r="A2764" s="93"/>
      <c r="I2764" s="93"/>
      <c r="M2764" s="93"/>
      <c r="N2764" s="93"/>
      <c r="Q2764" s="93"/>
      <c r="R2764" s="93"/>
      <c r="S2764" s="93"/>
      <c r="U2764" s="93"/>
      <c r="X2764" s="93"/>
      <c r="Y2764" s="93"/>
    </row>
    <row r="2765" spans="1:25" x14ac:dyDescent="0.2">
      <c r="A2765" s="93"/>
      <c r="I2765" s="93"/>
      <c r="M2765" s="93"/>
      <c r="N2765" s="93"/>
      <c r="Q2765" s="93"/>
      <c r="R2765" s="93"/>
      <c r="S2765" s="93"/>
      <c r="U2765" s="93"/>
      <c r="X2765" s="93"/>
      <c r="Y2765" s="93"/>
    </row>
    <row r="2766" spans="1:25" x14ac:dyDescent="0.2">
      <c r="A2766" s="93"/>
      <c r="I2766" s="93"/>
      <c r="M2766" s="93"/>
      <c r="N2766" s="93"/>
      <c r="Q2766" s="93"/>
      <c r="R2766" s="93"/>
      <c r="S2766" s="93"/>
      <c r="U2766" s="93"/>
      <c r="X2766" s="93"/>
      <c r="Y2766" s="93"/>
    </row>
    <row r="2767" spans="1:25" x14ac:dyDescent="0.2">
      <c r="A2767" s="93"/>
      <c r="I2767" s="93"/>
      <c r="M2767" s="93"/>
      <c r="N2767" s="93"/>
      <c r="Q2767" s="93"/>
      <c r="R2767" s="93"/>
      <c r="S2767" s="93"/>
      <c r="U2767" s="93"/>
      <c r="X2767" s="93"/>
      <c r="Y2767" s="93"/>
    </row>
    <row r="2768" spans="1:25" x14ac:dyDescent="0.2">
      <c r="A2768" s="93"/>
      <c r="I2768" s="93"/>
      <c r="M2768" s="93"/>
      <c r="N2768" s="93"/>
      <c r="Q2768" s="93"/>
      <c r="R2768" s="93"/>
      <c r="S2768" s="93"/>
      <c r="U2768" s="93"/>
      <c r="X2768" s="93"/>
      <c r="Y2768" s="93"/>
    </row>
    <row r="2769" spans="1:25" x14ac:dyDescent="0.2">
      <c r="A2769" s="93"/>
      <c r="I2769" s="93"/>
      <c r="M2769" s="93"/>
      <c r="N2769" s="93"/>
      <c r="Q2769" s="93"/>
      <c r="R2769" s="93"/>
      <c r="S2769" s="93"/>
      <c r="U2769" s="93"/>
      <c r="X2769" s="93"/>
      <c r="Y2769" s="93"/>
    </row>
    <row r="2770" spans="1:25" x14ac:dyDescent="0.2">
      <c r="A2770" s="93"/>
      <c r="I2770" s="93"/>
      <c r="M2770" s="93"/>
      <c r="N2770" s="93"/>
      <c r="Q2770" s="93"/>
      <c r="R2770" s="93"/>
      <c r="S2770" s="93"/>
      <c r="U2770" s="93"/>
      <c r="X2770" s="93"/>
      <c r="Y2770" s="93"/>
    </row>
    <row r="2771" spans="1:25" x14ac:dyDescent="0.2">
      <c r="A2771" s="93"/>
      <c r="I2771" s="93"/>
      <c r="M2771" s="93"/>
      <c r="N2771" s="93"/>
      <c r="Q2771" s="93"/>
      <c r="R2771" s="93"/>
      <c r="S2771" s="93"/>
      <c r="U2771" s="93"/>
      <c r="X2771" s="93"/>
      <c r="Y2771" s="93"/>
    </row>
    <row r="2772" spans="1:25" x14ac:dyDescent="0.2">
      <c r="A2772" s="93"/>
      <c r="I2772" s="93"/>
      <c r="M2772" s="93"/>
      <c r="N2772" s="93"/>
      <c r="Q2772" s="93"/>
      <c r="R2772" s="93"/>
      <c r="S2772" s="93"/>
      <c r="U2772" s="93"/>
      <c r="X2772" s="93"/>
      <c r="Y2772" s="93"/>
    </row>
    <row r="2773" spans="1:25" x14ac:dyDescent="0.2">
      <c r="A2773" s="93"/>
      <c r="I2773" s="93"/>
      <c r="M2773" s="93"/>
      <c r="N2773" s="93"/>
      <c r="Q2773" s="93"/>
      <c r="R2773" s="93"/>
      <c r="S2773" s="93"/>
      <c r="U2773" s="93"/>
      <c r="X2773" s="93"/>
      <c r="Y2773" s="93"/>
    </row>
    <row r="2774" spans="1:25" x14ac:dyDescent="0.2">
      <c r="A2774" s="93"/>
      <c r="I2774" s="93"/>
      <c r="M2774" s="93"/>
      <c r="N2774" s="93"/>
      <c r="Q2774" s="93"/>
      <c r="R2774" s="93"/>
      <c r="S2774" s="93"/>
      <c r="U2774" s="93"/>
      <c r="X2774" s="93"/>
      <c r="Y2774" s="93"/>
    </row>
    <row r="2775" spans="1:25" x14ac:dyDescent="0.2">
      <c r="A2775" s="93"/>
      <c r="I2775" s="93"/>
      <c r="M2775" s="93"/>
      <c r="N2775" s="93"/>
      <c r="Q2775" s="93"/>
      <c r="R2775" s="93"/>
      <c r="S2775" s="93"/>
      <c r="U2775" s="93"/>
      <c r="X2775" s="93"/>
      <c r="Y2775" s="93"/>
    </row>
    <row r="2776" spans="1:25" x14ac:dyDescent="0.2">
      <c r="A2776" s="93"/>
      <c r="I2776" s="93"/>
      <c r="M2776" s="93"/>
      <c r="N2776" s="93"/>
      <c r="Q2776" s="93"/>
      <c r="R2776" s="93"/>
      <c r="S2776" s="93"/>
      <c r="U2776" s="93"/>
      <c r="X2776" s="93"/>
      <c r="Y2776" s="93"/>
    </row>
    <row r="2777" spans="1:25" x14ac:dyDescent="0.2">
      <c r="A2777" s="93"/>
      <c r="I2777" s="93"/>
      <c r="M2777" s="93"/>
      <c r="N2777" s="93"/>
      <c r="Q2777" s="93"/>
      <c r="R2777" s="93"/>
      <c r="S2777" s="93"/>
      <c r="U2777" s="93"/>
      <c r="X2777" s="93"/>
      <c r="Y2777" s="93"/>
    </row>
    <row r="2778" spans="1:25" x14ac:dyDescent="0.2">
      <c r="A2778" s="93"/>
      <c r="I2778" s="93"/>
      <c r="M2778" s="93"/>
      <c r="N2778" s="93"/>
      <c r="Q2778" s="93"/>
      <c r="R2778" s="93"/>
      <c r="S2778" s="93"/>
      <c r="U2778" s="93"/>
      <c r="X2778" s="93"/>
      <c r="Y2778" s="93"/>
    </row>
    <row r="2779" spans="1:25" x14ac:dyDescent="0.2">
      <c r="A2779" s="93"/>
      <c r="I2779" s="93"/>
      <c r="M2779" s="93"/>
      <c r="N2779" s="93"/>
      <c r="Q2779" s="93"/>
      <c r="R2779" s="93"/>
      <c r="S2779" s="93"/>
      <c r="U2779" s="93"/>
      <c r="X2779" s="93"/>
      <c r="Y2779" s="93"/>
    </row>
    <row r="2780" spans="1:25" x14ac:dyDescent="0.2">
      <c r="A2780" s="93"/>
      <c r="I2780" s="93"/>
      <c r="M2780" s="93"/>
      <c r="N2780" s="93"/>
      <c r="Q2780" s="93"/>
      <c r="R2780" s="93"/>
      <c r="S2780" s="93"/>
      <c r="U2780" s="93"/>
      <c r="X2780" s="93"/>
      <c r="Y2780" s="93"/>
    </row>
    <row r="2781" spans="1:25" x14ac:dyDescent="0.2">
      <c r="A2781" s="93"/>
      <c r="I2781" s="93"/>
      <c r="M2781" s="93"/>
      <c r="N2781" s="93"/>
      <c r="Q2781" s="93"/>
      <c r="R2781" s="93"/>
      <c r="S2781" s="93"/>
      <c r="U2781" s="93"/>
      <c r="X2781" s="93"/>
      <c r="Y2781" s="93"/>
    </row>
    <row r="2782" spans="1:25" x14ac:dyDescent="0.2">
      <c r="A2782" s="93"/>
      <c r="I2782" s="93"/>
      <c r="M2782" s="93"/>
      <c r="N2782" s="93"/>
      <c r="Q2782" s="93"/>
      <c r="R2782" s="93"/>
      <c r="S2782" s="93"/>
      <c r="U2782" s="93"/>
      <c r="X2782" s="93"/>
      <c r="Y2782" s="93"/>
    </row>
    <row r="2783" spans="1:25" x14ac:dyDescent="0.2">
      <c r="A2783" s="93"/>
      <c r="I2783" s="93"/>
      <c r="M2783" s="93"/>
      <c r="N2783" s="93"/>
      <c r="Q2783" s="93"/>
      <c r="R2783" s="93"/>
      <c r="S2783" s="93"/>
      <c r="U2783" s="93"/>
      <c r="X2783" s="93"/>
      <c r="Y2783" s="93"/>
    </row>
    <row r="2784" spans="1:25" x14ac:dyDescent="0.2">
      <c r="A2784" s="93"/>
      <c r="I2784" s="93"/>
      <c r="M2784" s="93"/>
      <c r="N2784" s="93"/>
      <c r="Q2784" s="93"/>
      <c r="R2784" s="93"/>
      <c r="S2784" s="93"/>
      <c r="U2784" s="93"/>
      <c r="X2784" s="93"/>
      <c r="Y2784" s="93"/>
    </row>
    <row r="2785" spans="1:25" x14ac:dyDescent="0.2">
      <c r="A2785" s="93"/>
      <c r="I2785" s="93"/>
      <c r="M2785" s="93"/>
      <c r="N2785" s="93"/>
      <c r="Q2785" s="93"/>
      <c r="R2785" s="93"/>
      <c r="S2785" s="93"/>
      <c r="U2785" s="93"/>
      <c r="X2785" s="93"/>
      <c r="Y2785" s="93"/>
    </row>
    <row r="2786" spans="1:25" x14ac:dyDescent="0.2">
      <c r="A2786" s="93"/>
      <c r="I2786" s="93"/>
      <c r="M2786" s="93"/>
      <c r="N2786" s="93"/>
      <c r="Q2786" s="93"/>
      <c r="R2786" s="93"/>
      <c r="S2786" s="93"/>
      <c r="U2786" s="93"/>
      <c r="X2786" s="93"/>
      <c r="Y2786" s="93"/>
    </row>
    <row r="2787" spans="1:25" x14ac:dyDescent="0.2">
      <c r="A2787" s="93"/>
      <c r="I2787" s="93"/>
      <c r="M2787" s="93"/>
      <c r="N2787" s="93"/>
      <c r="Q2787" s="93"/>
      <c r="R2787" s="93"/>
      <c r="S2787" s="93"/>
      <c r="U2787" s="93"/>
      <c r="X2787" s="93"/>
      <c r="Y2787" s="93"/>
    </row>
    <row r="2788" spans="1:25" x14ac:dyDescent="0.2">
      <c r="A2788" s="93"/>
      <c r="I2788" s="93"/>
      <c r="M2788" s="93"/>
      <c r="N2788" s="93"/>
      <c r="Q2788" s="93"/>
      <c r="R2788" s="93"/>
      <c r="S2788" s="93"/>
      <c r="U2788" s="93"/>
      <c r="X2788" s="93"/>
      <c r="Y2788" s="93"/>
    </row>
    <row r="2789" spans="1:25" x14ac:dyDescent="0.2">
      <c r="A2789" s="93"/>
      <c r="I2789" s="93"/>
      <c r="M2789" s="93"/>
      <c r="N2789" s="93"/>
      <c r="Q2789" s="93"/>
      <c r="R2789" s="93"/>
      <c r="S2789" s="93"/>
      <c r="U2789" s="93"/>
      <c r="X2789" s="93"/>
      <c r="Y2789" s="93"/>
    </row>
    <row r="2790" spans="1:25" x14ac:dyDescent="0.2">
      <c r="A2790" s="93"/>
      <c r="I2790" s="93"/>
      <c r="M2790" s="93"/>
      <c r="N2790" s="93"/>
      <c r="Q2790" s="93"/>
      <c r="R2790" s="93"/>
      <c r="S2790" s="93"/>
      <c r="U2790" s="93"/>
      <c r="X2790" s="93"/>
      <c r="Y2790" s="93"/>
    </row>
    <row r="2791" spans="1:25" x14ac:dyDescent="0.2">
      <c r="A2791" s="93"/>
      <c r="I2791" s="93"/>
      <c r="M2791" s="93"/>
      <c r="N2791" s="93"/>
      <c r="Q2791" s="93"/>
      <c r="R2791" s="93"/>
      <c r="S2791" s="93"/>
      <c r="U2791" s="93"/>
      <c r="X2791" s="93"/>
      <c r="Y2791" s="93"/>
    </row>
    <row r="2792" spans="1:25" x14ac:dyDescent="0.2">
      <c r="A2792" s="93"/>
      <c r="I2792" s="93"/>
      <c r="M2792" s="93"/>
      <c r="N2792" s="93"/>
      <c r="Q2792" s="93"/>
      <c r="R2792" s="93"/>
      <c r="S2792" s="93"/>
      <c r="U2792" s="93"/>
      <c r="X2792" s="93"/>
      <c r="Y2792" s="93"/>
    </row>
    <row r="2793" spans="1:25" x14ac:dyDescent="0.2">
      <c r="A2793" s="93"/>
      <c r="I2793" s="93"/>
      <c r="M2793" s="93"/>
      <c r="N2793" s="93"/>
      <c r="Q2793" s="93"/>
      <c r="R2793" s="93"/>
      <c r="S2793" s="93"/>
      <c r="U2793" s="93"/>
      <c r="X2793" s="93"/>
      <c r="Y2793" s="93"/>
    </row>
    <row r="2794" spans="1:25" x14ac:dyDescent="0.2">
      <c r="A2794" s="93"/>
      <c r="I2794" s="93"/>
      <c r="M2794" s="93"/>
      <c r="N2794" s="93"/>
      <c r="Q2794" s="93"/>
      <c r="R2794" s="93"/>
      <c r="S2794" s="93"/>
      <c r="U2794" s="93"/>
      <c r="X2794" s="93"/>
      <c r="Y2794" s="93"/>
    </row>
    <row r="2795" spans="1:25" x14ac:dyDescent="0.2">
      <c r="A2795" s="93"/>
      <c r="I2795" s="93"/>
      <c r="M2795" s="93"/>
      <c r="N2795" s="93"/>
      <c r="Q2795" s="93"/>
      <c r="R2795" s="93"/>
      <c r="S2795" s="93"/>
      <c r="U2795" s="93"/>
      <c r="X2795" s="93"/>
      <c r="Y2795" s="93"/>
    </row>
    <row r="2796" spans="1:25" x14ac:dyDescent="0.2">
      <c r="A2796" s="93"/>
      <c r="I2796" s="93"/>
      <c r="M2796" s="93"/>
      <c r="N2796" s="93"/>
      <c r="Q2796" s="93"/>
      <c r="R2796" s="93"/>
      <c r="S2796" s="93"/>
      <c r="U2796" s="93"/>
      <c r="X2796" s="93"/>
      <c r="Y2796" s="93"/>
    </row>
    <row r="2797" spans="1:25" x14ac:dyDescent="0.2">
      <c r="A2797" s="93"/>
      <c r="I2797" s="93"/>
      <c r="M2797" s="93"/>
      <c r="N2797" s="93"/>
      <c r="Q2797" s="93"/>
      <c r="R2797" s="93"/>
      <c r="S2797" s="93"/>
      <c r="U2797" s="93"/>
      <c r="X2797" s="93"/>
      <c r="Y2797" s="93"/>
    </row>
    <row r="2798" spans="1:25" x14ac:dyDescent="0.2">
      <c r="A2798" s="93"/>
      <c r="I2798" s="93"/>
      <c r="M2798" s="93"/>
      <c r="N2798" s="93"/>
      <c r="Q2798" s="93"/>
      <c r="R2798" s="93"/>
      <c r="S2798" s="93"/>
      <c r="U2798" s="93"/>
      <c r="X2798" s="93"/>
      <c r="Y2798" s="93"/>
    </row>
    <row r="2799" spans="1:25" x14ac:dyDescent="0.2">
      <c r="A2799" s="93"/>
      <c r="I2799" s="93"/>
      <c r="M2799" s="93"/>
      <c r="N2799" s="93"/>
      <c r="Q2799" s="93"/>
      <c r="R2799" s="93"/>
      <c r="S2799" s="93"/>
      <c r="U2799" s="93"/>
      <c r="X2799" s="93"/>
      <c r="Y2799" s="93"/>
    </row>
    <row r="2800" spans="1:25" x14ac:dyDescent="0.2">
      <c r="A2800" s="93"/>
      <c r="I2800" s="93"/>
      <c r="M2800" s="93"/>
      <c r="N2800" s="93"/>
      <c r="Q2800" s="93"/>
      <c r="R2800" s="93"/>
      <c r="S2800" s="93"/>
      <c r="U2800" s="93"/>
      <c r="X2800" s="93"/>
      <c r="Y2800" s="93"/>
    </row>
    <row r="2801" spans="1:25" x14ac:dyDescent="0.2">
      <c r="A2801" s="93"/>
      <c r="I2801" s="93"/>
      <c r="M2801" s="93"/>
      <c r="N2801" s="93"/>
      <c r="Q2801" s="93"/>
      <c r="R2801" s="93"/>
      <c r="S2801" s="93"/>
      <c r="U2801" s="93"/>
      <c r="X2801" s="93"/>
      <c r="Y2801" s="93"/>
    </row>
    <row r="2802" spans="1:25" x14ac:dyDescent="0.2">
      <c r="A2802" s="93"/>
      <c r="I2802" s="93"/>
      <c r="M2802" s="93"/>
      <c r="N2802" s="93"/>
      <c r="Q2802" s="93"/>
      <c r="R2802" s="93"/>
      <c r="S2802" s="93"/>
      <c r="U2802" s="93"/>
      <c r="X2802" s="93"/>
      <c r="Y2802" s="93"/>
    </row>
    <row r="2803" spans="1:25" x14ac:dyDescent="0.2">
      <c r="A2803" s="93"/>
      <c r="I2803" s="93"/>
      <c r="M2803" s="93"/>
      <c r="N2803" s="93"/>
      <c r="Q2803" s="93"/>
      <c r="R2803" s="93"/>
      <c r="S2803" s="93"/>
      <c r="U2803" s="93"/>
      <c r="X2803" s="93"/>
      <c r="Y2803" s="93"/>
    </row>
    <row r="2804" spans="1:25" x14ac:dyDescent="0.2">
      <c r="A2804" s="93"/>
      <c r="I2804" s="93"/>
      <c r="M2804" s="93"/>
      <c r="N2804" s="93"/>
      <c r="Q2804" s="93"/>
      <c r="R2804" s="93"/>
      <c r="S2804" s="93"/>
      <c r="U2804" s="93"/>
      <c r="X2804" s="93"/>
      <c r="Y2804" s="93"/>
    </row>
    <row r="2805" spans="1:25" x14ac:dyDescent="0.2">
      <c r="A2805" s="93"/>
      <c r="I2805" s="93"/>
      <c r="M2805" s="93"/>
      <c r="N2805" s="93"/>
      <c r="Q2805" s="93"/>
      <c r="R2805" s="93"/>
      <c r="S2805" s="93"/>
      <c r="U2805" s="93"/>
      <c r="X2805" s="93"/>
      <c r="Y2805" s="93"/>
    </row>
    <row r="2806" spans="1:25" x14ac:dyDescent="0.2">
      <c r="A2806" s="93"/>
      <c r="I2806" s="93"/>
      <c r="M2806" s="93"/>
      <c r="N2806" s="93"/>
      <c r="Q2806" s="93"/>
      <c r="R2806" s="93"/>
      <c r="S2806" s="93"/>
      <c r="U2806" s="93"/>
      <c r="X2806" s="93"/>
      <c r="Y2806" s="93"/>
    </row>
    <row r="2807" spans="1:25" x14ac:dyDescent="0.2">
      <c r="A2807" s="93"/>
      <c r="I2807" s="93"/>
      <c r="M2807" s="93"/>
      <c r="N2807" s="93"/>
      <c r="Q2807" s="93"/>
      <c r="R2807" s="93"/>
      <c r="S2807" s="93"/>
      <c r="U2807" s="93"/>
      <c r="X2807" s="93"/>
      <c r="Y2807" s="93"/>
    </row>
    <row r="2808" spans="1:25" x14ac:dyDescent="0.2">
      <c r="A2808" s="93"/>
      <c r="I2808" s="93"/>
      <c r="M2808" s="93"/>
      <c r="N2808" s="93"/>
      <c r="Q2808" s="93"/>
      <c r="R2808" s="93"/>
      <c r="S2808" s="93"/>
      <c r="U2808" s="93"/>
      <c r="X2808" s="93"/>
      <c r="Y2808" s="93"/>
    </row>
    <row r="2809" spans="1:25" x14ac:dyDescent="0.2">
      <c r="A2809" s="93"/>
      <c r="I2809" s="93"/>
      <c r="M2809" s="93"/>
      <c r="N2809" s="93"/>
      <c r="Q2809" s="93"/>
      <c r="R2809" s="93"/>
      <c r="S2809" s="93"/>
      <c r="U2809" s="93"/>
      <c r="X2809" s="93"/>
      <c r="Y2809" s="93"/>
    </row>
    <row r="2810" spans="1:25" x14ac:dyDescent="0.2">
      <c r="A2810" s="93"/>
      <c r="I2810" s="93"/>
      <c r="M2810" s="93"/>
      <c r="N2810" s="93"/>
      <c r="Q2810" s="93"/>
      <c r="R2810" s="93"/>
      <c r="S2810" s="93"/>
      <c r="U2810" s="93"/>
      <c r="X2810" s="93"/>
      <c r="Y2810" s="93"/>
    </row>
    <row r="2811" spans="1:25" x14ac:dyDescent="0.2">
      <c r="A2811" s="93"/>
      <c r="I2811" s="93"/>
      <c r="M2811" s="93"/>
      <c r="N2811" s="93"/>
      <c r="Q2811" s="93"/>
      <c r="R2811" s="93"/>
      <c r="S2811" s="93"/>
      <c r="U2811" s="93"/>
      <c r="X2811" s="93"/>
      <c r="Y2811" s="93"/>
    </row>
    <row r="2812" spans="1:25" x14ac:dyDescent="0.2">
      <c r="A2812" s="93"/>
      <c r="I2812" s="93"/>
      <c r="M2812" s="93"/>
      <c r="N2812" s="93"/>
      <c r="Q2812" s="93"/>
      <c r="R2812" s="93"/>
      <c r="S2812" s="93"/>
      <c r="U2812" s="93"/>
      <c r="X2812" s="93"/>
      <c r="Y2812" s="93"/>
    </row>
    <row r="2813" spans="1:25" x14ac:dyDescent="0.2">
      <c r="A2813" s="93"/>
      <c r="I2813" s="93"/>
      <c r="M2813" s="93"/>
      <c r="N2813" s="93"/>
      <c r="Q2813" s="93"/>
      <c r="R2813" s="93"/>
      <c r="S2813" s="93"/>
      <c r="U2813" s="93"/>
      <c r="X2813" s="93"/>
      <c r="Y2813" s="93"/>
    </row>
    <row r="2814" spans="1:25" x14ac:dyDescent="0.2">
      <c r="A2814" s="93"/>
      <c r="I2814" s="93"/>
      <c r="M2814" s="93"/>
      <c r="N2814" s="93"/>
      <c r="Q2814" s="93"/>
      <c r="R2814" s="93"/>
      <c r="S2814" s="93"/>
      <c r="U2814" s="93"/>
      <c r="X2814" s="93"/>
      <c r="Y2814" s="93"/>
    </row>
    <row r="2815" spans="1:25" x14ac:dyDescent="0.2">
      <c r="A2815" s="93"/>
      <c r="I2815" s="93"/>
      <c r="M2815" s="93"/>
      <c r="N2815" s="93"/>
      <c r="Q2815" s="93"/>
      <c r="R2815" s="93"/>
      <c r="S2815" s="93"/>
      <c r="U2815" s="93"/>
      <c r="X2815" s="93"/>
      <c r="Y2815" s="93"/>
    </row>
    <row r="2816" spans="1:25" x14ac:dyDescent="0.2">
      <c r="A2816" s="93"/>
      <c r="I2816" s="93"/>
      <c r="M2816" s="93"/>
      <c r="N2816" s="93"/>
      <c r="Q2816" s="93"/>
      <c r="R2816" s="93"/>
      <c r="S2816" s="93"/>
      <c r="U2816" s="93"/>
      <c r="X2816" s="93"/>
      <c r="Y2816" s="93"/>
    </row>
    <row r="2817" spans="1:25" x14ac:dyDescent="0.2">
      <c r="A2817" s="93"/>
      <c r="I2817" s="93"/>
      <c r="M2817" s="93"/>
      <c r="N2817" s="93"/>
      <c r="Q2817" s="93"/>
      <c r="R2817" s="93"/>
      <c r="S2817" s="93"/>
      <c r="U2817" s="93"/>
      <c r="X2817" s="93"/>
      <c r="Y2817" s="93"/>
    </row>
    <row r="2818" spans="1:25" x14ac:dyDescent="0.2">
      <c r="A2818" s="93"/>
      <c r="I2818" s="93"/>
      <c r="M2818" s="93"/>
      <c r="N2818" s="93"/>
      <c r="Q2818" s="93"/>
      <c r="R2818" s="93"/>
      <c r="S2818" s="93"/>
      <c r="U2818" s="93"/>
      <c r="X2818" s="93"/>
      <c r="Y2818" s="93"/>
    </row>
    <row r="2819" spans="1:25" x14ac:dyDescent="0.2">
      <c r="A2819" s="93"/>
      <c r="I2819" s="93"/>
      <c r="M2819" s="93"/>
      <c r="N2819" s="93"/>
      <c r="Q2819" s="93"/>
      <c r="R2819" s="93"/>
      <c r="S2819" s="93"/>
      <c r="U2819" s="93"/>
      <c r="X2819" s="93"/>
      <c r="Y2819" s="93"/>
    </row>
    <row r="2820" spans="1:25" x14ac:dyDescent="0.2">
      <c r="A2820" s="93"/>
      <c r="I2820" s="93"/>
      <c r="M2820" s="93"/>
      <c r="N2820" s="93"/>
      <c r="Q2820" s="93"/>
      <c r="R2820" s="93"/>
      <c r="S2820" s="93"/>
      <c r="U2820" s="93"/>
      <c r="X2820" s="93"/>
      <c r="Y2820" s="93"/>
    </row>
    <row r="2821" spans="1:25" x14ac:dyDescent="0.2">
      <c r="A2821" s="93"/>
      <c r="I2821" s="93"/>
      <c r="M2821" s="93"/>
      <c r="N2821" s="93"/>
      <c r="Q2821" s="93"/>
      <c r="R2821" s="93"/>
      <c r="S2821" s="93"/>
      <c r="U2821" s="93"/>
      <c r="X2821" s="93"/>
      <c r="Y2821" s="93"/>
    </row>
    <row r="2822" spans="1:25" x14ac:dyDescent="0.2">
      <c r="A2822" s="93"/>
      <c r="I2822" s="93"/>
      <c r="M2822" s="93"/>
      <c r="N2822" s="93"/>
      <c r="Q2822" s="93"/>
      <c r="R2822" s="93"/>
      <c r="S2822" s="93"/>
      <c r="U2822" s="93"/>
      <c r="X2822" s="93"/>
      <c r="Y2822" s="93"/>
    </row>
    <row r="2823" spans="1:25" x14ac:dyDescent="0.2">
      <c r="A2823" s="93"/>
      <c r="I2823" s="93"/>
      <c r="M2823" s="93"/>
      <c r="N2823" s="93"/>
      <c r="Q2823" s="93"/>
      <c r="R2823" s="93"/>
      <c r="S2823" s="93"/>
      <c r="U2823" s="93"/>
      <c r="X2823" s="93"/>
      <c r="Y2823" s="93"/>
    </row>
    <row r="2824" spans="1:25" x14ac:dyDescent="0.2">
      <c r="A2824" s="93"/>
      <c r="I2824" s="93"/>
      <c r="M2824" s="93"/>
      <c r="N2824" s="93"/>
      <c r="Q2824" s="93"/>
      <c r="R2824" s="93"/>
      <c r="S2824" s="93"/>
      <c r="U2824" s="93"/>
      <c r="X2824" s="93"/>
      <c r="Y2824" s="93"/>
    </row>
    <row r="2825" spans="1:25" x14ac:dyDescent="0.2">
      <c r="A2825" s="93"/>
      <c r="I2825" s="93"/>
      <c r="M2825" s="93"/>
      <c r="N2825" s="93"/>
      <c r="Q2825" s="93"/>
      <c r="R2825" s="93"/>
      <c r="S2825" s="93"/>
      <c r="U2825" s="93"/>
      <c r="X2825" s="93"/>
      <c r="Y2825" s="93"/>
    </row>
    <row r="2826" spans="1:25" x14ac:dyDescent="0.2">
      <c r="A2826" s="93"/>
      <c r="I2826" s="93"/>
      <c r="M2826" s="93"/>
      <c r="N2826" s="93"/>
      <c r="Q2826" s="93"/>
      <c r="R2826" s="93"/>
      <c r="S2826" s="93"/>
      <c r="U2826" s="93"/>
      <c r="X2826" s="93"/>
      <c r="Y2826" s="93"/>
    </row>
    <row r="2827" spans="1:25" x14ac:dyDescent="0.2">
      <c r="A2827" s="93"/>
      <c r="I2827" s="93"/>
      <c r="M2827" s="93"/>
      <c r="N2827" s="93"/>
      <c r="Q2827" s="93"/>
      <c r="R2827" s="93"/>
      <c r="S2827" s="93"/>
      <c r="U2827" s="93"/>
      <c r="X2827" s="93"/>
      <c r="Y2827" s="93"/>
    </row>
    <row r="2828" spans="1:25" x14ac:dyDescent="0.2">
      <c r="A2828" s="93"/>
      <c r="I2828" s="93"/>
      <c r="M2828" s="93"/>
      <c r="N2828" s="93"/>
      <c r="Q2828" s="93"/>
      <c r="R2828" s="93"/>
      <c r="S2828" s="93"/>
      <c r="U2828" s="93"/>
      <c r="X2828" s="93"/>
      <c r="Y2828" s="93"/>
    </row>
    <row r="2829" spans="1:25" x14ac:dyDescent="0.2">
      <c r="A2829" s="93"/>
      <c r="I2829" s="93"/>
      <c r="M2829" s="93"/>
      <c r="N2829" s="93"/>
      <c r="Q2829" s="93"/>
      <c r="R2829" s="93"/>
      <c r="S2829" s="93"/>
      <c r="U2829" s="93"/>
      <c r="X2829" s="93"/>
      <c r="Y2829" s="93"/>
    </row>
    <row r="2830" spans="1:25" x14ac:dyDescent="0.2">
      <c r="A2830" s="93"/>
      <c r="I2830" s="93"/>
      <c r="M2830" s="93"/>
      <c r="N2830" s="93"/>
      <c r="Q2830" s="93"/>
      <c r="R2830" s="93"/>
      <c r="S2830" s="93"/>
      <c r="U2830" s="93"/>
      <c r="X2830" s="93"/>
      <c r="Y2830" s="93"/>
    </row>
    <row r="2831" spans="1:25" x14ac:dyDescent="0.2">
      <c r="A2831" s="93"/>
      <c r="I2831" s="93"/>
      <c r="M2831" s="93"/>
      <c r="N2831" s="93"/>
      <c r="Q2831" s="93"/>
      <c r="R2831" s="93"/>
      <c r="S2831" s="93"/>
      <c r="U2831" s="93"/>
      <c r="X2831" s="93"/>
      <c r="Y2831" s="93"/>
    </row>
  </sheetData>
  <mergeCells count="16">
    <mergeCell ref="A3:Y3"/>
    <mergeCell ref="A2:Y2"/>
    <mergeCell ref="A1:Y1"/>
    <mergeCell ref="O4:P4"/>
    <mergeCell ref="Y4:Y5"/>
    <mergeCell ref="A4:A5"/>
    <mergeCell ref="B4:B5"/>
    <mergeCell ref="G4:K4"/>
    <mergeCell ref="L4:L5"/>
    <mergeCell ref="M4:N4"/>
    <mergeCell ref="C4:F4"/>
    <mergeCell ref="Q4:T4"/>
    <mergeCell ref="U4:U5"/>
    <mergeCell ref="V4:V5"/>
    <mergeCell ref="W4:W5"/>
    <mergeCell ref="X4:X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B99"/>
  <sheetViews>
    <sheetView topLeftCell="A6" zoomScaleNormal="100" workbookViewId="0">
      <selection activeCell="A8" sqref="A8:B99"/>
    </sheetView>
  </sheetViews>
  <sheetFormatPr baseColWidth="10" defaultRowHeight="15" x14ac:dyDescent="0.25"/>
  <sheetData>
    <row r="4" spans="1:2" x14ac:dyDescent="0.25">
      <c r="A4" t="s">
        <v>53</v>
      </c>
      <c r="B4" t="s">
        <v>4</v>
      </c>
    </row>
    <row r="8" spans="1:2" x14ac:dyDescent="0.25">
      <c r="A8">
        <v>-0.34372750890871973</v>
      </c>
      <c r="B8">
        <v>32.136000000000003</v>
      </c>
    </row>
    <row r="9" spans="1:2" x14ac:dyDescent="0.25">
      <c r="A9">
        <v>-0.34059552911550783</v>
      </c>
      <c r="B9">
        <v>31.439</v>
      </c>
    </row>
    <row r="10" spans="1:2" x14ac:dyDescent="0.25">
      <c r="A10">
        <v>-0.33856628095660479</v>
      </c>
      <c r="B10">
        <v>31.702000000000002</v>
      </c>
    </row>
    <row r="11" spans="1:2" x14ac:dyDescent="0.25">
      <c r="A11">
        <v>-0.33689193869731571</v>
      </c>
      <c r="B11">
        <v>31.393999999999998</v>
      </c>
    </row>
    <row r="12" spans="1:2" x14ac:dyDescent="0.25">
      <c r="A12">
        <v>-0.33505863378195877</v>
      </c>
      <c r="B12">
        <v>31.238</v>
      </c>
    </row>
    <row r="13" spans="1:2" x14ac:dyDescent="0.25">
      <c r="A13">
        <v>-0.33252515464493415</v>
      </c>
      <c r="B13">
        <v>31.957000000000001</v>
      </c>
    </row>
    <row r="14" spans="1:2" x14ac:dyDescent="0.25">
      <c r="A14">
        <v>-0.33218422411714399</v>
      </c>
      <c r="B14">
        <v>32.479999999999997</v>
      </c>
    </row>
    <row r="15" spans="1:2" x14ac:dyDescent="0.25">
      <c r="A15">
        <v>-0.33167699611021551</v>
      </c>
      <c r="B15">
        <v>32.133000000000003</v>
      </c>
    </row>
    <row r="16" spans="1:2" x14ac:dyDescent="0.25">
      <c r="A16">
        <v>-0.32802980940620197</v>
      </c>
      <c r="B16">
        <v>31.795000000000002</v>
      </c>
    </row>
    <row r="17" spans="1:2" x14ac:dyDescent="0.25">
      <c r="A17">
        <v>-0.32586420313388387</v>
      </c>
      <c r="B17">
        <v>30.67</v>
      </c>
    </row>
    <row r="18" spans="1:2" x14ac:dyDescent="0.25">
      <c r="A18">
        <v>-0.32577864114896937</v>
      </c>
      <c r="B18">
        <v>32.917000000000002</v>
      </c>
    </row>
    <row r="19" spans="1:2" x14ac:dyDescent="0.25">
      <c r="A19">
        <v>-0.32239363126709564</v>
      </c>
      <c r="B19">
        <v>31.11</v>
      </c>
    </row>
    <row r="20" spans="1:2" x14ac:dyDescent="0.25">
      <c r="A20">
        <v>-0.3219046598653923</v>
      </c>
      <c r="B20">
        <v>30.927</v>
      </c>
    </row>
    <row r="21" spans="1:2" x14ac:dyDescent="0.25">
      <c r="A21">
        <v>-0.32074958447150426</v>
      </c>
      <c r="B21">
        <v>30.027000000000001</v>
      </c>
    </row>
    <row r="22" spans="1:2" x14ac:dyDescent="0.25">
      <c r="A22">
        <v>-0.32064747019652096</v>
      </c>
      <c r="B22">
        <v>30.277999999999999</v>
      </c>
    </row>
    <row r="23" spans="1:2" x14ac:dyDescent="0.25">
      <c r="A23">
        <v>-0.31559564649275229</v>
      </c>
      <c r="B23">
        <v>30.876000000000001</v>
      </c>
    </row>
    <row r="24" spans="1:2" x14ac:dyDescent="0.25">
      <c r="A24">
        <v>-0.30867584356025479</v>
      </c>
      <c r="B24">
        <v>29.666</v>
      </c>
    </row>
    <row r="25" spans="1:2" x14ac:dyDescent="0.25">
      <c r="A25">
        <v>-0.30660764503090721</v>
      </c>
      <c r="B25">
        <v>30.68</v>
      </c>
    </row>
    <row r="26" spans="1:2" x14ac:dyDescent="0.25">
      <c r="A26">
        <v>-0.29316049864266458</v>
      </c>
      <c r="B26">
        <v>29.173999999999999</v>
      </c>
    </row>
    <row r="27" spans="1:2" x14ac:dyDescent="0.25">
      <c r="A27">
        <v>-0.28597285816550277</v>
      </c>
      <c r="B27">
        <v>29.31</v>
      </c>
    </row>
    <row r="28" spans="1:2" x14ac:dyDescent="0.25">
      <c r="A28">
        <v>-0.28472506994524727</v>
      </c>
      <c r="B28">
        <v>30.221</v>
      </c>
    </row>
    <row r="29" spans="1:2" x14ac:dyDescent="0.25">
      <c r="A29">
        <v>-0.28442213959703389</v>
      </c>
      <c r="B29">
        <v>31.853000000000002</v>
      </c>
    </row>
    <row r="30" spans="1:2" x14ac:dyDescent="0.25">
      <c r="A30">
        <v>-0.27988378847515905</v>
      </c>
      <c r="B30">
        <v>30.007999999999999</v>
      </c>
    </row>
    <row r="31" spans="1:2" x14ac:dyDescent="0.25">
      <c r="A31">
        <v>-0.27949429371064949</v>
      </c>
      <c r="B31">
        <v>29.655999999999999</v>
      </c>
    </row>
    <row r="32" spans="1:2" x14ac:dyDescent="0.25">
      <c r="A32">
        <v>-0.27583350557159036</v>
      </c>
      <c r="B32">
        <v>30.847999999999999</v>
      </c>
    </row>
    <row r="33" spans="1:2" x14ac:dyDescent="0.25">
      <c r="A33">
        <v>-0.27436814971865142</v>
      </c>
      <c r="B33">
        <v>28.898</v>
      </c>
    </row>
    <row r="34" spans="1:2" x14ac:dyDescent="0.25">
      <c r="A34">
        <v>-0.27425722122313223</v>
      </c>
      <c r="B34">
        <v>30.321000000000002</v>
      </c>
    </row>
    <row r="35" spans="1:2" x14ac:dyDescent="0.25">
      <c r="A35">
        <v>-0.27287117999679045</v>
      </c>
      <c r="B35">
        <v>29.571999999999999</v>
      </c>
    </row>
    <row r="36" spans="1:2" x14ac:dyDescent="0.25">
      <c r="A36">
        <v>-0.27027705334942942</v>
      </c>
      <c r="B36">
        <v>28.661000000000001</v>
      </c>
    </row>
    <row r="37" spans="1:2" x14ac:dyDescent="0.25">
      <c r="A37">
        <v>-0.26150988498166683</v>
      </c>
      <c r="B37">
        <v>27.324000000000002</v>
      </c>
    </row>
    <row r="38" spans="1:2" x14ac:dyDescent="0.25">
      <c r="A38">
        <v>-0.26033269390631375</v>
      </c>
      <c r="B38">
        <v>31.099</v>
      </c>
    </row>
    <row r="39" spans="1:2" x14ac:dyDescent="0.25">
      <c r="A39">
        <v>-0.25799754169157851</v>
      </c>
      <c r="B39">
        <v>29.622</v>
      </c>
    </row>
    <row r="40" spans="1:2" x14ac:dyDescent="0.25">
      <c r="A40">
        <v>-0.25787141974167738</v>
      </c>
      <c r="B40">
        <v>29.06</v>
      </c>
    </row>
    <row r="41" spans="1:2" x14ac:dyDescent="0.25">
      <c r="A41">
        <v>-0.25782838114783835</v>
      </c>
      <c r="B41">
        <v>29.407</v>
      </c>
    </row>
    <row r="42" spans="1:2" x14ac:dyDescent="0.25">
      <c r="A42">
        <v>-0.25727879177231849</v>
      </c>
      <c r="B42">
        <v>30.335999999999999</v>
      </c>
    </row>
    <row r="43" spans="1:2" x14ac:dyDescent="0.25">
      <c r="A43">
        <v>-0.25658340409624314</v>
      </c>
      <c r="B43">
        <v>31.501000000000001</v>
      </c>
    </row>
    <row r="44" spans="1:2" x14ac:dyDescent="0.25">
      <c r="A44">
        <v>-0.25432936225354319</v>
      </c>
      <c r="B44">
        <v>28.047000000000001</v>
      </c>
    </row>
    <row r="45" spans="1:2" x14ac:dyDescent="0.25">
      <c r="A45">
        <v>-0.25388981346871553</v>
      </c>
      <c r="B45">
        <v>28.251000000000001</v>
      </c>
    </row>
    <row r="46" spans="1:2" x14ac:dyDescent="0.25">
      <c r="A46">
        <v>-0.25008297624927533</v>
      </c>
      <c r="B46">
        <v>30.553000000000001</v>
      </c>
    </row>
    <row r="47" spans="1:2" x14ac:dyDescent="0.25">
      <c r="A47">
        <v>-0.24972965461131347</v>
      </c>
      <c r="B47">
        <v>30.565000000000001</v>
      </c>
    </row>
    <row r="48" spans="1:2" x14ac:dyDescent="0.25">
      <c r="A48">
        <v>-0.24884163655358837</v>
      </c>
      <c r="B48">
        <v>27.675000000000001</v>
      </c>
    </row>
    <row r="49" spans="1:2" x14ac:dyDescent="0.25">
      <c r="A49">
        <v>-0.24612479080228011</v>
      </c>
      <c r="B49">
        <v>28.582999999999998</v>
      </c>
    </row>
    <row r="50" spans="1:2" x14ac:dyDescent="0.25">
      <c r="A50">
        <v>-0.24607217095037637</v>
      </c>
      <c r="B50">
        <v>30.091999999999999</v>
      </c>
    </row>
    <row r="51" spans="1:2" x14ac:dyDescent="0.25">
      <c r="A51">
        <v>-0.24319061941832998</v>
      </c>
      <c r="B51">
        <v>29.8</v>
      </c>
    </row>
    <row r="52" spans="1:2" x14ac:dyDescent="0.25">
      <c r="A52">
        <v>-0.24284090435651517</v>
      </c>
      <c r="B52">
        <v>28.501999999999999</v>
      </c>
    </row>
    <row r="53" spans="1:2" x14ac:dyDescent="0.25">
      <c r="A53">
        <v>-0.23425846206573864</v>
      </c>
      <c r="B53">
        <v>29.222000000000001</v>
      </c>
    </row>
    <row r="54" spans="1:2" x14ac:dyDescent="0.25">
      <c r="A54">
        <v>-0.22276351941035522</v>
      </c>
      <c r="B54">
        <v>28.385999999999999</v>
      </c>
    </row>
    <row r="55" spans="1:2" x14ac:dyDescent="0.25">
      <c r="A55">
        <v>-0.22161147598738173</v>
      </c>
      <c r="B55">
        <v>28.907</v>
      </c>
    </row>
    <row r="56" spans="1:2" x14ac:dyDescent="0.25">
      <c r="A56">
        <v>-0.21931512458308089</v>
      </c>
      <c r="B56">
        <v>28.571999999999999</v>
      </c>
    </row>
    <row r="57" spans="1:2" x14ac:dyDescent="0.25">
      <c r="A57">
        <v>-0.21575910381373919</v>
      </c>
      <c r="B57">
        <v>27.01</v>
      </c>
    </row>
    <row r="58" spans="1:2" x14ac:dyDescent="0.25">
      <c r="A58">
        <v>-0.21529327225515793</v>
      </c>
      <c r="B58">
        <v>28.518999999999998</v>
      </c>
    </row>
    <row r="59" spans="1:2" x14ac:dyDescent="0.25">
      <c r="A59">
        <v>-0.21482986900213397</v>
      </c>
      <c r="B59">
        <v>28.12</v>
      </c>
    </row>
    <row r="60" spans="1:2" x14ac:dyDescent="0.25">
      <c r="A60">
        <v>-0.21472799412918331</v>
      </c>
      <c r="B60">
        <v>28.077999999999999</v>
      </c>
    </row>
    <row r="61" spans="1:2" x14ac:dyDescent="0.25">
      <c r="A61">
        <v>-0.20913719864435465</v>
      </c>
      <c r="B61">
        <v>27.645</v>
      </c>
    </row>
    <row r="62" spans="1:2" x14ac:dyDescent="0.25">
      <c r="A62">
        <v>-0.20853489730994146</v>
      </c>
      <c r="B62">
        <v>27.3</v>
      </c>
    </row>
    <row r="63" spans="1:2" x14ac:dyDescent="0.25">
      <c r="A63">
        <v>-0.19984899904728781</v>
      </c>
      <c r="B63">
        <v>26.69</v>
      </c>
    </row>
    <row r="64" spans="1:2" x14ac:dyDescent="0.25">
      <c r="A64">
        <v>-0.198481223282863</v>
      </c>
      <c r="B64">
        <v>28.298999999999999</v>
      </c>
    </row>
    <row r="65" spans="1:2" x14ac:dyDescent="0.25">
      <c r="A65">
        <v>-0.19820117363491363</v>
      </c>
      <c r="B65">
        <v>27.324000000000002</v>
      </c>
    </row>
    <row r="66" spans="1:2" x14ac:dyDescent="0.25">
      <c r="A66">
        <v>-0.19770547827442497</v>
      </c>
      <c r="B66">
        <v>30.524999999999999</v>
      </c>
    </row>
    <row r="67" spans="1:2" x14ac:dyDescent="0.25">
      <c r="A67">
        <v>-0.18772358932557487</v>
      </c>
      <c r="B67">
        <v>26.527999999999999</v>
      </c>
    </row>
    <row r="68" spans="1:2" x14ac:dyDescent="0.25">
      <c r="A68">
        <v>-0.1865917877138803</v>
      </c>
      <c r="B68">
        <v>30.78</v>
      </c>
    </row>
    <row r="69" spans="1:2" x14ac:dyDescent="0.25">
      <c r="A69">
        <v>-0.18551827311073366</v>
      </c>
      <c r="B69">
        <v>27.657</v>
      </c>
    </row>
    <row r="70" spans="1:2" x14ac:dyDescent="0.25">
      <c r="A70">
        <v>-0.18412025570912727</v>
      </c>
      <c r="B70">
        <v>31.048999999999999</v>
      </c>
    </row>
    <row r="71" spans="1:2" x14ac:dyDescent="0.25">
      <c r="A71">
        <v>-0.18317524530862039</v>
      </c>
      <c r="B71">
        <v>26.187999999999999</v>
      </c>
    </row>
    <row r="72" spans="1:2" x14ac:dyDescent="0.25">
      <c r="A72">
        <v>-0.18116101846708532</v>
      </c>
      <c r="B72">
        <v>30.074999999999999</v>
      </c>
    </row>
    <row r="73" spans="1:2" x14ac:dyDescent="0.25">
      <c r="A73">
        <v>-0.17873095095818559</v>
      </c>
      <c r="B73">
        <v>26.939</v>
      </c>
    </row>
    <row r="74" spans="1:2" x14ac:dyDescent="0.25">
      <c r="A74">
        <v>-0.17659856873811552</v>
      </c>
      <c r="B74">
        <v>26.687999999999999</v>
      </c>
    </row>
    <row r="75" spans="1:2" x14ac:dyDescent="0.25">
      <c r="A75">
        <v>-0.17471816384721772</v>
      </c>
      <c r="B75">
        <v>29.798999999999999</v>
      </c>
    </row>
    <row r="76" spans="1:2" x14ac:dyDescent="0.25">
      <c r="A76">
        <v>-0.16378220228912377</v>
      </c>
      <c r="B76">
        <v>27.56</v>
      </c>
    </row>
    <row r="77" spans="1:2" x14ac:dyDescent="0.25">
      <c r="A77">
        <v>-0.16332000618192644</v>
      </c>
      <c r="B77">
        <v>25.762</v>
      </c>
    </row>
    <row r="78" spans="1:2" x14ac:dyDescent="0.25">
      <c r="A78">
        <v>-0.16179837977952949</v>
      </c>
      <c r="B78">
        <v>26.245000000000001</v>
      </c>
    </row>
    <row r="79" spans="1:2" x14ac:dyDescent="0.25">
      <c r="A79">
        <v>-0.15808254672617705</v>
      </c>
      <c r="B79">
        <v>27.927</v>
      </c>
    </row>
    <row r="80" spans="1:2" x14ac:dyDescent="0.25">
      <c r="A80">
        <v>-0.15764777091515425</v>
      </c>
      <c r="B80">
        <v>28.155000000000001</v>
      </c>
    </row>
    <row r="81" spans="1:2" x14ac:dyDescent="0.25">
      <c r="A81">
        <v>-0.15600528503598587</v>
      </c>
      <c r="B81">
        <v>26.506</v>
      </c>
    </row>
    <row r="82" spans="1:2" x14ac:dyDescent="0.25">
      <c r="A82">
        <v>-0.13914891154368614</v>
      </c>
      <c r="B82">
        <v>29.638000000000002</v>
      </c>
    </row>
    <row r="83" spans="1:2" x14ac:dyDescent="0.25">
      <c r="A83">
        <v>-0.12634993481194923</v>
      </c>
      <c r="B83">
        <v>28.123000000000001</v>
      </c>
    </row>
    <row r="84" spans="1:2" x14ac:dyDescent="0.25">
      <c r="A84">
        <v>-0.12197880812406559</v>
      </c>
      <c r="B84">
        <v>27.838999999999999</v>
      </c>
    </row>
    <row r="85" spans="1:2" x14ac:dyDescent="0.25">
      <c r="A85">
        <v>-0.11634730955144601</v>
      </c>
      <c r="B85">
        <v>28.312000000000001</v>
      </c>
    </row>
    <row r="86" spans="1:2" x14ac:dyDescent="0.25">
      <c r="A86">
        <v>-0.11571676029212186</v>
      </c>
      <c r="B86">
        <v>29.289000000000001</v>
      </c>
    </row>
    <row r="87" spans="1:2" x14ac:dyDescent="0.25">
      <c r="A87">
        <v>-0.10538374954286067</v>
      </c>
      <c r="B87">
        <v>27.672000000000001</v>
      </c>
    </row>
    <row r="88" spans="1:2" x14ac:dyDescent="0.25">
      <c r="A88">
        <v>-0.10345985672343083</v>
      </c>
      <c r="B88">
        <v>26.744</v>
      </c>
    </row>
    <row r="89" spans="1:2" x14ac:dyDescent="0.25">
      <c r="A89">
        <v>-0.10061553956549263</v>
      </c>
      <c r="B89">
        <v>28.855</v>
      </c>
    </row>
    <row r="90" spans="1:2" x14ac:dyDescent="0.25">
      <c r="A90">
        <v>-0.10030650675426167</v>
      </c>
      <c r="B90">
        <v>29.084</v>
      </c>
    </row>
    <row r="91" spans="1:2" x14ac:dyDescent="0.25">
      <c r="A91">
        <v>-9.4984988745889565E-2</v>
      </c>
      <c r="B91">
        <v>26.084</v>
      </c>
    </row>
    <row r="92" spans="1:2" x14ac:dyDescent="0.25">
      <c r="A92">
        <v>-9.4597930136252062E-2</v>
      </c>
      <c r="B92">
        <v>27.006</v>
      </c>
    </row>
    <row r="93" spans="1:2" x14ac:dyDescent="0.25">
      <c r="A93">
        <v>-8.9898209106161975E-2</v>
      </c>
      <c r="B93">
        <v>27.388999999999999</v>
      </c>
    </row>
    <row r="94" spans="1:2" x14ac:dyDescent="0.25">
      <c r="A94">
        <v>-8.924982055036712E-2</v>
      </c>
      <c r="B94">
        <v>27.111999999999998</v>
      </c>
    </row>
    <row r="95" spans="1:2" x14ac:dyDescent="0.25">
      <c r="A95">
        <v>-8.7137180573662487E-2</v>
      </c>
      <c r="B95">
        <v>26.300999999999998</v>
      </c>
    </row>
    <row r="96" spans="1:2" x14ac:dyDescent="0.25">
      <c r="A96">
        <v>-8.0681543715653836E-2</v>
      </c>
      <c r="B96">
        <v>25.486999999999998</v>
      </c>
    </row>
    <row r="97" spans="1:2" x14ac:dyDescent="0.25">
      <c r="A97">
        <v>-7.7623339581672335E-2</v>
      </c>
      <c r="B97">
        <v>25.37</v>
      </c>
    </row>
    <row r="98" spans="1:2" x14ac:dyDescent="0.25">
      <c r="A98">
        <v>-6.7185051756334824E-2</v>
      </c>
      <c r="B98">
        <v>25.774999999999999</v>
      </c>
    </row>
    <row r="99" spans="1:2" x14ac:dyDescent="0.25">
      <c r="A99">
        <v>-6.8346723136181176E-3</v>
      </c>
      <c r="B99">
        <v>24.885999999999999</v>
      </c>
    </row>
  </sheetData>
  <sortState ref="A8:B99">
    <sortCondition ref="A8:A99"/>
  </sortState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6"/>
  <sheetViews>
    <sheetView topLeftCell="C1" workbookViewId="0">
      <selection activeCell="M7" sqref="M7"/>
    </sheetView>
  </sheetViews>
  <sheetFormatPr baseColWidth="10" defaultRowHeight="15" x14ac:dyDescent="0.25"/>
  <cols>
    <col min="6" max="12" width="0" hidden="1" customWidth="1"/>
    <col min="19" max="20" width="0" hidden="1" customWidth="1"/>
    <col min="24" max="24" width="15.42578125" bestFit="1" customWidth="1"/>
  </cols>
  <sheetData>
    <row r="1" spans="1:24" x14ac:dyDescent="0.25">
      <c r="A1" s="75" t="s">
        <v>17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7"/>
    </row>
    <row r="2" spans="1:24" x14ac:dyDescent="0.25">
      <c r="A2" s="75" t="s">
        <v>35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7"/>
    </row>
    <row r="3" spans="1:24" ht="15.75" thickBot="1" x14ac:dyDescent="0.3">
      <c r="A3" s="78" t="s">
        <v>36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80"/>
    </row>
    <row r="4" spans="1:24" ht="15.75" thickBot="1" x14ac:dyDescent="0.3">
      <c r="A4" s="81" t="s">
        <v>0</v>
      </c>
      <c r="B4" s="83" t="s">
        <v>1</v>
      </c>
      <c r="C4" s="63" t="s">
        <v>2</v>
      </c>
      <c r="D4" s="85"/>
      <c r="E4" s="85"/>
      <c r="F4" s="64"/>
      <c r="G4" s="86" t="s">
        <v>18</v>
      </c>
      <c r="H4" s="85"/>
      <c r="I4" s="85"/>
      <c r="J4" s="64"/>
      <c r="K4" s="86" t="s">
        <v>3</v>
      </c>
      <c r="L4" s="85"/>
      <c r="M4" s="85"/>
      <c r="N4" s="85"/>
      <c r="O4" s="64"/>
      <c r="P4" s="87" t="s">
        <v>4</v>
      </c>
      <c r="Q4" s="63" t="s">
        <v>5</v>
      </c>
      <c r="R4" s="64"/>
      <c r="S4" s="86" t="s">
        <v>19</v>
      </c>
      <c r="T4" s="64"/>
      <c r="U4" s="89" t="s">
        <v>6</v>
      </c>
      <c r="V4" s="90"/>
      <c r="W4" s="91" t="s">
        <v>7</v>
      </c>
      <c r="X4" s="83" t="s">
        <v>39</v>
      </c>
    </row>
    <row r="5" spans="1:24" ht="15.75" thickBot="1" x14ac:dyDescent="0.3">
      <c r="A5" s="82"/>
      <c r="B5" s="84"/>
      <c r="C5" s="14" t="s">
        <v>8</v>
      </c>
      <c r="D5" s="14" t="s">
        <v>9</v>
      </c>
      <c r="E5" s="14" t="s">
        <v>10</v>
      </c>
      <c r="F5" s="15" t="s">
        <v>11</v>
      </c>
      <c r="G5" s="15" t="s">
        <v>11</v>
      </c>
      <c r="H5" s="15" t="s">
        <v>8</v>
      </c>
      <c r="I5" s="15" t="s">
        <v>9</v>
      </c>
      <c r="J5" s="15" t="s">
        <v>10</v>
      </c>
      <c r="K5" s="15" t="s">
        <v>12</v>
      </c>
      <c r="L5" s="15" t="s">
        <v>12</v>
      </c>
      <c r="M5" s="15" t="s">
        <v>8</v>
      </c>
      <c r="N5" s="15" t="s">
        <v>9</v>
      </c>
      <c r="O5" s="15" t="s">
        <v>10</v>
      </c>
      <c r="P5" s="88"/>
      <c r="Q5" s="15" t="s">
        <v>13</v>
      </c>
      <c r="R5" s="15" t="s">
        <v>14</v>
      </c>
      <c r="S5" s="15" t="s">
        <v>13</v>
      </c>
      <c r="T5" s="15" t="s">
        <v>14</v>
      </c>
      <c r="U5" s="58" t="s">
        <v>15</v>
      </c>
      <c r="V5" s="39" t="s">
        <v>16</v>
      </c>
      <c r="W5" s="92"/>
      <c r="X5" s="84"/>
    </row>
    <row r="6" spans="1:24" ht="15.75" thickBot="1" x14ac:dyDescent="0.3">
      <c r="A6" s="8" t="s">
        <v>29</v>
      </c>
      <c r="B6" s="10" t="s">
        <v>34</v>
      </c>
      <c r="C6" s="22">
        <v>0</v>
      </c>
      <c r="D6" s="10">
        <v>0</v>
      </c>
      <c r="E6" s="10">
        <v>0</v>
      </c>
      <c r="F6" s="10"/>
      <c r="G6" s="10"/>
      <c r="H6" s="10"/>
      <c r="I6" s="10"/>
      <c r="J6" s="10"/>
      <c r="K6" s="10"/>
      <c r="L6" s="10">
        <f>M6+N6/60+O6/3600</f>
        <v>28.396666666666665</v>
      </c>
      <c r="M6" s="10">
        <v>28</v>
      </c>
      <c r="N6" s="10">
        <v>23</v>
      </c>
      <c r="O6" s="12">
        <v>48</v>
      </c>
      <c r="P6" s="34"/>
      <c r="Q6" s="10"/>
      <c r="R6" s="10"/>
      <c r="S6" s="10"/>
      <c r="T6" s="10"/>
      <c r="U6" s="24">
        <v>100056.712</v>
      </c>
      <c r="V6" s="24">
        <v>101457.47100000001</v>
      </c>
      <c r="W6" s="9" t="s">
        <v>38</v>
      </c>
      <c r="X6" s="56"/>
    </row>
    <row r="7" spans="1:24" ht="15.75" thickBot="1" x14ac:dyDescent="0.3">
      <c r="A7" s="31"/>
      <c r="B7" s="26">
        <v>1</v>
      </c>
      <c r="C7" s="38">
        <v>7</v>
      </c>
      <c r="D7" s="38">
        <v>26</v>
      </c>
      <c r="E7" s="38">
        <v>20</v>
      </c>
      <c r="F7" s="27">
        <f>C7+D7/60+E7/3600</f>
        <v>7.4388888888888891</v>
      </c>
      <c r="G7" s="27"/>
      <c r="H7" s="28"/>
      <c r="I7" s="29"/>
      <c r="J7" s="28"/>
      <c r="K7" s="27">
        <f>IF($L$6&gt;180,$L$6-180+F7,$L$6+F7)</f>
        <v>35.835555555555551</v>
      </c>
      <c r="L7" s="27">
        <f t="shared" ref="L7:L70" si="0">IF(K7&gt;=360,K7-360,K7)</f>
        <v>35.835555555555551</v>
      </c>
      <c r="M7" s="26">
        <f t="shared" ref="M7:M70" si="1">INT(L7)</f>
        <v>35</v>
      </c>
      <c r="N7" s="26">
        <f t="shared" ref="N7:N51" si="2">INT((L7-M7)*60)</f>
        <v>50</v>
      </c>
      <c r="O7" s="28">
        <f t="shared" ref="O7:O49" si="3">((L7-M7)*60-N7)*60</f>
        <v>7.9999999999841975</v>
      </c>
      <c r="P7" s="38">
        <v>39.686</v>
      </c>
      <c r="Q7" s="26">
        <f t="shared" ref="Q7:Q70" si="4">P7*COS(RADIANS(L7))</f>
        <v>32.173466417545249</v>
      </c>
      <c r="R7" s="26">
        <f t="shared" ref="R7:R70" si="5">P7*SIN(RADIANS(L7))</f>
        <v>23.234600377004291</v>
      </c>
      <c r="S7" s="26"/>
      <c r="T7" s="26"/>
      <c r="U7" s="32">
        <f>$U$6+Q7</f>
        <v>100088.88546641755</v>
      </c>
      <c r="V7" s="32">
        <f>$V$6+R7</f>
        <v>101480.70560037701</v>
      </c>
      <c r="W7" s="54">
        <v>1</v>
      </c>
      <c r="X7" s="56" t="str">
        <f>VLOOKUP(W7,[1]Hoja1!B$4:L$235,11,0)</f>
        <v>E1 CANCHA</v>
      </c>
    </row>
    <row r="8" spans="1:24" ht="15.75" thickBot="1" x14ac:dyDescent="0.3">
      <c r="A8" s="25"/>
      <c r="B8" s="26">
        <v>2</v>
      </c>
      <c r="C8" s="38">
        <v>309</v>
      </c>
      <c r="D8" s="38">
        <v>55</v>
      </c>
      <c r="E8" s="38">
        <v>25</v>
      </c>
      <c r="F8" s="27">
        <f t="shared" ref="F8:F49" si="6">C8+D8/60+E8/3600</f>
        <v>309.92361111111114</v>
      </c>
      <c r="G8" s="27"/>
      <c r="H8" s="28"/>
      <c r="I8" s="29"/>
      <c r="J8" s="28"/>
      <c r="K8" s="27">
        <f t="shared" ref="K8:K49" si="7">IF($L$6&gt;180,$L$6-180+F8,$L$6+F8)</f>
        <v>338.32027777777779</v>
      </c>
      <c r="L8" s="27">
        <f t="shared" si="0"/>
        <v>338.32027777777779</v>
      </c>
      <c r="M8" s="26">
        <f t="shared" si="1"/>
        <v>338</v>
      </c>
      <c r="N8" s="26">
        <f t="shared" si="2"/>
        <v>19</v>
      </c>
      <c r="O8" s="28">
        <f t="shared" si="3"/>
        <v>13.000000000042746</v>
      </c>
      <c r="P8" s="38">
        <v>3.0609999999999999</v>
      </c>
      <c r="Q8" s="26">
        <f t="shared" si="4"/>
        <v>2.8444751813588049</v>
      </c>
      <c r="R8" s="26">
        <f t="shared" si="5"/>
        <v>-1.1307881953017513</v>
      </c>
      <c r="S8" s="26"/>
      <c r="T8" s="26"/>
      <c r="U8" s="32">
        <f t="shared" ref="U8:U49" si="8">$U$6+Q8</f>
        <v>100059.55647518137</v>
      </c>
      <c r="V8" s="32">
        <f t="shared" ref="V8:V49" si="9">$V$6+R8</f>
        <v>101456.34021180471</v>
      </c>
      <c r="W8" s="54">
        <v>2</v>
      </c>
      <c r="X8" s="56" t="str">
        <f>VLOOKUP(W8,[1]Hoja1!B$4:L$235,11,0)</f>
        <v>POSTE 1</v>
      </c>
    </row>
    <row r="9" spans="1:24" ht="15.75" thickBot="1" x14ac:dyDescent="0.3">
      <c r="A9" s="25"/>
      <c r="B9" s="26">
        <v>3</v>
      </c>
      <c r="C9" s="38">
        <v>62</v>
      </c>
      <c r="D9" s="38">
        <v>56</v>
      </c>
      <c r="E9" s="38">
        <v>5</v>
      </c>
      <c r="F9" s="27">
        <f t="shared" si="6"/>
        <v>62.93472222222222</v>
      </c>
      <c r="G9" s="27"/>
      <c r="H9" s="28"/>
      <c r="I9" s="29"/>
      <c r="J9" s="28"/>
      <c r="K9" s="27">
        <f t="shared" si="7"/>
        <v>91.331388888888881</v>
      </c>
      <c r="L9" s="27">
        <f t="shared" si="0"/>
        <v>91.331388888888881</v>
      </c>
      <c r="M9" s="26">
        <f t="shared" si="1"/>
        <v>91</v>
      </c>
      <c r="N9" s="26">
        <f t="shared" si="2"/>
        <v>19</v>
      </c>
      <c r="O9" s="28">
        <f t="shared" si="3"/>
        <v>52.99999999997226</v>
      </c>
      <c r="P9" s="38">
        <v>8.2880000000000003</v>
      </c>
      <c r="Q9" s="26">
        <f t="shared" si="4"/>
        <v>-0.19257191696814321</v>
      </c>
      <c r="R9" s="26">
        <f t="shared" si="5"/>
        <v>8.2857624909718002</v>
      </c>
      <c r="S9" s="26"/>
      <c r="T9" s="26"/>
      <c r="U9" s="32">
        <f t="shared" si="8"/>
        <v>100056.51942808303</v>
      </c>
      <c r="V9" s="32">
        <f t="shared" si="9"/>
        <v>101465.75676249097</v>
      </c>
      <c r="W9" s="54">
        <v>3</v>
      </c>
      <c r="X9" s="56" t="str">
        <f>VLOOKUP(W9,[1]Hoja1!B$4:L$235,11,0)</f>
        <v>E2 CAMINO</v>
      </c>
    </row>
    <row r="10" spans="1:24" ht="15.75" thickBot="1" x14ac:dyDescent="0.3">
      <c r="A10" s="25"/>
      <c r="B10" s="26">
        <v>4</v>
      </c>
      <c r="C10" s="38">
        <v>73</v>
      </c>
      <c r="D10" s="38">
        <v>35</v>
      </c>
      <c r="E10" s="38">
        <v>55</v>
      </c>
      <c r="F10" s="27">
        <f t="shared" si="6"/>
        <v>73.598611111111111</v>
      </c>
      <c r="G10" s="27"/>
      <c r="H10" s="28"/>
      <c r="I10" s="29"/>
      <c r="J10" s="28"/>
      <c r="K10" s="27">
        <f t="shared" si="7"/>
        <v>101.99527777777777</v>
      </c>
      <c r="L10" s="27">
        <f t="shared" si="0"/>
        <v>101.99527777777777</v>
      </c>
      <c r="M10" s="26">
        <f t="shared" si="1"/>
        <v>101</v>
      </c>
      <c r="N10" s="26">
        <f t="shared" si="2"/>
        <v>59</v>
      </c>
      <c r="O10" s="28">
        <f t="shared" si="3"/>
        <v>42.999999999981355</v>
      </c>
      <c r="P10" s="38">
        <v>7.6349999999999998</v>
      </c>
      <c r="Q10" s="26">
        <f t="shared" si="4"/>
        <v>-1.5867902410118093</v>
      </c>
      <c r="R10" s="26">
        <f t="shared" si="5"/>
        <v>7.4682877375627195</v>
      </c>
      <c r="S10" s="26"/>
      <c r="T10" s="26"/>
      <c r="U10" s="32">
        <f t="shared" si="8"/>
        <v>100055.12520975899</v>
      </c>
      <c r="V10" s="32">
        <f t="shared" si="9"/>
        <v>101464.93928773756</v>
      </c>
      <c r="W10" s="54">
        <v>4</v>
      </c>
      <c r="X10" s="56" t="str">
        <f>VLOOKUP(W10,[1]Hoja1!B$4:L$235,11,0)</f>
        <v>E3 CAMINO</v>
      </c>
    </row>
    <row r="11" spans="1:24" ht="15.75" thickBot="1" x14ac:dyDescent="0.3">
      <c r="A11" s="25"/>
      <c r="B11" s="26">
        <v>5</v>
      </c>
      <c r="C11" s="38">
        <v>49</v>
      </c>
      <c r="D11" s="38">
        <v>14</v>
      </c>
      <c r="E11" s="38">
        <v>50</v>
      </c>
      <c r="F11" s="27">
        <f t="shared" si="6"/>
        <v>49.24722222222222</v>
      </c>
      <c r="G11" s="27"/>
      <c r="H11" s="28"/>
      <c r="I11" s="29"/>
      <c r="J11" s="28"/>
      <c r="K11" s="27">
        <f t="shared" si="7"/>
        <v>77.643888888888881</v>
      </c>
      <c r="L11" s="27">
        <f t="shared" si="0"/>
        <v>77.643888888888881</v>
      </c>
      <c r="M11" s="26">
        <f t="shared" si="1"/>
        <v>77</v>
      </c>
      <c r="N11" s="26">
        <f t="shared" si="2"/>
        <v>38</v>
      </c>
      <c r="O11" s="28">
        <f t="shared" si="3"/>
        <v>37.99999999997226</v>
      </c>
      <c r="P11" s="38">
        <v>5.94</v>
      </c>
      <c r="Q11" s="26">
        <f t="shared" si="4"/>
        <v>1.27108353907462</v>
      </c>
      <c r="R11" s="26">
        <f t="shared" si="5"/>
        <v>5.8024086926632066</v>
      </c>
      <c r="S11" s="26"/>
      <c r="T11" s="26"/>
      <c r="U11" s="32">
        <f t="shared" si="8"/>
        <v>100057.98308353907</v>
      </c>
      <c r="V11" s="32">
        <f t="shared" si="9"/>
        <v>101463.27340869266</v>
      </c>
      <c r="W11" s="54">
        <v>5</v>
      </c>
      <c r="X11" s="56" t="str">
        <f>VLOOKUP(W11,[1]Hoja1!B$4:L$235,11,0)</f>
        <v>E4 CAMINO</v>
      </c>
    </row>
    <row r="12" spans="1:24" ht="15.75" thickBot="1" x14ac:dyDescent="0.3">
      <c r="A12" s="25"/>
      <c r="B12" s="26">
        <v>6</v>
      </c>
      <c r="C12" s="38">
        <v>63</v>
      </c>
      <c r="D12" s="38">
        <v>11</v>
      </c>
      <c r="E12" s="38">
        <v>40</v>
      </c>
      <c r="F12" s="27">
        <f t="shared" si="6"/>
        <v>63.194444444444443</v>
      </c>
      <c r="G12" s="27"/>
      <c r="H12" s="28"/>
      <c r="I12" s="29"/>
      <c r="J12" s="28"/>
      <c r="K12" s="27">
        <f t="shared" si="7"/>
        <v>91.591111111111104</v>
      </c>
      <c r="L12" s="27">
        <f t="shared" si="0"/>
        <v>91.591111111111104</v>
      </c>
      <c r="M12" s="26">
        <f t="shared" si="1"/>
        <v>91</v>
      </c>
      <c r="N12" s="26">
        <f t="shared" si="2"/>
        <v>35</v>
      </c>
      <c r="O12" s="28">
        <f t="shared" si="3"/>
        <v>27.999999999974534</v>
      </c>
      <c r="P12" s="38">
        <v>4.9580000000000002</v>
      </c>
      <c r="Q12" s="26">
        <f t="shared" si="4"/>
        <v>-0.13766659702871742</v>
      </c>
      <c r="R12" s="26">
        <f t="shared" si="5"/>
        <v>4.9560883676607839</v>
      </c>
      <c r="S12" s="26"/>
      <c r="T12" s="26"/>
      <c r="U12" s="32">
        <f t="shared" si="8"/>
        <v>100056.57433340297</v>
      </c>
      <c r="V12" s="32">
        <f t="shared" si="9"/>
        <v>101462.42708836767</v>
      </c>
      <c r="W12" s="54">
        <v>6</v>
      </c>
      <c r="X12" s="56" t="str">
        <f>VLOOKUP(W12,[1]Hoja1!B$4:L$235,11,0)</f>
        <v>E5 CAMINO</v>
      </c>
    </row>
    <row r="13" spans="1:24" ht="15.75" thickBot="1" x14ac:dyDescent="0.3">
      <c r="A13" s="25"/>
      <c r="B13" s="26">
        <v>7</v>
      </c>
      <c r="C13" s="38">
        <v>20</v>
      </c>
      <c r="D13" s="38">
        <v>3</v>
      </c>
      <c r="E13" s="38">
        <v>10</v>
      </c>
      <c r="F13" s="27">
        <f t="shared" si="6"/>
        <v>20.052777777777777</v>
      </c>
      <c r="G13" s="27"/>
      <c r="H13" s="28"/>
      <c r="I13" s="29"/>
      <c r="J13" s="28"/>
      <c r="K13" s="27">
        <f t="shared" si="7"/>
        <v>48.449444444444438</v>
      </c>
      <c r="L13" s="27">
        <f t="shared" si="0"/>
        <v>48.449444444444438</v>
      </c>
      <c r="M13" s="26">
        <f t="shared" si="1"/>
        <v>48</v>
      </c>
      <c r="N13" s="26">
        <f t="shared" si="2"/>
        <v>26</v>
      </c>
      <c r="O13" s="28">
        <f t="shared" si="3"/>
        <v>57.999999999977945</v>
      </c>
      <c r="P13" s="38">
        <v>4.274</v>
      </c>
      <c r="Q13" s="26">
        <f t="shared" si="4"/>
        <v>2.8348614529177927</v>
      </c>
      <c r="R13" s="26">
        <f t="shared" si="5"/>
        <v>3.1985366252023475</v>
      </c>
      <c r="S13" s="26"/>
      <c r="T13" s="26"/>
      <c r="U13" s="32">
        <f t="shared" si="8"/>
        <v>100059.54686145292</v>
      </c>
      <c r="V13" s="32">
        <f t="shared" si="9"/>
        <v>101460.66953662521</v>
      </c>
      <c r="W13" s="54">
        <v>7</v>
      </c>
      <c r="X13" s="56" t="str">
        <f>VLOOKUP(W13,[1]Hoja1!B$4:L$235,11,0)</f>
        <v>E6 CAMINO</v>
      </c>
    </row>
    <row r="14" spans="1:24" ht="15.75" thickBot="1" x14ac:dyDescent="0.3">
      <c r="A14" s="25"/>
      <c r="B14" s="26">
        <v>8</v>
      </c>
      <c r="C14" s="38">
        <v>31</v>
      </c>
      <c r="D14" s="38">
        <v>15</v>
      </c>
      <c r="E14" s="38">
        <v>10</v>
      </c>
      <c r="F14" s="27">
        <f t="shared" si="6"/>
        <v>31.252777777777776</v>
      </c>
      <c r="G14" s="27"/>
      <c r="H14" s="28"/>
      <c r="I14" s="29"/>
      <c r="J14" s="28"/>
      <c r="K14" s="27">
        <f t="shared" si="7"/>
        <v>59.649444444444441</v>
      </c>
      <c r="L14" s="27">
        <f t="shared" si="0"/>
        <v>59.649444444444441</v>
      </c>
      <c r="M14" s="26">
        <f t="shared" si="1"/>
        <v>59</v>
      </c>
      <c r="N14" s="26">
        <f t="shared" si="2"/>
        <v>38</v>
      </c>
      <c r="O14" s="28">
        <f t="shared" si="3"/>
        <v>57.999999999988177</v>
      </c>
      <c r="P14" s="38">
        <v>2.7890000000000001</v>
      </c>
      <c r="Q14" s="26">
        <f t="shared" si="4"/>
        <v>1.4092517288153836</v>
      </c>
      <c r="R14" s="26">
        <f t="shared" si="5"/>
        <v>2.4067676590877762</v>
      </c>
      <c r="S14" s="26"/>
      <c r="T14" s="26"/>
      <c r="U14" s="32">
        <f t="shared" si="8"/>
        <v>100058.12125172881</v>
      </c>
      <c r="V14" s="32">
        <f t="shared" si="9"/>
        <v>101459.8777676591</v>
      </c>
      <c r="W14" s="54">
        <v>8</v>
      </c>
      <c r="X14" s="56" t="str">
        <f>VLOOKUP(W14,[1]Hoja1!B$4:L$235,11,0)</f>
        <v>E7 CAMINO</v>
      </c>
    </row>
    <row r="15" spans="1:24" ht="15.75" thickBot="1" x14ac:dyDescent="0.3">
      <c r="A15" s="25"/>
      <c r="B15" s="26">
        <v>9</v>
      </c>
      <c r="C15" s="38">
        <v>340</v>
      </c>
      <c r="D15" s="38">
        <v>24</v>
      </c>
      <c r="E15" s="38">
        <v>40</v>
      </c>
      <c r="F15" s="27">
        <f t="shared" si="6"/>
        <v>340.4111111111111</v>
      </c>
      <c r="G15" s="27"/>
      <c r="H15" s="28"/>
      <c r="I15" s="29"/>
      <c r="J15" s="28"/>
      <c r="K15" s="27">
        <f t="shared" si="7"/>
        <v>368.80777777777774</v>
      </c>
      <c r="L15" s="27">
        <f t="shared" si="0"/>
        <v>8.8077777777777442</v>
      </c>
      <c r="M15" s="26">
        <f t="shared" si="1"/>
        <v>8</v>
      </c>
      <c r="N15" s="26">
        <f t="shared" si="2"/>
        <v>48</v>
      </c>
      <c r="O15" s="28">
        <f t="shared" si="3"/>
        <v>27.999999999879037</v>
      </c>
      <c r="P15" s="38">
        <v>4.38</v>
      </c>
      <c r="Q15" s="26">
        <f t="shared" si="4"/>
        <v>4.3283493092251977</v>
      </c>
      <c r="R15" s="26">
        <f t="shared" si="5"/>
        <v>0.67066553313090072</v>
      </c>
      <c r="S15" s="26"/>
      <c r="T15" s="26"/>
      <c r="U15" s="32">
        <f t="shared" si="8"/>
        <v>100061.04034930923</v>
      </c>
      <c r="V15" s="32">
        <f t="shared" si="9"/>
        <v>101458.14166553314</v>
      </c>
      <c r="W15" s="54">
        <v>9</v>
      </c>
      <c r="X15" s="56" t="str">
        <f>VLOOKUP(W15,[1]Hoja1!B$4:L$235,11,0)</f>
        <v>E8 CAMINO</v>
      </c>
    </row>
    <row r="16" spans="1:24" ht="15.75" thickBot="1" x14ac:dyDescent="0.3">
      <c r="A16" s="25"/>
      <c r="B16" s="26">
        <v>10</v>
      </c>
      <c r="C16" s="38">
        <v>328</v>
      </c>
      <c r="D16" s="38">
        <v>32</v>
      </c>
      <c r="E16" s="38">
        <v>15</v>
      </c>
      <c r="F16" s="27">
        <f t="shared" si="6"/>
        <v>328.53750000000002</v>
      </c>
      <c r="G16" s="27"/>
      <c r="H16" s="28"/>
      <c r="I16" s="29"/>
      <c r="J16" s="28"/>
      <c r="K16" s="27">
        <f t="shared" si="7"/>
        <v>356.93416666666667</v>
      </c>
      <c r="L16" s="27">
        <f t="shared" si="0"/>
        <v>356.93416666666667</v>
      </c>
      <c r="M16" s="26">
        <f t="shared" si="1"/>
        <v>356</v>
      </c>
      <c r="N16" s="26">
        <f t="shared" si="2"/>
        <v>56</v>
      </c>
      <c r="O16" s="28">
        <f t="shared" si="3"/>
        <v>3.0000000000109139</v>
      </c>
      <c r="P16" s="38">
        <v>2.895</v>
      </c>
      <c r="Q16" s="26">
        <f t="shared" si="4"/>
        <v>2.8908565055069175</v>
      </c>
      <c r="R16" s="26">
        <f t="shared" si="5"/>
        <v>-0.15483431327820613</v>
      </c>
      <c r="S16" s="26"/>
      <c r="T16" s="26"/>
      <c r="U16" s="32">
        <f t="shared" si="8"/>
        <v>100059.6028565055</v>
      </c>
      <c r="V16" s="32">
        <f t="shared" si="9"/>
        <v>101457.31616568673</v>
      </c>
      <c r="W16" s="54">
        <v>10</v>
      </c>
      <c r="X16" s="56" t="str">
        <f>VLOOKUP(W16,[1]Hoja1!B$4:L$235,11,0)</f>
        <v>E9 CAMINO</v>
      </c>
    </row>
    <row r="17" spans="1:24" ht="15.75" thickBot="1" x14ac:dyDescent="0.3">
      <c r="A17" s="25"/>
      <c r="B17" s="26">
        <v>11</v>
      </c>
      <c r="C17" s="38">
        <v>314</v>
      </c>
      <c r="D17" s="38">
        <v>42</v>
      </c>
      <c r="E17" s="38">
        <v>25</v>
      </c>
      <c r="F17" s="27">
        <f t="shared" si="6"/>
        <v>314.70694444444445</v>
      </c>
      <c r="G17" s="27"/>
      <c r="H17" s="28"/>
      <c r="I17" s="29"/>
      <c r="J17" s="28"/>
      <c r="K17" s="27">
        <f t="shared" si="7"/>
        <v>343.10361111111109</v>
      </c>
      <c r="L17" s="27">
        <f t="shared" si="0"/>
        <v>343.10361111111109</v>
      </c>
      <c r="M17" s="26">
        <f t="shared" si="1"/>
        <v>343</v>
      </c>
      <c r="N17" s="26">
        <f t="shared" si="2"/>
        <v>6</v>
      </c>
      <c r="O17" s="28">
        <f t="shared" si="3"/>
        <v>12.999999999933607</v>
      </c>
      <c r="P17" s="38">
        <v>6.0090000000000003</v>
      </c>
      <c r="Q17" s="26">
        <f t="shared" si="4"/>
        <v>5.7496029104709274</v>
      </c>
      <c r="R17" s="26">
        <f t="shared" si="5"/>
        <v>-1.7464671116010886</v>
      </c>
      <c r="S17" s="26"/>
      <c r="T17" s="26"/>
      <c r="U17" s="32">
        <f t="shared" si="8"/>
        <v>100062.46160291047</v>
      </c>
      <c r="V17" s="32">
        <f t="shared" si="9"/>
        <v>101455.7245328884</v>
      </c>
      <c r="W17" s="54">
        <v>11</v>
      </c>
      <c r="X17" s="56" t="str">
        <f>VLOOKUP(W17,[1]Hoja1!B$4:L$235,11,0)</f>
        <v>E10 CAMINO</v>
      </c>
    </row>
    <row r="18" spans="1:24" ht="15.75" thickBot="1" x14ac:dyDescent="0.3">
      <c r="A18" s="25"/>
      <c r="B18" s="26">
        <v>12</v>
      </c>
      <c r="C18" s="38">
        <v>300</v>
      </c>
      <c r="D18" s="38">
        <v>38</v>
      </c>
      <c r="E18" s="38">
        <v>55</v>
      </c>
      <c r="F18" s="27">
        <f t="shared" si="6"/>
        <v>300.64861111111111</v>
      </c>
      <c r="G18" s="27"/>
      <c r="H18" s="28"/>
      <c r="I18" s="29"/>
      <c r="J18" s="28"/>
      <c r="K18" s="27">
        <f t="shared" si="7"/>
        <v>329.04527777777776</v>
      </c>
      <c r="L18" s="27">
        <f t="shared" si="0"/>
        <v>329.04527777777776</v>
      </c>
      <c r="M18" s="26">
        <f t="shared" si="1"/>
        <v>329</v>
      </c>
      <c r="N18" s="26">
        <f t="shared" si="2"/>
        <v>2</v>
      </c>
      <c r="O18" s="28">
        <f t="shared" si="3"/>
        <v>42.999999999919964</v>
      </c>
      <c r="P18" s="38">
        <v>5.0129999999999999</v>
      </c>
      <c r="Q18" s="26">
        <f t="shared" si="4"/>
        <v>4.2990186622546149</v>
      </c>
      <c r="R18" s="26">
        <f t="shared" si="5"/>
        <v>-2.5784893914046916</v>
      </c>
      <c r="S18" s="26"/>
      <c r="T18" s="26"/>
      <c r="U18" s="32">
        <f t="shared" si="8"/>
        <v>100061.01101866225</v>
      </c>
      <c r="V18" s="32">
        <f t="shared" si="9"/>
        <v>101454.8925106086</v>
      </c>
      <c r="W18" s="54">
        <v>12</v>
      </c>
      <c r="X18" s="56" t="str">
        <f>VLOOKUP(W18,[1]Hoja1!B$4:L$235,11,0)</f>
        <v>E11 CAMINO</v>
      </c>
    </row>
    <row r="19" spans="1:24" ht="15.75" thickBot="1" x14ac:dyDescent="0.3">
      <c r="A19" s="25"/>
      <c r="B19" s="26">
        <v>13</v>
      </c>
      <c r="C19" s="38">
        <v>300</v>
      </c>
      <c r="D19" s="38">
        <v>57</v>
      </c>
      <c r="E19" s="38">
        <v>35</v>
      </c>
      <c r="F19" s="27">
        <f t="shared" si="6"/>
        <v>300.95972222222218</v>
      </c>
      <c r="G19" s="27"/>
      <c r="H19" s="28"/>
      <c r="I19" s="29"/>
      <c r="J19" s="28"/>
      <c r="K19" s="27">
        <f t="shared" si="7"/>
        <v>329.35638888888883</v>
      </c>
      <c r="L19" s="27">
        <f t="shared" si="0"/>
        <v>329.35638888888883</v>
      </c>
      <c r="M19" s="26">
        <f t="shared" si="1"/>
        <v>329</v>
      </c>
      <c r="N19" s="26">
        <f t="shared" si="2"/>
        <v>21</v>
      </c>
      <c r="O19" s="28">
        <f t="shared" si="3"/>
        <v>22.999999999788088</v>
      </c>
      <c r="P19" s="38">
        <v>8.3330000000000002</v>
      </c>
      <c r="Q19" s="26">
        <f t="shared" si="4"/>
        <v>7.1693325237311596</v>
      </c>
      <c r="R19" s="26">
        <f t="shared" si="5"/>
        <v>-4.2473003383526589</v>
      </c>
      <c r="S19" s="26"/>
      <c r="T19" s="26"/>
      <c r="U19" s="32">
        <f t="shared" si="8"/>
        <v>100063.88133252373</v>
      </c>
      <c r="V19" s="32">
        <f t="shared" si="9"/>
        <v>101453.22369966166</v>
      </c>
      <c r="W19" s="54">
        <v>13</v>
      </c>
      <c r="X19" s="56" t="str">
        <f>VLOOKUP(W19,[1]Hoja1!B$4:L$235,11,0)</f>
        <v>E12 CAMINO</v>
      </c>
    </row>
    <row r="20" spans="1:24" ht="15.75" thickBot="1" x14ac:dyDescent="0.3">
      <c r="A20" s="25"/>
      <c r="B20" s="26">
        <v>14</v>
      </c>
      <c r="C20" s="38">
        <v>290</v>
      </c>
      <c r="D20" s="38">
        <v>21</v>
      </c>
      <c r="E20" s="38">
        <v>35</v>
      </c>
      <c r="F20" s="27">
        <f t="shared" si="6"/>
        <v>290.35972222222222</v>
      </c>
      <c r="G20" s="27"/>
      <c r="H20" s="28"/>
      <c r="I20" s="29"/>
      <c r="J20" s="28"/>
      <c r="K20" s="27">
        <f t="shared" si="7"/>
        <v>318.75638888888886</v>
      </c>
      <c r="L20" s="27">
        <f t="shared" si="0"/>
        <v>318.75638888888886</v>
      </c>
      <c r="M20" s="26">
        <f t="shared" si="1"/>
        <v>318</v>
      </c>
      <c r="N20" s="26">
        <f t="shared" si="2"/>
        <v>45</v>
      </c>
      <c r="O20" s="28">
        <f t="shared" si="3"/>
        <v>22.99999999991087</v>
      </c>
      <c r="P20" s="38">
        <v>7.6390000000000002</v>
      </c>
      <c r="Q20" s="26">
        <f t="shared" si="4"/>
        <v>5.7438658864299255</v>
      </c>
      <c r="R20" s="26">
        <f t="shared" si="5"/>
        <v>-5.0361022307640422</v>
      </c>
      <c r="S20" s="26"/>
      <c r="T20" s="26"/>
      <c r="U20" s="32">
        <f t="shared" si="8"/>
        <v>100062.45586588643</v>
      </c>
      <c r="V20" s="32">
        <f t="shared" si="9"/>
        <v>101452.43489776924</v>
      </c>
      <c r="W20" s="54">
        <v>14</v>
      </c>
      <c r="X20" s="56" t="str">
        <f>VLOOKUP(W20,[1]Hoja1!B$4:L$235,11,0)</f>
        <v>E13 CAMINO</v>
      </c>
    </row>
    <row r="21" spans="1:24" ht="15.75" thickBot="1" x14ac:dyDescent="0.3">
      <c r="A21" s="25"/>
      <c r="B21" s="26">
        <v>15</v>
      </c>
      <c r="C21" s="38">
        <v>293</v>
      </c>
      <c r="D21" s="38">
        <v>50</v>
      </c>
      <c r="E21" s="38">
        <v>10</v>
      </c>
      <c r="F21" s="27">
        <f t="shared" si="6"/>
        <v>293.83611111111111</v>
      </c>
      <c r="G21" s="27"/>
      <c r="H21" s="28"/>
      <c r="I21" s="29"/>
      <c r="J21" s="28"/>
      <c r="K21" s="27">
        <f t="shared" si="7"/>
        <v>322.23277777777776</v>
      </c>
      <c r="L21" s="27">
        <f t="shared" si="0"/>
        <v>322.23277777777776</v>
      </c>
      <c r="M21" s="26">
        <f t="shared" si="1"/>
        <v>322</v>
      </c>
      <c r="N21" s="26">
        <f t="shared" si="2"/>
        <v>13</v>
      </c>
      <c r="O21" s="28">
        <f t="shared" si="3"/>
        <v>57.999999999919964</v>
      </c>
      <c r="P21" s="38">
        <v>10.846</v>
      </c>
      <c r="Q21" s="26">
        <f t="shared" si="4"/>
        <v>8.5738228158270751</v>
      </c>
      <c r="R21" s="26">
        <f t="shared" si="5"/>
        <v>-6.6426860773939245</v>
      </c>
      <c r="S21" s="26"/>
      <c r="T21" s="26"/>
      <c r="U21" s="32">
        <f t="shared" si="8"/>
        <v>100065.28582281583</v>
      </c>
      <c r="V21" s="32">
        <f t="shared" si="9"/>
        <v>101450.82831392261</v>
      </c>
      <c r="W21" s="54">
        <v>15</v>
      </c>
      <c r="X21" s="56" t="str">
        <f>VLOOKUP(W21,[1]Hoja1!B$4:L$235,11,0)</f>
        <v>E14 CAMINO</v>
      </c>
    </row>
    <row r="22" spans="1:24" ht="15.75" thickBot="1" x14ac:dyDescent="0.3">
      <c r="A22" s="25"/>
      <c r="B22" s="26">
        <v>16</v>
      </c>
      <c r="C22" s="38">
        <v>285</v>
      </c>
      <c r="D22" s="38">
        <v>32</v>
      </c>
      <c r="E22" s="38">
        <v>20</v>
      </c>
      <c r="F22" s="27">
        <f t="shared" si="6"/>
        <v>285.53888888888889</v>
      </c>
      <c r="G22" s="27"/>
      <c r="H22" s="28"/>
      <c r="I22" s="29"/>
      <c r="J22" s="28"/>
      <c r="K22" s="27">
        <f t="shared" si="7"/>
        <v>313.93555555555554</v>
      </c>
      <c r="L22" s="27">
        <f t="shared" si="0"/>
        <v>313.93555555555554</v>
      </c>
      <c r="M22" s="26">
        <f t="shared" si="1"/>
        <v>313</v>
      </c>
      <c r="N22" s="26">
        <f t="shared" si="2"/>
        <v>56</v>
      </c>
      <c r="O22" s="28">
        <f t="shared" si="3"/>
        <v>7.9999999999381544</v>
      </c>
      <c r="P22" s="38">
        <v>10.314</v>
      </c>
      <c r="Q22" s="26">
        <f t="shared" si="4"/>
        <v>7.1563569462904519</v>
      </c>
      <c r="R22" s="26">
        <f t="shared" si="5"/>
        <v>-7.4273246365888976</v>
      </c>
      <c r="S22" s="26"/>
      <c r="T22" s="26"/>
      <c r="U22" s="32">
        <f t="shared" si="8"/>
        <v>100063.86835694629</v>
      </c>
      <c r="V22" s="32">
        <f t="shared" si="9"/>
        <v>101450.04367536341</v>
      </c>
      <c r="W22" s="54">
        <v>16</v>
      </c>
      <c r="X22" s="56" t="str">
        <f>VLOOKUP(W22,[1]Hoja1!B$4:L$235,11,0)</f>
        <v>E15 CAMINO</v>
      </c>
    </row>
    <row r="23" spans="1:24" ht="15.75" thickBot="1" x14ac:dyDescent="0.3">
      <c r="A23" s="25"/>
      <c r="B23" s="26">
        <v>17</v>
      </c>
      <c r="C23" s="38">
        <v>288</v>
      </c>
      <c r="D23" s="38">
        <v>28</v>
      </c>
      <c r="E23" s="38">
        <v>25</v>
      </c>
      <c r="F23" s="27">
        <f t="shared" si="6"/>
        <v>288.4736111111111</v>
      </c>
      <c r="G23" s="27"/>
      <c r="H23" s="28"/>
      <c r="I23" s="29"/>
      <c r="J23" s="28"/>
      <c r="K23" s="27">
        <f t="shared" si="7"/>
        <v>316.87027777777774</v>
      </c>
      <c r="L23" s="27">
        <f t="shared" si="0"/>
        <v>316.87027777777774</v>
      </c>
      <c r="M23" s="26">
        <f t="shared" si="1"/>
        <v>316</v>
      </c>
      <c r="N23" s="26">
        <f t="shared" si="2"/>
        <v>52</v>
      </c>
      <c r="O23" s="28">
        <f t="shared" si="3"/>
        <v>12.999999999879037</v>
      </c>
      <c r="P23" s="38">
        <v>14.254</v>
      </c>
      <c r="Q23" s="26">
        <f t="shared" si="4"/>
        <v>10.402679378943406</v>
      </c>
      <c r="R23" s="26">
        <f t="shared" si="5"/>
        <v>-9.7447820775482512</v>
      </c>
      <c r="S23" s="26"/>
      <c r="T23" s="26"/>
      <c r="U23" s="32">
        <f t="shared" si="8"/>
        <v>100067.11467937894</v>
      </c>
      <c r="V23" s="32">
        <f t="shared" si="9"/>
        <v>101447.72621792246</v>
      </c>
      <c r="W23" s="54">
        <v>17</v>
      </c>
      <c r="X23" s="56" t="str">
        <f>VLOOKUP(W23,[1]Hoja1!B$4:L$235,11,0)</f>
        <v>E16 CAMINO</v>
      </c>
    </row>
    <row r="24" spans="1:24" ht="15.75" thickBot="1" x14ac:dyDescent="0.3">
      <c r="A24" s="25"/>
      <c r="B24" s="26">
        <v>18</v>
      </c>
      <c r="C24" s="38">
        <v>282</v>
      </c>
      <c r="D24" s="38">
        <v>3</v>
      </c>
      <c r="E24" s="38">
        <v>15</v>
      </c>
      <c r="F24" s="27">
        <f t="shared" si="6"/>
        <v>282.05416666666667</v>
      </c>
      <c r="G24" s="27"/>
      <c r="H24" s="28"/>
      <c r="I24" s="29"/>
      <c r="J24" s="28"/>
      <c r="K24" s="27">
        <f t="shared" si="7"/>
        <v>310.45083333333332</v>
      </c>
      <c r="L24" s="27">
        <f t="shared" si="0"/>
        <v>310.45083333333332</v>
      </c>
      <c r="M24" s="26">
        <f t="shared" si="1"/>
        <v>310</v>
      </c>
      <c r="N24" s="26">
        <f t="shared" si="2"/>
        <v>27</v>
      </c>
      <c r="O24" s="28">
        <f t="shared" si="3"/>
        <v>2.9999999999563443</v>
      </c>
      <c r="P24" s="38">
        <v>14.25</v>
      </c>
      <c r="Q24" s="26">
        <f t="shared" si="4"/>
        <v>9.2453328762590044</v>
      </c>
      <c r="R24" s="26">
        <f t="shared" si="5"/>
        <v>-10.843722608364917</v>
      </c>
      <c r="S24" s="26"/>
      <c r="T24" s="26"/>
      <c r="U24" s="32">
        <f t="shared" si="8"/>
        <v>100065.95733287626</v>
      </c>
      <c r="V24" s="32">
        <f t="shared" si="9"/>
        <v>101446.62727739164</v>
      </c>
      <c r="W24" s="54">
        <v>18</v>
      </c>
      <c r="X24" s="56" t="str">
        <f>VLOOKUP(W24,[1]Hoja1!B$4:L$235,11,0)</f>
        <v>E17 CAMINO</v>
      </c>
    </row>
    <row r="25" spans="1:24" ht="15.75" thickBot="1" x14ac:dyDescent="0.3">
      <c r="A25" s="25"/>
      <c r="B25" s="26">
        <v>19</v>
      </c>
      <c r="C25" s="38">
        <v>38</v>
      </c>
      <c r="D25" s="38">
        <v>5</v>
      </c>
      <c r="E25" s="38">
        <v>45</v>
      </c>
      <c r="F25" s="27">
        <f t="shared" si="6"/>
        <v>38.095833333333339</v>
      </c>
      <c r="G25" s="27"/>
      <c r="H25" s="28"/>
      <c r="I25" s="29"/>
      <c r="J25" s="28"/>
      <c r="K25" s="27">
        <f t="shared" si="7"/>
        <v>66.492500000000007</v>
      </c>
      <c r="L25" s="27">
        <f t="shared" si="0"/>
        <v>66.492500000000007</v>
      </c>
      <c r="M25" s="26">
        <f t="shared" si="1"/>
        <v>66</v>
      </c>
      <c r="N25" s="26">
        <f t="shared" si="2"/>
        <v>29</v>
      </c>
      <c r="O25" s="28">
        <f t="shared" si="3"/>
        <v>33.000000000024556</v>
      </c>
      <c r="P25" s="38">
        <v>8.9779999999999998</v>
      </c>
      <c r="Q25" s="26">
        <f t="shared" si="4"/>
        <v>3.5810468551406736</v>
      </c>
      <c r="R25" s="26">
        <f t="shared" si="5"/>
        <v>8.2328966604280343</v>
      </c>
      <c r="S25" s="26"/>
      <c r="T25" s="26"/>
      <c r="U25" s="32">
        <f t="shared" si="8"/>
        <v>100060.29304685513</v>
      </c>
      <c r="V25" s="32">
        <f t="shared" si="9"/>
        <v>101465.70389666043</v>
      </c>
      <c r="W25" s="54">
        <v>19</v>
      </c>
      <c r="X25" s="56" t="str">
        <f>VLOOKUP(W25,[1]Hoja1!B$4:L$235,11,0)</f>
        <v>E2 CANCHA</v>
      </c>
    </row>
    <row r="26" spans="1:24" ht="15.75" thickBot="1" x14ac:dyDescent="0.3">
      <c r="A26" s="25"/>
      <c r="B26" s="26">
        <v>20</v>
      </c>
      <c r="C26" s="38">
        <v>302</v>
      </c>
      <c r="D26" s="38">
        <v>14</v>
      </c>
      <c r="E26" s="38">
        <v>50</v>
      </c>
      <c r="F26" s="27">
        <f t="shared" si="6"/>
        <v>302.24722222222226</v>
      </c>
      <c r="G26" s="27"/>
      <c r="H26" s="28"/>
      <c r="I26" s="29"/>
      <c r="J26" s="28"/>
      <c r="K26" s="27">
        <f t="shared" si="7"/>
        <v>330.64388888888891</v>
      </c>
      <c r="L26" s="27">
        <f t="shared" si="0"/>
        <v>330.64388888888891</v>
      </c>
      <c r="M26" s="26">
        <f t="shared" si="1"/>
        <v>330</v>
      </c>
      <c r="N26" s="26">
        <f t="shared" si="2"/>
        <v>38</v>
      </c>
      <c r="O26" s="28">
        <f t="shared" si="3"/>
        <v>38.000000000074579</v>
      </c>
      <c r="P26" s="38">
        <v>13.282999999999999</v>
      </c>
      <c r="Q26" s="26">
        <f t="shared" si="4"/>
        <v>11.577324530836968</v>
      </c>
      <c r="R26" s="26">
        <f t="shared" si="5"/>
        <v>-6.5118081749757133</v>
      </c>
      <c r="S26" s="26"/>
      <c r="T26" s="26"/>
      <c r="U26" s="32">
        <f t="shared" si="8"/>
        <v>100068.28932453084</v>
      </c>
      <c r="V26" s="32">
        <f t="shared" si="9"/>
        <v>101450.95919182502</v>
      </c>
      <c r="W26" s="54">
        <v>20</v>
      </c>
      <c r="X26" s="56" t="str">
        <f>VLOOKUP(W26,[1]Hoja1!B$4:L$235,11,0)</f>
        <v>E3 CANCHA</v>
      </c>
    </row>
    <row r="27" spans="1:24" ht="15.75" thickBot="1" x14ac:dyDescent="0.3">
      <c r="A27" s="25"/>
      <c r="B27" s="26">
        <v>21</v>
      </c>
      <c r="C27" s="38">
        <v>251</v>
      </c>
      <c r="D27" s="38">
        <v>39</v>
      </c>
      <c r="E27" s="38">
        <v>20</v>
      </c>
      <c r="F27" s="27">
        <f t="shared" si="6"/>
        <v>251.65555555555557</v>
      </c>
      <c r="G27" s="27"/>
      <c r="H27" s="28"/>
      <c r="I27" s="29"/>
      <c r="J27" s="28"/>
      <c r="K27" s="27">
        <f t="shared" si="7"/>
        <v>280.05222222222221</v>
      </c>
      <c r="L27" s="27">
        <f t="shared" si="0"/>
        <v>280.05222222222221</v>
      </c>
      <c r="M27" s="26">
        <f t="shared" si="1"/>
        <v>280</v>
      </c>
      <c r="N27" s="26">
        <f t="shared" si="2"/>
        <v>3</v>
      </c>
      <c r="O27" s="28">
        <f t="shared" si="3"/>
        <v>7.9999999999654392</v>
      </c>
      <c r="P27" s="38">
        <v>2.5739999999999998</v>
      </c>
      <c r="Q27" s="26">
        <f t="shared" si="4"/>
        <v>0.44928065281819324</v>
      </c>
      <c r="R27" s="26">
        <f t="shared" si="5"/>
        <v>-2.5344867123351147</v>
      </c>
      <c r="S27" s="26"/>
      <c r="T27" s="26"/>
      <c r="U27" s="32">
        <f t="shared" si="8"/>
        <v>100057.16128065281</v>
      </c>
      <c r="V27" s="32">
        <f t="shared" si="9"/>
        <v>101454.93651328767</v>
      </c>
      <c r="W27" s="54">
        <v>21</v>
      </c>
      <c r="X27" s="56" t="str">
        <f>VLOOKUP(W27,[1]Hoja1!B$4:L$235,11,0)</f>
        <v>ARBOL 1</v>
      </c>
    </row>
    <row r="28" spans="1:24" ht="15.75" thickBot="1" x14ac:dyDescent="0.3">
      <c r="A28" s="25"/>
      <c r="B28" s="26">
        <v>22</v>
      </c>
      <c r="C28" s="38">
        <v>80</v>
      </c>
      <c r="D28" s="38">
        <v>52</v>
      </c>
      <c r="E28" s="38">
        <v>40</v>
      </c>
      <c r="F28" s="27">
        <f t="shared" si="6"/>
        <v>80.877777777777766</v>
      </c>
      <c r="G28" s="27"/>
      <c r="H28" s="28"/>
      <c r="I28" s="29"/>
      <c r="J28" s="28"/>
      <c r="K28" s="27">
        <f t="shared" si="7"/>
        <v>109.27444444444443</v>
      </c>
      <c r="L28" s="27">
        <f t="shared" si="0"/>
        <v>109.27444444444443</v>
      </c>
      <c r="M28" s="26">
        <f t="shared" si="1"/>
        <v>109</v>
      </c>
      <c r="N28" s="26">
        <f t="shared" si="2"/>
        <v>16</v>
      </c>
      <c r="O28" s="28">
        <f t="shared" si="3"/>
        <v>27.999999999937017</v>
      </c>
      <c r="P28" s="38">
        <v>4.4290000000000003</v>
      </c>
      <c r="Q28" s="26">
        <f t="shared" si="4"/>
        <v>-1.4619836581749333</v>
      </c>
      <c r="R28" s="26">
        <f t="shared" si="5"/>
        <v>4.1807469169072462</v>
      </c>
      <c r="S28" s="26"/>
      <c r="T28" s="26"/>
      <c r="U28" s="32">
        <f t="shared" si="8"/>
        <v>100055.25001634183</v>
      </c>
      <c r="V28" s="32">
        <f t="shared" si="9"/>
        <v>101461.65174691692</v>
      </c>
      <c r="W28" s="54">
        <v>22</v>
      </c>
      <c r="X28" s="56" t="str">
        <f>VLOOKUP(W28,[1]Hoja1!B$4:L$235,11,0)</f>
        <v>ARBOL 2</v>
      </c>
    </row>
    <row r="29" spans="1:24" ht="15.75" thickBot="1" x14ac:dyDescent="0.3">
      <c r="A29" s="25"/>
      <c r="B29" s="26">
        <v>23</v>
      </c>
      <c r="C29" s="38">
        <v>50</v>
      </c>
      <c r="D29" s="38">
        <v>13</v>
      </c>
      <c r="E29" s="38">
        <v>40</v>
      </c>
      <c r="F29" s="27">
        <f t="shared" si="6"/>
        <v>50.227777777777781</v>
      </c>
      <c r="G29" s="27"/>
      <c r="H29" s="28"/>
      <c r="I29" s="29"/>
      <c r="J29" s="28"/>
      <c r="K29" s="27">
        <f t="shared" si="7"/>
        <v>78.62444444444445</v>
      </c>
      <c r="L29" s="27">
        <f t="shared" si="0"/>
        <v>78.62444444444445</v>
      </c>
      <c r="M29" s="26">
        <f t="shared" si="1"/>
        <v>78</v>
      </c>
      <c r="N29" s="26">
        <f t="shared" si="2"/>
        <v>37</v>
      </c>
      <c r="O29" s="28">
        <f t="shared" si="3"/>
        <v>28.000000000018872</v>
      </c>
      <c r="P29" s="38">
        <v>11.016999999999999</v>
      </c>
      <c r="Q29" s="26">
        <f t="shared" si="4"/>
        <v>2.1729832020666966</v>
      </c>
      <c r="R29" s="26">
        <f t="shared" si="5"/>
        <v>10.800575586677589</v>
      </c>
      <c r="S29" s="26"/>
      <c r="T29" s="26"/>
      <c r="U29" s="32">
        <f t="shared" si="8"/>
        <v>100058.88498320206</v>
      </c>
      <c r="V29" s="32">
        <f t="shared" si="9"/>
        <v>101468.27157558668</v>
      </c>
      <c r="W29" s="54">
        <v>23</v>
      </c>
      <c r="X29" s="56" t="str">
        <f>VLOOKUP(W29,[1]Hoja1!B$4:L$235,11,0)</f>
        <v>ARBOL 3</v>
      </c>
    </row>
    <row r="30" spans="1:24" ht="15.75" thickBot="1" x14ac:dyDescent="0.3">
      <c r="A30" s="25"/>
      <c r="B30" s="26">
        <v>24</v>
      </c>
      <c r="C30" s="38">
        <v>26</v>
      </c>
      <c r="D30" s="36">
        <v>12</v>
      </c>
      <c r="E30" s="38">
        <v>5</v>
      </c>
      <c r="F30" s="27">
        <f t="shared" si="6"/>
        <v>26.201388888888889</v>
      </c>
      <c r="G30" s="27"/>
      <c r="H30" s="28"/>
      <c r="I30" s="29"/>
      <c r="J30" s="28"/>
      <c r="K30" s="27">
        <f t="shared" si="7"/>
        <v>54.598055555555554</v>
      </c>
      <c r="L30" s="27">
        <f t="shared" si="0"/>
        <v>54.598055555555554</v>
      </c>
      <c r="M30" s="26">
        <f t="shared" si="1"/>
        <v>54</v>
      </c>
      <c r="N30" s="26">
        <f t="shared" si="2"/>
        <v>35</v>
      </c>
      <c r="O30" s="28">
        <f t="shared" si="3"/>
        <v>52.999999999994429</v>
      </c>
      <c r="P30" s="38">
        <v>4.0510000000000002</v>
      </c>
      <c r="Q30" s="26">
        <f t="shared" si="4"/>
        <v>2.3467800904496769</v>
      </c>
      <c r="R30" s="26">
        <f t="shared" si="5"/>
        <v>3.3020030598212666</v>
      </c>
      <c r="S30" s="26"/>
      <c r="T30" s="26"/>
      <c r="U30" s="32">
        <f t="shared" si="8"/>
        <v>100059.05878009045</v>
      </c>
      <c r="V30" s="32">
        <f t="shared" si="9"/>
        <v>101460.77300305983</v>
      </c>
      <c r="W30" s="54">
        <v>24</v>
      </c>
      <c r="X30" s="56" t="str">
        <f>VLOOKUP(W30,[1]Hoja1!B$4:L$235,11,0)</f>
        <v>ARBUSTO 1</v>
      </c>
    </row>
    <row r="31" spans="1:24" ht="15.75" thickBot="1" x14ac:dyDescent="0.3">
      <c r="A31" s="25"/>
      <c r="B31" s="26">
        <v>25</v>
      </c>
      <c r="C31" s="38">
        <v>8</v>
      </c>
      <c r="D31" s="38">
        <v>56</v>
      </c>
      <c r="E31" s="38">
        <v>25</v>
      </c>
      <c r="F31" s="27">
        <f t="shared" si="6"/>
        <v>8.9402777777777782</v>
      </c>
      <c r="G31" s="27"/>
      <c r="H31" s="28"/>
      <c r="I31" s="29"/>
      <c r="J31" s="28"/>
      <c r="K31" s="27">
        <f t="shared" si="7"/>
        <v>37.336944444444441</v>
      </c>
      <c r="L31" s="27">
        <f t="shared" si="0"/>
        <v>37.336944444444441</v>
      </c>
      <c r="M31" s="26">
        <f t="shared" si="1"/>
        <v>37</v>
      </c>
      <c r="N31" s="26">
        <f t="shared" si="2"/>
        <v>20</v>
      </c>
      <c r="O31" s="28">
        <f t="shared" si="3"/>
        <v>12.999999999988177</v>
      </c>
      <c r="P31" s="38">
        <v>4.3780000000000001</v>
      </c>
      <c r="Q31" s="26">
        <f t="shared" si="4"/>
        <v>3.480871503997971</v>
      </c>
      <c r="R31" s="26">
        <f t="shared" si="5"/>
        <v>2.6552622417860929</v>
      </c>
      <c r="S31" s="26"/>
      <c r="T31" s="26"/>
      <c r="U31" s="32">
        <f t="shared" si="8"/>
        <v>100060.192871504</v>
      </c>
      <c r="V31" s="32">
        <f t="shared" si="9"/>
        <v>101460.12626224179</v>
      </c>
      <c r="W31" s="54">
        <v>25</v>
      </c>
      <c r="X31" s="56" t="str">
        <f>VLOOKUP(W31,[1]Hoja1!B$4:L$235,11,0)</f>
        <v>ARBUSTO 2</v>
      </c>
    </row>
    <row r="32" spans="1:24" ht="15.75" thickBot="1" x14ac:dyDescent="0.3">
      <c r="A32" s="25"/>
      <c r="B32" s="26">
        <v>26</v>
      </c>
      <c r="C32" s="38">
        <v>343</v>
      </c>
      <c r="D32" s="38">
        <v>3</v>
      </c>
      <c r="E32" s="38">
        <v>40</v>
      </c>
      <c r="F32" s="27">
        <f t="shared" si="6"/>
        <v>343.06111111111113</v>
      </c>
      <c r="G32" s="27"/>
      <c r="H32" s="28"/>
      <c r="I32" s="29"/>
      <c r="J32" s="28"/>
      <c r="K32" s="27">
        <f t="shared" si="7"/>
        <v>371.45777777777778</v>
      </c>
      <c r="L32" s="27">
        <f t="shared" si="0"/>
        <v>11.457777777777778</v>
      </c>
      <c r="M32" s="26">
        <f t="shared" si="1"/>
        <v>11</v>
      </c>
      <c r="N32" s="26">
        <f t="shared" si="2"/>
        <v>27</v>
      </c>
      <c r="O32" s="28">
        <f t="shared" si="3"/>
        <v>28.000000000001819</v>
      </c>
      <c r="P32" s="38">
        <v>4.4489999999999998</v>
      </c>
      <c r="Q32" s="26">
        <f t="shared" si="4"/>
        <v>4.3603374633537859</v>
      </c>
      <c r="R32" s="26">
        <f t="shared" si="5"/>
        <v>0.88377497456844989</v>
      </c>
      <c r="S32" s="26"/>
      <c r="T32" s="26"/>
      <c r="U32" s="32">
        <f t="shared" si="8"/>
        <v>100061.07233746335</v>
      </c>
      <c r="V32" s="32">
        <f t="shared" si="9"/>
        <v>101458.35477497458</v>
      </c>
      <c r="W32" s="54">
        <v>26</v>
      </c>
      <c r="X32" s="56" t="str">
        <f>VLOOKUP(W32,[1]Hoja1!B$4:L$235,11,0)</f>
        <v xml:space="preserve">ARBUSTO 3 </v>
      </c>
    </row>
    <row r="33" spans="1:24" ht="15.75" thickBot="1" x14ac:dyDescent="0.3">
      <c r="A33" s="25"/>
      <c r="B33" s="26">
        <v>27</v>
      </c>
      <c r="C33" s="38">
        <v>333</v>
      </c>
      <c r="D33" s="38">
        <v>36</v>
      </c>
      <c r="E33" s="38">
        <v>45</v>
      </c>
      <c r="F33" s="27">
        <f t="shared" si="6"/>
        <v>333.61250000000001</v>
      </c>
      <c r="G33" s="27"/>
      <c r="H33" s="28"/>
      <c r="I33" s="29"/>
      <c r="J33" s="28"/>
      <c r="K33" s="27">
        <f t="shared" si="7"/>
        <v>362.00916666666666</v>
      </c>
      <c r="L33" s="27">
        <f t="shared" si="0"/>
        <v>2.0091666666666583</v>
      </c>
      <c r="M33" s="26">
        <f t="shared" si="1"/>
        <v>2</v>
      </c>
      <c r="N33" s="26">
        <f t="shared" si="2"/>
        <v>0</v>
      </c>
      <c r="O33" s="28">
        <f t="shared" si="3"/>
        <v>32.999999999969987</v>
      </c>
      <c r="P33" s="38">
        <v>4.806</v>
      </c>
      <c r="Q33" s="26">
        <f t="shared" si="4"/>
        <v>4.8030454187927889</v>
      </c>
      <c r="R33" s="26">
        <f t="shared" si="5"/>
        <v>0.1684954154082795</v>
      </c>
      <c r="S33" s="26"/>
      <c r="T33" s="26"/>
      <c r="U33" s="32">
        <f t="shared" si="8"/>
        <v>100061.5150454188</v>
      </c>
      <c r="V33" s="32">
        <f t="shared" si="9"/>
        <v>101457.63949541541</v>
      </c>
      <c r="W33" s="54">
        <v>27</v>
      </c>
      <c r="X33" s="56" t="str">
        <f>VLOOKUP(W33,[1]Hoja1!B$4:L$235,11,0)</f>
        <v xml:space="preserve">ARBUSTO 4 </v>
      </c>
    </row>
    <row r="34" spans="1:24" ht="15.75" thickBot="1" x14ac:dyDescent="0.3">
      <c r="A34" s="25"/>
      <c r="B34" s="26">
        <v>28</v>
      </c>
      <c r="C34" s="38">
        <v>302</v>
      </c>
      <c r="D34" s="38">
        <v>28</v>
      </c>
      <c r="E34" s="38">
        <v>50</v>
      </c>
      <c r="F34" s="27">
        <f t="shared" si="6"/>
        <v>302.48055555555555</v>
      </c>
      <c r="G34" s="27"/>
      <c r="H34" s="28"/>
      <c r="I34" s="29"/>
      <c r="J34" s="28"/>
      <c r="K34" s="27">
        <f t="shared" si="7"/>
        <v>330.8772222222222</v>
      </c>
      <c r="L34" s="27">
        <f t="shared" si="0"/>
        <v>330.8772222222222</v>
      </c>
      <c r="M34" s="26">
        <f t="shared" si="1"/>
        <v>330</v>
      </c>
      <c r="N34" s="26">
        <f t="shared" si="2"/>
        <v>52</v>
      </c>
      <c r="O34" s="28">
        <f t="shared" si="3"/>
        <v>37.999999999924512</v>
      </c>
      <c r="P34" s="38">
        <v>8.5500000000000007</v>
      </c>
      <c r="Q34" s="26">
        <f t="shared" si="4"/>
        <v>7.4690988487189873</v>
      </c>
      <c r="R34" s="26">
        <f t="shared" si="5"/>
        <v>-4.1611371508356605</v>
      </c>
      <c r="S34" s="26"/>
      <c r="T34" s="26"/>
      <c r="U34" s="32">
        <f t="shared" si="8"/>
        <v>100064.18109884871</v>
      </c>
      <c r="V34" s="32">
        <f t="shared" si="9"/>
        <v>101453.30986284917</v>
      </c>
      <c r="W34" s="54">
        <v>28</v>
      </c>
      <c r="X34" s="56" t="str">
        <f>VLOOKUP(W34,[1]Hoja1!B$4:L$235,11,0)</f>
        <v>ARBUSTO 5</v>
      </c>
    </row>
    <row r="35" spans="1:24" ht="15.75" thickBot="1" x14ac:dyDescent="0.3">
      <c r="A35" s="25"/>
      <c r="B35" s="26">
        <v>29</v>
      </c>
      <c r="C35" s="38">
        <v>86</v>
      </c>
      <c r="D35" s="38">
        <v>58</v>
      </c>
      <c r="E35" s="38">
        <v>50</v>
      </c>
      <c r="F35" s="27">
        <f t="shared" si="6"/>
        <v>86.980555555555554</v>
      </c>
      <c r="G35" s="27"/>
      <c r="H35" s="28"/>
      <c r="I35" s="29"/>
      <c r="J35" s="28"/>
      <c r="K35" s="27">
        <f t="shared" si="7"/>
        <v>115.37722222222222</v>
      </c>
      <c r="L35" s="27">
        <f t="shared" si="0"/>
        <v>115.37722222222222</v>
      </c>
      <c r="M35" s="26">
        <f t="shared" si="1"/>
        <v>115</v>
      </c>
      <c r="N35" s="26">
        <f t="shared" si="2"/>
        <v>22</v>
      </c>
      <c r="O35" s="28">
        <f t="shared" si="3"/>
        <v>37.999999999975671</v>
      </c>
      <c r="P35" s="38">
        <v>2.698</v>
      </c>
      <c r="Q35" s="26">
        <f t="shared" si="4"/>
        <v>-1.1562979969653835</v>
      </c>
      <c r="R35" s="26">
        <f t="shared" si="5"/>
        <v>2.437658495813932</v>
      </c>
      <c r="S35" s="26"/>
      <c r="T35" s="26"/>
      <c r="U35" s="32">
        <f t="shared" si="8"/>
        <v>100055.55570200304</v>
      </c>
      <c r="V35" s="32">
        <f t="shared" si="9"/>
        <v>101459.90865849581</v>
      </c>
      <c r="W35" s="54">
        <v>29</v>
      </c>
      <c r="X35" s="56" t="str">
        <f>VLOOKUP(W35,[1]Hoja1!B$4:L$235,11,0)</f>
        <v xml:space="preserve">P.Q. 1 </v>
      </c>
    </row>
    <row r="36" spans="1:24" ht="15.75" thickBot="1" x14ac:dyDescent="0.3">
      <c r="A36" s="25"/>
      <c r="B36" s="26">
        <v>30</v>
      </c>
      <c r="C36" s="38">
        <v>121</v>
      </c>
      <c r="D36" s="38">
        <v>45</v>
      </c>
      <c r="E36" s="38">
        <v>30</v>
      </c>
      <c r="F36" s="27">
        <f t="shared" si="6"/>
        <v>121.75833333333334</v>
      </c>
      <c r="G36" s="27"/>
      <c r="H36" s="28"/>
      <c r="I36" s="29"/>
      <c r="J36" s="28"/>
      <c r="K36" s="27">
        <f t="shared" si="7"/>
        <v>150.155</v>
      </c>
      <c r="L36" s="27">
        <f t="shared" si="0"/>
        <v>150.155</v>
      </c>
      <c r="M36" s="26">
        <f t="shared" si="1"/>
        <v>150</v>
      </c>
      <c r="N36" s="26">
        <f t="shared" si="2"/>
        <v>9</v>
      </c>
      <c r="O36" s="28">
        <f t="shared" si="3"/>
        <v>18.000000000004093</v>
      </c>
      <c r="P36" s="38">
        <v>3.6480000000000001</v>
      </c>
      <c r="Q36" s="26">
        <f t="shared" si="4"/>
        <v>-3.164183501435661</v>
      </c>
      <c r="R36" s="26">
        <f t="shared" si="5"/>
        <v>1.8154467134130823</v>
      </c>
      <c r="S36" s="26"/>
      <c r="T36" s="26"/>
      <c r="U36" s="32">
        <f t="shared" si="8"/>
        <v>100053.54781649857</v>
      </c>
      <c r="V36" s="32">
        <f t="shared" si="9"/>
        <v>101459.28644671342</v>
      </c>
      <c r="W36" s="54">
        <v>30</v>
      </c>
      <c r="X36" s="56" t="str">
        <f>VLOOKUP(W36,[1]Hoja1!B$4:L$235,11,0)</f>
        <v>P.Q. 2</v>
      </c>
    </row>
    <row r="37" spans="1:24" ht="15.75" thickBot="1" x14ac:dyDescent="0.3">
      <c r="A37" s="25"/>
      <c r="B37" s="26">
        <v>31</v>
      </c>
      <c r="C37" s="38">
        <v>133</v>
      </c>
      <c r="D37" s="38">
        <v>28</v>
      </c>
      <c r="E37" s="38">
        <v>40</v>
      </c>
      <c r="F37" s="27">
        <f t="shared" si="6"/>
        <v>133.47777777777779</v>
      </c>
      <c r="G37" s="27"/>
      <c r="H37" s="28"/>
      <c r="I37" s="29"/>
      <c r="J37" s="28"/>
      <c r="K37" s="27">
        <f t="shared" si="7"/>
        <v>161.87444444444446</v>
      </c>
      <c r="L37" s="27">
        <f t="shared" si="0"/>
        <v>161.87444444444446</v>
      </c>
      <c r="M37" s="26">
        <f t="shared" si="1"/>
        <v>161</v>
      </c>
      <c r="N37" s="26">
        <f t="shared" si="2"/>
        <v>52</v>
      </c>
      <c r="O37" s="28">
        <f t="shared" si="3"/>
        <v>28.000000000070031</v>
      </c>
      <c r="P37" s="38">
        <v>2.1850000000000001</v>
      </c>
      <c r="Q37" s="26">
        <f t="shared" si="4"/>
        <v>-2.0765738903354123</v>
      </c>
      <c r="R37" s="26">
        <f t="shared" si="5"/>
        <v>0.67975427764542429</v>
      </c>
      <c r="S37" s="26"/>
      <c r="T37" s="26"/>
      <c r="U37" s="32">
        <f t="shared" si="8"/>
        <v>100054.63542610967</v>
      </c>
      <c r="V37" s="32">
        <f t="shared" si="9"/>
        <v>101458.15075427765</v>
      </c>
      <c r="W37" s="54">
        <v>31</v>
      </c>
      <c r="X37" s="56" t="str">
        <f>VLOOKUP(W37,[1]Hoja1!B$4:L$235,11,0)</f>
        <v>P.Q. 3</v>
      </c>
    </row>
    <row r="38" spans="1:24" ht="15.75" thickBot="1" x14ac:dyDescent="0.3">
      <c r="A38" s="25"/>
      <c r="B38" s="26">
        <v>32</v>
      </c>
      <c r="C38" s="38">
        <v>64</v>
      </c>
      <c r="D38" s="38">
        <v>41</v>
      </c>
      <c r="E38" s="38">
        <v>40</v>
      </c>
      <c r="F38" s="27">
        <f t="shared" si="6"/>
        <v>64.694444444444443</v>
      </c>
      <c r="G38" s="27"/>
      <c r="H38" s="28"/>
      <c r="I38" s="29"/>
      <c r="J38" s="28"/>
      <c r="K38" s="27">
        <f t="shared" si="7"/>
        <v>93.091111111111104</v>
      </c>
      <c r="L38" s="27">
        <f t="shared" si="0"/>
        <v>93.091111111111104</v>
      </c>
      <c r="M38" s="26">
        <f t="shared" si="1"/>
        <v>93</v>
      </c>
      <c r="N38" s="26">
        <f t="shared" si="2"/>
        <v>5</v>
      </c>
      <c r="O38" s="28">
        <f t="shared" si="3"/>
        <v>27.999999999974534</v>
      </c>
      <c r="P38" s="38">
        <v>1.6919999999999999</v>
      </c>
      <c r="Q38" s="26">
        <f t="shared" si="4"/>
        <v>-9.1239237071048696E-2</v>
      </c>
      <c r="R38" s="26">
        <f t="shared" si="5"/>
        <v>1.6895382214139734</v>
      </c>
      <c r="S38" s="26"/>
      <c r="T38" s="26"/>
      <c r="U38" s="32">
        <f t="shared" si="8"/>
        <v>100056.62076076293</v>
      </c>
      <c r="V38" s="32">
        <f t="shared" si="9"/>
        <v>101459.16053822142</v>
      </c>
      <c r="W38" s="54">
        <v>32</v>
      </c>
      <c r="X38" s="56" t="str">
        <f>VLOOKUP(W38,[1]Hoja1!B$4:L$235,11,0)</f>
        <v>P.Q. 4</v>
      </c>
    </row>
    <row r="39" spans="1:24" ht="15.75" thickBot="1" x14ac:dyDescent="0.3">
      <c r="A39" s="25"/>
      <c r="B39" s="26">
        <v>33</v>
      </c>
      <c r="C39" s="35">
        <v>161</v>
      </c>
      <c r="D39" s="38">
        <v>30</v>
      </c>
      <c r="E39" s="38">
        <v>45</v>
      </c>
      <c r="F39" s="27">
        <f t="shared" si="6"/>
        <v>161.51249999999999</v>
      </c>
      <c r="G39" s="27"/>
      <c r="H39" s="28"/>
      <c r="I39" s="29"/>
      <c r="J39" s="28"/>
      <c r="K39" s="27">
        <f t="shared" si="7"/>
        <v>189.90916666666666</v>
      </c>
      <c r="L39" s="27">
        <f t="shared" si="0"/>
        <v>189.90916666666666</v>
      </c>
      <c r="M39" s="26">
        <f t="shared" si="1"/>
        <v>189</v>
      </c>
      <c r="N39" s="26">
        <f t="shared" si="2"/>
        <v>54</v>
      </c>
      <c r="O39" s="28">
        <f t="shared" si="3"/>
        <v>32.99999999999045</v>
      </c>
      <c r="P39" s="38">
        <v>2.2469999999999999</v>
      </c>
      <c r="Q39" s="26">
        <f t="shared" si="4"/>
        <v>-2.2134788200276847</v>
      </c>
      <c r="R39" s="26">
        <f t="shared" si="5"/>
        <v>-0.38667882446398277</v>
      </c>
      <c r="S39" s="26"/>
      <c r="T39" s="26"/>
      <c r="U39" s="32">
        <f t="shared" si="8"/>
        <v>100054.49852117996</v>
      </c>
      <c r="V39" s="32">
        <f t="shared" si="9"/>
        <v>101457.08432117554</v>
      </c>
      <c r="W39" s="54">
        <v>33</v>
      </c>
      <c r="X39" s="56" t="str">
        <f>VLOOKUP(W39,[1]Hoja1!B$4:L$235,11,0)</f>
        <v>P.Q. 5</v>
      </c>
    </row>
    <row r="40" spans="1:24" ht="15.75" thickBot="1" x14ac:dyDescent="0.3">
      <c r="A40" s="25"/>
      <c r="B40" s="26">
        <v>34</v>
      </c>
      <c r="C40" s="38">
        <v>240</v>
      </c>
      <c r="D40" s="38">
        <v>1</v>
      </c>
      <c r="E40" s="38">
        <v>30</v>
      </c>
      <c r="F40" s="27">
        <f t="shared" si="6"/>
        <v>240.02500000000001</v>
      </c>
      <c r="G40" s="27"/>
      <c r="H40" s="28"/>
      <c r="I40" s="29"/>
      <c r="J40" s="28"/>
      <c r="K40" s="27">
        <f t="shared" si="7"/>
        <v>268.42166666666668</v>
      </c>
      <c r="L40" s="27">
        <f t="shared" si="0"/>
        <v>268.42166666666668</v>
      </c>
      <c r="M40" s="26">
        <f t="shared" si="1"/>
        <v>268</v>
      </c>
      <c r="N40" s="26">
        <f t="shared" si="2"/>
        <v>25</v>
      </c>
      <c r="O40" s="28">
        <f t="shared" si="3"/>
        <v>18.000000000051841</v>
      </c>
      <c r="P40" s="38">
        <v>3.5739999999999998</v>
      </c>
      <c r="Q40" s="26">
        <f t="shared" si="4"/>
        <v>-9.844093183915098E-2</v>
      </c>
      <c r="R40" s="26">
        <f t="shared" si="5"/>
        <v>-3.5726440324973097</v>
      </c>
      <c r="S40" s="26"/>
      <c r="T40" s="26"/>
      <c r="U40" s="32">
        <f t="shared" si="8"/>
        <v>100056.61355906817</v>
      </c>
      <c r="V40" s="32">
        <f t="shared" si="9"/>
        <v>101453.89835596751</v>
      </c>
      <c r="W40" s="54">
        <v>34</v>
      </c>
      <c r="X40" s="56" t="str">
        <f>VLOOKUP(W40,[1]Hoja1!B$4:L$235,11,0)</f>
        <v>P.Q. 6</v>
      </c>
    </row>
    <row r="41" spans="1:24" ht="15.75" thickBot="1" x14ac:dyDescent="0.3">
      <c r="A41" s="25"/>
      <c r="B41" s="26">
        <v>35</v>
      </c>
      <c r="C41" s="38">
        <v>300</v>
      </c>
      <c r="D41" s="38">
        <v>44</v>
      </c>
      <c r="E41" s="38">
        <v>30</v>
      </c>
      <c r="F41" s="27">
        <f t="shared" si="6"/>
        <v>300.74166666666667</v>
      </c>
      <c r="G41" s="27"/>
      <c r="H41" s="28"/>
      <c r="I41" s="29"/>
      <c r="J41" s="28"/>
      <c r="K41" s="27">
        <f t="shared" si="7"/>
        <v>329.13833333333332</v>
      </c>
      <c r="L41" s="27">
        <f t="shared" si="0"/>
        <v>329.13833333333332</v>
      </c>
      <c r="M41" s="26">
        <f t="shared" si="1"/>
        <v>329</v>
      </c>
      <c r="N41" s="26">
        <f t="shared" si="2"/>
        <v>8</v>
      </c>
      <c r="O41" s="28">
        <f t="shared" si="3"/>
        <v>17.999999999956344</v>
      </c>
      <c r="P41" s="38">
        <v>1.867</v>
      </c>
      <c r="Q41" s="26">
        <f t="shared" si="4"/>
        <v>1.6026482863420315</v>
      </c>
      <c r="R41" s="26">
        <f t="shared" si="5"/>
        <v>-0.95770949159176122</v>
      </c>
      <c r="S41" s="26"/>
      <c r="T41" s="26"/>
      <c r="U41" s="32">
        <f t="shared" si="8"/>
        <v>100058.31464828634</v>
      </c>
      <c r="V41" s="32">
        <f t="shared" si="9"/>
        <v>101456.51329050842</v>
      </c>
      <c r="W41" s="54">
        <v>35</v>
      </c>
      <c r="X41" s="56" t="str">
        <f>VLOOKUP(W41,[1]Hoja1!B$4:L$235,11,0)</f>
        <v xml:space="preserve">P.Q. 7 </v>
      </c>
    </row>
    <row r="42" spans="1:24" ht="15.75" thickBot="1" x14ac:dyDescent="0.3">
      <c r="A42" s="25"/>
      <c r="B42" s="26">
        <v>36</v>
      </c>
      <c r="C42" s="38">
        <v>242</v>
      </c>
      <c r="D42" s="38">
        <v>2</v>
      </c>
      <c r="E42" s="38">
        <v>5</v>
      </c>
      <c r="F42" s="27">
        <f t="shared" si="6"/>
        <v>242.03472222222223</v>
      </c>
      <c r="G42" s="27"/>
      <c r="H42" s="28"/>
      <c r="I42" s="29"/>
      <c r="J42" s="28"/>
      <c r="K42" s="27">
        <f t="shared" si="7"/>
        <v>270.43138888888888</v>
      </c>
      <c r="L42" s="27">
        <f t="shared" si="0"/>
        <v>270.43138888888888</v>
      </c>
      <c r="M42" s="26">
        <f t="shared" si="1"/>
        <v>270</v>
      </c>
      <c r="N42" s="26">
        <f t="shared" si="2"/>
        <v>25</v>
      </c>
      <c r="O42" s="28">
        <f t="shared" si="3"/>
        <v>52.999999999951797</v>
      </c>
      <c r="P42" s="38">
        <v>5.4089999999999998</v>
      </c>
      <c r="Q42" s="26">
        <f t="shared" si="4"/>
        <v>4.0724822561407525E-2</v>
      </c>
      <c r="R42" s="26">
        <f t="shared" si="5"/>
        <v>-5.4088466874951573</v>
      </c>
      <c r="S42" s="26"/>
      <c r="T42" s="26"/>
      <c r="U42" s="32">
        <f t="shared" si="8"/>
        <v>100056.75272482257</v>
      </c>
      <c r="V42" s="32">
        <f t="shared" si="9"/>
        <v>101452.06215331251</v>
      </c>
      <c r="W42" s="54">
        <v>36</v>
      </c>
      <c r="X42" s="56" t="str">
        <f>VLOOKUP(W42,[1]Hoja1!B$4:L$235,11,0)</f>
        <v>P.Q. 8</v>
      </c>
    </row>
    <row r="43" spans="1:24" ht="15.75" thickBot="1" x14ac:dyDescent="0.3">
      <c r="A43" s="25"/>
      <c r="B43" s="26">
        <v>37</v>
      </c>
      <c r="C43" s="38">
        <v>285</v>
      </c>
      <c r="D43" s="38">
        <v>48</v>
      </c>
      <c r="E43" s="38">
        <v>30</v>
      </c>
      <c r="F43" s="27">
        <f t="shared" si="6"/>
        <v>285.80833333333334</v>
      </c>
      <c r="G43" s="27"/>
      <c r="H43" s="28"/>
      <c r="I43" s="29"/>
      <c r="J43" s="28"/>
      <c r="K43" s="27">
        <f t="shared" si="7"/>
        <v>314.20499999999998</v>
      </c>
      <c r="L43" s="27">
        <f t="shared" si="0"/>
        <v>314.20499999999998</v>
      </c>
      <c r="M43" s="26">
        <f t="shared" si="1"/>
        <v>314</v>
      </c>
      <c r="N43" s="26">
        <f t="shared" si="2"/>
        <v>12</v>
      </c>
      <c r="O43" s="28">
        <f t="shared" si="3"/>
        <v>17.999999999942702</v>
      </c>
      <c r="P43" s="38">
        <v>3.7010000000000001</v>
      </c>
      <c r="Q43" s="26">
        <f t="shared" si="4"/>
        <v>2.5804395787370971</v>
      </c>
      <c r="R43" s="26">
        <f t="shared" si="5"/>
        <v>-2.6530609831828431</v>
      </c>
      <c r="S43" s="26"/>
      <c r="T43" s="26"/>
      <c r="U43" s="32">
        <f t="shared" si="8"/>
        <v>100059.29243957874</v>
      </c>
      <c r="V43" s="32">
        <f t="shared" si="9"/>
        <v>101454.81793901682</v>
      </c>
      <c r="W43" s="54">
        <v>37</v>
      </c>
      <c r="X43" s="56" t="str">
        <f>VLOOKUP(W43,[1]Hoja1!B$4:L$235,11,0)</f>
        <v>P.Q. 9</v>
      </c>
    </row>
    <row r="44" spans="1:24" ht="15.75" thickBot="1" x14ac:dyDescent="0.3">
      <c r="A44" s="25"/>
      <c r="B44" s="26">
        <v>38</v>
      </c>
      <c r="C44" s="38">
        <v>258</v>
      </c>
      <c r="D44" s="38">
        <v>6</v>
      </c>
      <c r="E44" s="38">
        <v>35</v>
      </c>
      <c r="F44" s="27">
        <f t="shared" si="6"/>
        <v>258.10972222222222</v>
      </c>
      <c r="G44" s="27"/>
      <c r="H44" s="28"/>
      <c r="I44" s="29"/>
      <c r="J44" s="28"/>
      <c r="K44" s="27">
        <f t="shared" si="7"/>
        <v>286.50638888888886</v>
      </c>
      <c r="L44" s="27">
        <f t="shared" si="0"/>
        <v>286.50638888888886</v>
      </c>
      <c r="M44" s="26">
        <f t="shared" si="1"/>
        <v>286</v>
      </c>
      <c r="N44" s="26">
        <f t="shared" si="2"/>
        <v>30</v>
      </c>
      <c r="O44" s="28">
        <f t="shared" si="3"/>
        <v>22.99999999991087</v>
      </c>
      <c r="P44" s="38">
        <v>7.2290000000000001</v>
      </c>
      <c r="Q44" s="26">
        <f t="shared" si="4"/>
        <v>2.0539198044612288</v>
      </c>
      <c r="R44" s="26">
        <f t="shared" si="5"/>
        <v>-6.9310788797157654</v>
      </c>
      <c r="S44" s="26"/>
      <c r="T44" s="26"/>
      <c r="U44" s="32">
        <f t="shared" si="8"/>
        <v>100058.76591980446</v>
      </c>
      <c r="V44" s="32">
        <f t="shared" si="9"/>
        <v>101450.53992112029</v>
      </c>
      <c r="W44" s="54">
        <v>38</v>
      </c>
      <c r="X44" s="56" t="str">
        <f>VLOOKUP(W44,[1]Hoja1!B$4:L$235,11,0)</f>
        <v>P.Q. 10</v>
      </c>
    </row>
    <row r="45" spans="1:24" ht="15.75" thickBot="1" x14ac:dyDescent="0.3">
      <c r="A45" s="25"/>
      <c r="B45" s="26">
        <v>39</v>
      </c>
      <c r="C45" s="38">
        <v>271</v>
      </c>
      <c r="D45" s="38">
        <v>20</v>
      </c>
      <c r="E45" s="38">
        <v>5</v>
      </c>
      <c r="F45" s="27">
        <f t="shared" si="6"/>
        <v>271.33472222222218</v>
      </c>
      <c r="G45" s="27"/>
      <c r="H45" s="28"/>
      <c r="I45" s="29"/>
      <c r="J45" s="28"/>
      <c r="K45" s="27">
        <f t="shared" si="7"/>
        <v>299.73138888888883</v>
      </c>
      <c r="L45" s="27">
        <f t="shared" si="0"/>
        <v>299.73138888888883</v>
      </c>
      <c r="M45" s="26">
        <f t="shared" si="1"/>
        <v>299</v>
      </c>
      <c r="N45" s="26">
        <f t="shared" si="2"/>
        <v>43</v>
      </c>
      <c r="O45" s="28">
        <f t="shared" si="3"/>
        <v>52.999999999788088</v>
      </c>
      <c r="P45" s="38">
        <v>6.4290000000000003</v>
      </c>
      <c r="Q45" s="26">
        <f t="shared" si="4"/>
        <v>3.1883626734121933</v>
      </c>
      <c r="R45" s="26">
        <f t="shared" si="5"/>
        <v>-5.5826861332867219</v>
      </c>
      <c r="S45" s="26"/>
      <c r="T45" s="26"/>
      <c r="U45" s="32">
        <f t="shared" si="8"/>
        <v>100059.9003626734</v>
      </c>
      <c r="V45" s="32">
        <f t="shared" si="9"/>
        <v>101451.88831386672</v>
      </c>
      <c r="W45" s="54">
        <v>39</v>
      </c>
      <c r="X45" s="56" t="str">
        <f>VLOOKUP(W45,[1]Hoja1!B$4:L$235,11,0)</f>
        <v>P.Q. 11</v>
      </c>
    </row>
    <row r="46" spans="1:24" ht="15.75" thickBot="1" x14ac:dyDescent="0.3">
      <c r="A46" s="25"/>
      <c r="B46" s="26">
        <v>40</v>
      </c>
      <c r="C46" s="38">
        <v>262</v>
      </c>
      <c r="D46" s="38">
        <v>24</v>
      </c>
      <c r="E46" s="38">
        <v>50</v>
      </c>
      <c r="F46" s="27">
        <f t="shared" si="6"/>
        <v>262.41388888888889</v>
      </c>
      <c r="G46" s="27"/>
      <c r="H46" s="28"/>
      <c r="I46" s="29"/>
      <c r="J46" s="28"/>
      <c r="K46" s="27">
        <f t="shared" si="7"/>
        <v>290.81055555555554</v>
      </c>
      <c r="L46" s="27">
        <f t="shared" si="0"/>
        <v>290.81055555555554</v>
      </c>
      <c r="M46" s="26">
        <f t="shared" si="1"/>
        <v>290</v>
      </c>
      <c r="N46" s="26">
        <f t="shared" si="2"/>
        <v>48</v>
      </c>
      <c r="O46" s="28">
        <f t="shared" si="3"/>
        <v>37.999999999938154</v>
      </c>
      <c r="P46" s="38">
        <v>9.702</v>
      </c>
      <c r="Q46" s="26">
        <f t="shared" si="4"/>
        <v>3.4469185904505037</v>
      </c>
      <c r="R46" s="26">
        <f t="shared" si="5"/>
        <v>-9.0690438432508813</v>
      </c>
      <c r="S46" s="26"/>
      <c r="T46" s="26"/>
      <c r="U46" s="32">
        <f t="shared" si="8"/>
        <v>100060.15891859044</v>
      </c>
      <c r="V46" s="32">
        <f t="shared" si="9"/>
        <v>101448.40195615675</v>
      </c>
      <c r="W46" s="54">
        <v>40</v>
      </c>
      <c r="X46" s="56" t="str">
        <f>VLOOKUP(W46,[1]Hoja1!B$4:L$235,11,0)</f>
        <v>P.Q. 12</v>
      </c>
    </row>
    <row r="47" spans="1:24" ht="15.75" thickBot="1" x14ac:dyDescent="0.3">
      <c r="A47" s="25"/>
      <c r="B47" s="26">
        <v>41</v>
      </c>
      <c r="C47" s="38">
        <v>280</v>
      </c>
      <c r="D47" s="38">
        <v>50</v>
      </c>
      <c r="E47" s="38">
        <v>50</v>
      </c>
      <c r="F47" s="27">
        <f t="shared" si="6"/>
        <v>280.84722222222223</v>
      </c>
      <c r="G47" s="27"/>
      <c r="H47" s="28"/>
      <c r="I47" s="29"/>
      <c r="J47" s="28"/>
      <c r="K47" s="27">
        <f t="shared" si="7"/>
        <v>309.24388888888888</v>
      </c>
      <c r="L47" s="27">
        <f t="shared" si="0"/>
        <v>309.24388888888888</v>
      </c>
      <c r="M47" s="26">
        <f t="shared" si="1"/>
        <v>309</v>
      </c>
      <c r="N47" s="26">
        <f t="shared" si="2"/>
        <v>14</v>
      </c>
      <c r="O47" s="28">
        <f t="shared" si="3"/>
        <v>37.999999999951797</v>
      </c>
      <c r="P47" s="38">
        <v>8.0950000000000006</v>
      </c>
      <c r="Q47" s="26">
        <f t="shared" si="4"/>
        <v>5.1210809913452611</v>
      </c>
      <c r="R47" s="26">
        <f t="shared" si="5"/>
        <v>-6.2692546989321034</v>
      </c>
      <c r="S47" s="26"/>
      <c r="T47" s="26"/>
      <c r="U47" s="32">
        <f t="shared" si="8"/>
        <v>100061.83308099135</v>
      </c>
      <c r="V47" s="32">
        <f t="shared" si="9"/>
        <v>101451.20174530108</v>
      </c>
      <c r="W47" s="54">
        <v>41</v>
      </c>
      <c r="X47" s="56" t="str">
        <f>VLOOKUP(W47,[1]Hoja1!B$4:L$235,11,0)</f>
        <v>P.Q. 13</v>
      </c>
    </row>
    <row r="48" spans="1:24" ht="15.75" thickBot="1" x14ac:dyDescent="0.3">
      <c r="A48" s="25"/>
      <c r="B48" s="26">
        <v>42</v>
      </c>
      <c r="C48" s="38">
        <v>266</v>
      </c>
      <c r="D48" s="38">
        <v>23</v>
      </c>
      <c r="E48" s="38">
        <v>55</v>
      </c>
      <c r="F48" s="27">
        <f t="shared" si="6"/>
        <v>266.39861111111111</v>
      </c>
      <c r="G48" s="27"/>
      <c r="H48" s="28"/>
      <c r="I48" s="29"/>
      <c r="J48" s="28"/>
      <c r="K48" s="27">
        <f t="shared" si="7"/>
        <v>294.79527777777776</v>
      </c>
      <c r="L48" s="27">
        <f t="shared" si="0"/>
        <v>294.79527777777776</v>
      </c>
      <c r="M48" s="26">
        <f t="shared" si="1"/>
        <v>294</v>
      </c>
      <c r="N48" s="26">
        <f t="shared" si="2"/>
        <v>47</v>
      </c>
      <c r="O48" s="28">
        <f t="shared" si="3"/>
        <v>42.999999999919964</v>
      </c>
      <c r="P48" s="38">
        <v>11.345000000000001</v>
      </c>
      <c r="Q48" s="26">
        <f t="shared" si="4"/>
        <v>4.7578350546533326</v>
      </c>
      <c r="R48" s="26">
        <f t="shared" si="5"/>
        <v>-10.299127661734849</v>
      </c>
      <c r="S48" s="26"/>
      <c r="T48" s="26"/>
      <c r="U48" s="32">
        <f t="shared" si="8"/>
        <v>100061.46983505465</v>
      </c>
      <c r="V48" s="32">
        <f t="shared" si="9"/>
        <v>101447.17187233827</v>
      </c>
      <c r="W48" s="54">
        <v>42</v>
      </c>
      <c r="X48" s="56" t="str">
        <f>VLOOKUP(W48,[1]Hoja1!B$4:L$235,11,0)</f>
        <v>P.Q. 14</v>
      </c>
    </row>
    <row r="49" spans="1:24" ht="15.75" thickBot="1" x14ac:dyDescent="0.3">
      <c r="A49" s="25"/>
      <c r="B49" s="26">
        <v>43</v>
      </c>
      <c r="C49" s="38">
        <v>277</v>
      </c>
      <c r="D49" s="38">
        <v>4</v>
      </c>
      <c r="E49" s="38">
        <v>25</v>
      </c>
      <c r="F49" s="27">
        <f t="shared" si="6"/>
        <v>277.07361111111112</v>
      </c>
      <c r="G49" s="27"/>
      <c r="H49" s="28"/>
      <c r="I49" s="29"/>
      <c r="J49" s="28"/>
      <c r="K49" s="27">
        <f t="shared" si="7"/>
        <v>305.47027777777777</v>
      </c>
      <c r="L49" s="27">
        <f t="shared" si="0"/>
        <v>305.47027777777777</v>
      </c>
      <c r="M49" s="26">
        <f t="shared" si="1"/>
        <v>305</v>
      </c>
      <c r="N49" s="26">
        <f t="shared" si="2"/>
        <v>28</v>
      </c>
      <c r="O49" s="28">
        <f t="shared" si="3"/>
        <v>12.999999999960892</v>
      </c>
      <c r="P49" s="38">
        <v>9.91</v>
      </c>
      <c r="Q49" s="26">
        <f t="shared" si="4"/>
        <v>5.7505802965860555</v>
      </c>
      <c r="R49" s="26">
        <f t="shared" si="5"/>
        <v>-8.0708689899239623</v>
      </c>
      <c r="S49" s="26"/>
      <c r="T49" s="26"/>
      <c r="U49" s="32">
        <f t="shared" si="8"/>
        <v>100062.46258029659</v>
      </c>
      <c r="V49" s="32">
        <f t="shared" si="9"/>
        <v>101449.40013101009</v>
      </c>
      <c r="W49" s="54">
        <v>43</v>
      </c>
      <c r="X49" s="56" t="str">
        <f>VLOOKUP(W49,[1]Hoja1!B$4:L$235,11,0)</f>
        <v>P.Q. 15</v>
      </c>
    </row>
    <row r="50" spans="1:24" ht="15.75" thickBot="1" x14ac:dyDescent="0.3">
      <c r="A50" s="30"/>
      <c r="B50" s="10" t="s">
        <v>30</v>
      </c>
      <c r="C50" s="10">
        <v>270</v>
      </c>
      <c r="D50" s="10">
        <v>46</v>
      </c>
      <c r="E50" s="10">
        <v>16</v>
      </c>
      <c r="F50" s="11">
        <f>C50+D50/60+E50/3600</f>
        <v>270.77111111111111</v>
      </c>
      <c r="G50" s="11">
        <f>F50+F$245</f>
        <v>270.76381944444444</v>
      </c>
      <c r="H50" s="12">
        <f>INT(G50)</f>
        <v>270</v>
      </c>
      <c r="I50" s="23">
        <f>INT((G50-H50)*60)</f>
        <v>45</v>
      </c>
      <c r="J50" s="12">
        <f>((G50-H50)*60-I50)*60</f>
        <v>49.749999999971806</v>
      </c>
      <c r="K50" s="11">
        <f>IF(L6&gt;180,L6-180+G50,L6+G50)</f>
        <v>299.16048611111108</v>
      </c>
      <c r="L50" s="11">
        <f>IF(K50&gt;=360,K50-360,K50)</f>
        <v>299.16048611111108</v>
      </c>
      <c r="M50" s="10">
        <f>INT(L50)</f>
        <v>299</v>
      </c>
      <c r="N50" s="10">
        <f>INT((L50-M50)*60)</f>
        <v>9</v>
      </c>
      <c r="O50" s="12">
        <f>((L50-M50)*60-N50)*60</f>
        <v>37.749999999900865</v>
      </c>
      <c r="P50" s="22">
        <v>29.376000000000001</v>
      </c>
      <c r="Q50" s="10">
        <f>P50*COS(RADIANS(L50))</f>
        <v>14.31367733862859</v>
      </c>
      <c r="R50" s="10">
        <f>P50*SIN(RADIANS(L50))</f>
        <v>-25.65283643275399</v>
      </c>
      <c r="S50" s="10">
        <f>Q50-(($Q$242/$P$241)*P50)</f>
        <v>14.319643255611391</v>
      </c>
      <c r="T50" s="10">
        <f>R50-(($R$242/$P$241)*P50)</f>
        <v>-25.660624293839387</v>
      </c>
      <c r="U50" s="10">
        <f>U6+S50</f>
        <v>100071.03164325561</v>
      </c>
      <c r="V50" s="10">
        <f>V6+T50</f>
        <v>101431.81037570616</v>
      </c>
      <c r="W50" s="9" t="s">
        <v>30</v>
      </c>
      <c r="X50" s="56" t="s">
        <v>43</v>
      </c>
    </row>
    <row r="51" spans="1:24" ht="15.75" thickBot="1" x14ac:dyDescent="0.3">
      <c r="A51" s="22" t="s">
        <v>30</v>
      </c>
      <c r="B51" s="10" t="s">
        <v>31</v>
      </c>
      <c r="C51" s="10">
        <v>192</v>
      </c>
      <c r="D51" s="22">
        <v>27</v>
      </c>
      <c r="E51" s="10">
        <v>58</v>
      </c>
      <c r="F51" s="11">
        <f t="shared" ref="F51:F239" si="10">C51+(D51/60)+(E51/3600)</f>
        <v>192.4661111111111</v>
      </c>
      <c r="G51" s="11">
        <f>F51+F$245</f>
        <v>192.45881944444443</v>
      </c>
      <c r="H51" s="12">
        <f>INT(G51)</f>
        <v>192</v>
      </c>
      <c r="I51" s="23">
        <f t="shared" ref="I51" si="11">INT((G51-H51)*60)</f>
        <v>27</v>
      </c>
      <c r="J51" s="12">
        <f t="shared" ref="J51" si="12">((G51-H51)*60-I51)*60</f>
        <v>31.749999999947249</v>
      </c>
      <c r="K51" s="11">
        <f>IF(L50&gt;180,L50-180+G51,L50+180+G51)</f>
        <v>311.61930555555551</v>
      </c>
      <c r="L51" s="11">
        <f t="shared" si="0"/>
        <v>311.61930555555551</v>
      </c>
      <c r="M51" s="10">
        <f t="shared" si="1"/>
        <v>311</v>
      </c>
      <c r="N51" s="10">
        <f t="shared" si="2"/>
        <v>37</v>
      </c>
      <c r="O51" s="12">
        <v>10</v>
      </c>
      <c r="P51" s="10">
        <v>32.527999999999999</v>
      </c>
      <c r="Q51" s="10">
        <f t="shared" si="4"/>
        <v>21.604386608398695</v>
      </c>
      <c r="R51" s="10">
        <f t="shared" si="5"/>
        <v>-24.317098167232928</v>
      </c>
      <c r="S51" s="10">
        <f>Q51-(($Q$242/$P$241)*P51)</f>
        <v>21.610992659175402</v>
      </c>
      <c r="T51" s="10">
        <f>R51-(($R$242/$P$241)*P51)</f>
        <v>-24.325721653935876</v>
      </c>
      <c r="U51" s="10">
        <f>U50+S51</f>
        <v>100092.64263591479</v>
      </c>
      <c r="V51" s="10">
        <f>V50+T51</f>
        <v>101407.48465405223</v>
      </c>
      <c r="W51" s="9" t="s">
        <v>31</v>
      </c>
      <c r="X51" s="56" t="s">
        <v>42</v>
      </c>
    </row>
    <row r="52" spans="1:24" s="33" customFormat="1" ht="15.75" thickBot="1" x14ac:dyDescent="0.3">
      <c r="A52" s="25" t="s">
        <v>31</v>
      </c>
      <c r="B52" s="26">
        <v>159</v>
      </c>
      <c r="C52" s="38">
        <v>340</v>
      </c>
      <c r="D52" s="38">
        <v>52</v>
      </c>
      <c r="E52" s="37">
        <v>10</v>
      </c>
      <c r="F52" s="27">
        <f t="shared" si="10"/>
        <v>340.86944444444447</v>
      </c>
      <c r="G52" s="27"/>
      <c r="H52" s="29"/>
      <c r="I52" s="29"/>
      <c r="J52" s="28"/>
      <c r="K52" s="27">
        <f>IF($L$51&gt;180,$L$51-180+F52,$L$51+180+F52)</f>
        <v>472.48874999999998</v>
      </c>
      <c r="L52" s="27">
        <f t="shared" si="0"/>
        <v>112.48874999999998</v>
      </c>
      <c r="M52" s="50">
        <f t="shared" si="1"/>
        <v>112</v>
      </c>
      <c r="N52" s="26"/>
      <c r="O52" s="28"/>
      <c r="P52" s="38">
        <v>6.4340000000000002</v>
      </c>
      <c r="Q52" s="50">
        <f t="shared" si="4"/>
        <v>-2.4610180074081929</v>
      </c>
      <c r="R52" s="50">
        <f t="shared" si="5"/>
        <v>5.9447242465241912</v>
      </c>
      <c r="S52" s="26"/>
      <c r="T52" s="26"/>
      <c r="U52" s="26">
        <f>$U$51+Q52</f>
        <v>100090.18161790738</v>
      </c>
      <c r="V52" s="26">
        <f>$V$51+R52</f>
        <v>101413.42937829875</v>
      </c>
      <c r="W52" s="54">
        <v>159</v>
      </c>
      <c r="X52" s="56" t="str">
        <f>VLOOKUP(W52,[1]Hoja1!B$4:L$235,11,0)</f>
        <v>ESQ.EDIFICIO 16</v>
      </c>
    </row>
    <row r="53" spans="1:24" s="33" customFormat="1" ht="15.75" thickBot="1" x14ac:dyDescent="0.3">
      <c r="A53" s="25"/>
      <c r="B53" s="26">
        <v>160</v>
      </c>
      <c r="C53" s="44" t="s">
        <v>37</v>
      </c>
      <c r="D53" s="44"/>
      <c r="E53" s="41"/>
      <c r="F53" s="49"/>
      <c r="G53" s="27"/>
      <c r="H53" s="29"/>
      <c r="I53" s="29"/>
      <c r="J53" s="28"/>
      <c r="K53" s="27">
        <f t="shared" ref="K53:K116" si="13">IF($L$51&gt;180,$L$51-180+F53,$L$51+180+F53)</f>
        <v>131.61930555555551</v>
      </c>
      <c r="L53" s="49"/>
      <c r="M53" s="50"/>
      <c r="N53" s="26"/>
      <c r="O53" s="28"/>
      <c r="P53" s="44"/>
      <c r="Q53" s="48"/>
      <c r="R53" s="48"/>
      <c r="S53" s="26"/>
      <c r="T53" s="26"/>
      <c r="U53" s="48"/>
      <c r="V53" s="48"/>
      <c r="W53" s="54">
        <v>160</v>
      </c>
      <c r="X53" s="56" t="str">
        <f>VLOOKUP(W53,[1]Hoja1!B$4:L$235,11,0)</f>
        <v>ESQ.EDIFICIO 17</v>
      </c>
    </row>
    <row r="54" spans="1:24" s="33" customFormat="1" ht="15.75" thickBot="1" x14ac:dyDescent="0.3">
      <c r="A54" s="25"/>
      <c r="B54" s="26">
        <v>161</v>
      </c>
      <c r="C54" s="38">
        <v>285</v>
      </c>
      <c r="D54" s="38">
        <v>37</v>
      </c>
      <c r="E54" s="37">
        <v>50</v>
      </c>
      <c r="F54" s="27">
        <f t="shared" si="10"/>
        <v>285.63055555555559</v>
      </c>
      <c r="G54" s="27"/>
      <c r="H54" s="29"/>
      <c r="I54" s="29"/>
      <c r="J54" s="28"/>
      <c r="K54" s="27">
        <f t="shared" si="13"/>
        <v>417.2498611111111</v>
      </c>
      <c r="L54" s="27">
        <f t="shared" si="0"/>
        <v>57.249861111111102</v>
      </c>
      <c r="M54" s="50">
        <f t="shared" si="1"/>
        <v>57</v>
      </c>
      <c r="N54" s="26"/>
      <c r="O54" s="28"/>
      <c r="P54" s="38">
        <v>13.943</v>
      </c>
      <c r="Q54" s="50">
        <f t="shared" si="4"/>
        <v>7.5428354803592104</v>
      </c>
      <c r="R54" s="50">
        <f t="shared" si="5"/>
        <v>11.7265886734478</v>
      </c>
      <c r="S54" s="26"/>
      <c r="T54" s="26"/>
      <c r="U54" s="26">
        <f t="shared" ref="U54:U117" si="14">$U$51+Q54</f>
        <v>100100.18547139515</v>
      </c>
      <c r="V54" s="26">
        <f t="shared" ref="V54:V117" si="15">$V$51+R54</f>
        <v>101419.21124272568</v>
      </c>
      <c r="W54" s="54">
        <v>161</v>
      </c>
      <c r="X54" s="56" t="str">
        <f>VLOOKUP(W54,[1]Hoja1!B$4:L$235,11,0)</f>
        <v>ESQ.EDIFICIO 18</v>
      </c>
    </row>
    <row r="55" spans="1:24" s="33" customFormat="1" ht="15.75" thickBot="1" x14ac:dyDescent="0.3">
      <c r="A55" s="25"/>
      <c r="B55" s="26">
        <v>162</v>
      </c>
      <c r="C55" s="38">
        <v>284</v>
      </c>
      <c r="D55" s="38">
        <v>45</v>
      </c>
      <c r="E55" s="38">
        <v>11</v>
      </c>
      <c r="F55" s="27">
        <f t="shared" si="10"/>
        <v>284.75305555555553</v>
      </c>
      <c r="G55" s="27"/>
      <c r="H55" s="29"/>
      <c r="I55" s="29"/>
      <c r="J55" s="28"/>
      <c r="K55" s="27">
        <f t="shared" si="13"/>
        <v>416.37236111111105</v>
      </c>
      <c r="L55" s="27">
        <f t="shared" si="0"/>
        <v>56.372361111111047</v>
      </c>
      <c r="M55" s="50">
        <f t="shared" si="1"/>
        <v>56</v>
      </c>
      <c r="N55" s="26"/>
      <c r="O55" s="28"/>
      <c r="P55" s="38">
        <v>13.871</v>
      </c>
      <c r="Q55" s="50">
        <f t="shared" si="4"/>
        <v>7.6816665507522615</v>
      </c>
      <c r="R55" s="50">
        <f t="shared" si="5"/>
        <v>11.549746317692604</v>
      </c>
      <c r="S55" s="26"/>
      <c r="T55" s="26"/>
      <c r="U55" s="26">
        <f t="shared" si="14"/>
        <v>100100.32430246554</v>
      </c>
      <c r="V55" s="26">
        <f t="shared" si="15"/>
        <v>101419.03440036991</v>
      </c>
      <c r="W55" s="54">
        <v>162</v>
      </c>
      <c r="X55" s="56" t="str">
        <f>VLOOKUP(W55,[1]Hoja1!B$4:L$235,11,0)</f>
        <v>ESQ.EDIFICIO 19</v>
      </c>
    </row>
    <row r="56" spans="1:24" s="33" customFormat="1" ht="15.75" thickBot="1" x14ac:dyDescent="0.3">
      <c r="A56" s="25"/>
      <c r="B56" s="26">
        <v>163</v>
      </c>
      <c r="C56" s="38">
        <v>283</v>
      </c>
      <c r="D56" s="38">
        <v>22</v>
      </c>
      <c r="E56" s="38">
        <v>45</v>
      </c>
      <c r="F56" s="27">
        <f t="shared" si="10"/>
        <v>283.37916666666666</v>
      </c>
      <c r="G56" s="27"/>
      <c r="H56" s="29"/>
      <c r="I56" s="29"/>
      <c r="J56" s="28"/>
      <c r="K56" s="27">
        <f t="shared" si="13"/>
        <v>414.99847222222218</v>
      </c>
      <c r="L56" s="27">
        <f t="shared" si="0"/>
        <v>54.998472222222176</v>
      </c>
      <c r="M56" s="50">
        <f t="shared" si="1"/>
        <v>54</v>
      </c>
      <c r="N56" s="26"/>
      <c r="O56" s="28"/>
      <c r="P56" s="38">
        <v>14.569000000000001</v>
      </c>
      <c r="Q56" s="50">
        <f t="shared" si="4"/>
        <v>8.3567533214132705</v>
      </c>
      <c r="R56" s="50">
        <f t="shared" si="5"/>
        <v>11.93400330673024</v>
      </c>
      <c r="S56" s="26"/>
      <c r="T56" s="26"/>
      <c r="U56" s="26">
        <f t="shared" si="14"/>
        <v>100100.9993892362</v>
      </c>
      <c r="V56" s="26">
        <f t="shared" si="15"/>
        <v>101419.41865735895</v>
      </c>
      <c r="W56" s="54">
        <v>163</v>
      </c>
      <c r="X56" s="56" t="str">
        <f>VLOOKUP(W56,[1]Hoja1!B$4:L$235,11,0)</f>
        <v>ESQ.EDIFICIO 20</v>
      </c>
    </row>
    <row r="57" spans="1:24" s="33" customFormat="1" ht="15.75" thickBot="1" x14ac:dyDescent="0.3">
      <c r="A57" s="25"/>
      <c r="B57" s="26">
        <v>164</v>
      </c>
      <c r="C57" s="38">
        <v>264</v>
      </c>
      <c r="D57" s="38">
        <v>4</v>
      </c>
      <c r="E57" s="38">
        <v>0</v>
      </c>
      <c r="F57" s="27">
        <f t="shared" si="10"/>
        <v>264.06666666666666</v>
      </c>
      <c r="G57" s="27"/>
      <c r="H57" s="29"/>
      <c r="I57" s="29"/>
      <c r="J57" s="28"/>
      <c r="K57" s="27">
        <f t="shared" si="13"/>
        <v>395.68597222222218</v>
      </c>
      <c r="L57" s="27">
        <f t="shared" si="0"/>
        <v>35.685972222222176</v>
      </c>
      <c r="M57" s="50">
        <f t="shared" si="1"/>
        <v>35</v>
      </c>
      <c r="N57" s="26"/>
      <c r="O57" s="28"/>
      <c r="P57" s="38">
        <v>4.0289999999999999</v>
      </c>
      <c r="Q57" s="50">
        <f t="shared" si="4"/>
        <v>3.2724600506790025</v>
      </c>
      <c r="R57" s="50">
        <f t="shared" si="5"/>
        <v>2.3502864116336935</v>
      </c>
      <c r="S57" s="26"/>
      <c r="T57" s="26"/>
      <c r="U57" s="26">
        <f t="shared" si="14"/>
        <v>100095.91509596547</v>
      </c>
      <c r="V57" s="26">
        <f t="shared" si="15"/>
        <v>101409.83494046386</v>
      </c>
      <c r="W57" s="54">
        <v>164</v>
      </c>
      <c r="X57" s="56" t="str">
        <f>VLOOKUP(W57,[1]Hoja1!B$4:L$235,11,0)</f>
        <v>POSTE 3</v>
      </c>
    </row>
    <row r="58" spans="1:24" s="33" customFormat="1" ht="15.75" thickBot="1" x14ac:dyDescent="0.3">
      <c r="A58" s="25"/>
      <c r="B58" s="26">
        <v>165</v>
      </c>
      <c r="C58" s="38">
        <v>357</v>
      </c>
      <c r="D58" s="38">
        <v>23</v>
      </c>
      <c r="E58" s="38">
        <v>50</v>
      </c>
      <c r="F58" s="27">
        <f t="shared" si="10"/>
        <v>357.39722222222224</v>
      </c>
      <c r="G58" s="27"/>
      <c r="H58" s="29"/>
      <c r="I58" s="29"/>
      <c r="J58" s="28"/>
      <c r="K58" s="27">
        <f t="shared" si="13"/>
        <v>489.01652777777775</v>
      </c>
      <c r="L58" s="27">
        <f t="shared" si="0"/>
        <v>129.01652777777775</v>
      </c>
      <c r="M58" s="50">
        <f t="shared" si="1"/>
        <v>129</v>
      </c>
      <c r="N58" s="26"/>
      <c r="O58" s="28"/>
      <c r="P58" s="38">
        <v>25.643000000000001</v>
      </c>
      <c r="Q58" s="50">
        <f t="shared" si="4"/>
        <v>-16.143410731662776</v>
      </c>
      <c r="R58" s="50">
        <f t="shared" si="5"/>
        <v>19.92369792354911</v>
      </c>
      <c r="S58" s="26"/>
      <c r="T58" s="26"/>
      <c r="U58" s="26">
        <f t="shared" si="14"/>
        <v>100076.49922518313</v>
      </c>
      <c r="V58" s="26">
        <f t="shared" si="15"/>
        <v>101427.40835197577</v>
      </c>
      <c r="W58" s="54">
        <v>165</v>
      </c>
      <c r="X58" s="56" t="str">
        <f>VLOOKUP(W58,[1]Hoja1!B$4:L$235,11,0)</f>
        <v>POSTE 4</v>
      </c>
    </row>
    <row r="59" spans="1:24" s="33" customFormat="1" ht="15.75" thickBot="1" x14ac:dyDescent="0.3">
      <c r="A59" s="25"/>
      <c r="B59" s="26">
        <v>166</v>
      </c>
      <c r="C59" s="38">
        <v>4</v>
      </c>
      <c r="D59" s="38">
        <v>43</v>
      </c>
      <c r="E59" s="38">
        <v>20</v>
      </c>
      <c r="F59" s="27">
        <f t="shared" si="10"/>
        <v>4.7222222222222223</v>
      </c>
      <c r="G59" s="27"/>
      <c r="H59" s="29"/>
      <c r="I59" s="29"/>
      <c r="J59" s="28"/>
      <c r="K59" s="27">
        <f t="shared" si="13"/>
        <v>136.34152777777774</v>
      </c>
      <c r="L59" s="27">
        <f t="shared" si="0"/>
        <v>136.34152777777774</v>
      </c>
      <c r="M59" s="50">
        <f t="shared" si="1"/>
        <v>136</v>
      </c>
      <c r="N59" s="26"/>
      <c r="O59" s="28"/>
      <c r="P59" s="38">
        <v>15.007</v>
      </c>
      <c r="Q59" s="50">
        <f t="shared" si="4"/>
        <v>-10.857079850267196</v>
      </c>
      <c r="R59" s="50">
        <f t="shared" si="5"/>
        <v>10.360205892014021</v>
      </c>
      <c r="S59" s="26"/>
      <c r="T59" s="26"/>
      <c r="U59" s="26">
        <f t="shared" si="14"/>
        <v>100081.78555606453</v>
      </c>
      <c r="V59" s="26">
        <f t="shared" si="15"/>
        <v>101417.84485994423</v>
      </c>
      <c r="W59" s="54">
        <v>166</v>
      </c>
      <c r="X59" s="56" t="str">
        <f>VLOOKUP(W59,[1]Hoja1!B$4:L$235,11,0)</f>
        <v>POSTE 5</v>
      </c>
    </row>
    <row r="60" spans="1:24" s="33" customFormat="1" ht="15.75" thickBot="1" x14ac:dyDescent="0.3">
      <c r="A60" s="25"/>
      <c r="B60" s="26">
        <v>167</v>
      </c>
      <c r="C60" s="38">
        <v>272</v>
      </c>
      <c r="D60" s="38">
        <v>18</v>
      </c>
      <c r="E60" s="38">
        <v>5</v>
      </c>
      <c r="F60" s="27">
        <f t="shared" si="10"/>
        <v>272.30138888888888</v>
      </c>
      <c r="G60" s="27"/>
      <c r="H60" s="29"/>
      <c r="I60" s="29"/>
      <c r="J60" s="28"/>
      <c r="K60" s="27">
        <f t="shared" si="13"/>
        <v>403.92069444444439</v>
      </c>
      <c r="L60" s="27">
        <f t="shared" si="0"/>
        <v>43.920694444444393</v>
      </c>
      <c r="M60" s="50">
        <f t="shared" si="1"/>
        <v>43</v>
      </c>
      <c r="N60" s="26"/>
      <c r="O60" s="28"/>
      <c r="P60" s="38">
        <v>4.3460000000000001</v>
      </c>
      <c r="Q60" s="50">
        <f t="shared" si="4"/>
        <v>3.1304264837405507</v>
      </c>
      <c r="R60" s="50">
        <f t="shared" si="5"/>
        <v>3.014655209123553</v>
      </c>
      <c r="S60" s="26"/>
      <c r="T60" s="26"/>
      <c r="U60" s="26">
        <f t="shared" si="14"/>
        <v>100095.77306239853</v>
      </c>
      <c r="V60" s="26">
        <f t="shared" si="15"/>
        <v>101410.49930926134</v>
      </c>
      <c r="W60" s="54">
        <v>167</v>
      </c>
      <c r="X60" s="56" t="str">
        <f>VLOOKUP(W60,[1]Hoja1!B$4:L$235,11,0)</f>
        <v>ARBOL 5</v>
      </c>
    </row>
    <row r="61" spans="1:24" s="33" customFormat="1" ht="15.75" thickBot="1" x14ac:dyDescent="0.3">
      <c r="A61" s="25"/>
      <c r="B61" s="26">
        <v>168</v>
      </c>
      <c r="C61" s="38">
        <v>248</v>
      </c>
      <c r="D61" s="38">
        <v>42</v>
      </c>
      <c r="E61" s="38">
        <v>35</v>
      </c>
      <c r="F61" s="27">
        <f t="shared" si="10"/>
        <v>248.70972222222221</v>
      </c>
      <c r="G61" s="27"/>
      <c r="H61" s="29"/>
      <c r="I61" s="29"/>
      <c r="J61" s="28"/>
      <c r="K61" s="27">
        <f t="shared" si="13"/>
        <v>380.3290277777777</v>
      </c>
      <c r="L61" s="27">
        <f t="shared" si="0"/>
        <v>20.329027777777696</v>
      </c>
      <c r="M61" s="50">
        <f t="shared" si="1"/>
        <v>20</v>
      </c>
      <c r="N61" s="26"/>
      <c r="O61" s="28"/>
      <c r="P61" s="38">
        <v>2.1949999999999998</v>
      </c>
      <c r="Q61" s="50">
        <f t="shared" si="4"/>
        <v>2.0582801362802279</v>
      </c>
      <c r="R61" s="50">
        <f t="shared" si="5"/>
        <v>0.76256664010055308</v>
      </c>
      <c r="S61" s="26"/>
      <c r="T61" s="26"/>
      <c r="U61" s="26">
        <f t="shared" si="14"/>
        <v>100094.70091605106</v>
      </c>
      <c r="V61" s="26">
        <f t="shared" si="15"/>
        <v>101408.24722069233</v>
      </c>
      <c r="W61" s="54">
        <v>168</v>
      </c>
      <c r="X61" s="56" t="str">
        <f>VLOOKUP(W61,[1]Hoja1!B$4:L$235,11,0)</f>
        <v>ARBOL 6</v>
      </c>
    </row>
    <row r="62" spans="1:24" s="33" customFormat="1" ht="15.75" thickBot="1" x14ac:dyDescent="0.3">
      <c r="A62" s="25"/>
      <c r="B62" s="26">
        <v>169</v>
      </c>
      <c r="C62" s="38">
        <v>7</v>
      </c>
      <c r="D62" s="38">
        <v>36</v>
      </c>
      <c r="E62" s="38">
        <v>5</v>
      </c>
      <c r="F62" s="27">
        <f t="shared" si="10"/>
        <v>7.6013888888888888</v>
      </c>
      <c r="G62" s="27"/>
      <c r="H62" s="29"/>
      <c r="I62" s="29"/>
      <c r="J62" s="28"/>
      <c r="K62" s="27">
        <f t="shared" si="13"/>
        <v>139.2206944444444</v>
      </c>
      <c r="L62" s="27">
        <f t="shared" si="0"/>
        <v>139.2206944444444</v>
      </c>
      <c r="M62" s="50">
        <f t="shared" si="1"/>
        <v>139</v>
      </c>
      <c r="N62" s="26"/>
      <c r="O62" s="28"/>
      <c r="P62" s="38">
        <v>17.134</v>
      </c>
      <c r="Q62" s="50">
        <f t="shared" si="4"/>
        <v>-12.974396172793679</v>
      </c>
      <c r="R62" s="50">
        <f t="shared" si="5"/>
        <v>11.19102318608074</v>
      </c>
      <c r="S62" s="26"/>
      <c r="T62" s="26"/>
      <c r="U62" s="26">
        <f t="shared" si="14"/>
        <v>100079.66823974199</v>
      </c>
      <c r="V62" s="26">
        <f t="shared" si="15"/>
        <v>101418.67567723831</v>
      </c>
      <c r="W62" s="54">
        <v>169</v>
      </c>
      <c r="X62" s="56" t="str">
        <f>VLOOKUP(W62,[1]Hoja1!B$4:L$235,11,0)</f>
        <v>P.Q. 33</v>
      </c>
    </row>
    <row r="63" spans="1:24" s="33" customFormat="1" ht="15.75" thickBot="1" x14ac:dyDescent="0.3">
      <c r="A63" s="25"/>
      <c r="B63" s="26">
        <v>170</v>
      </c>
      <c r="C63" s="38">
        <v>5</v>
      </c>
      <c r="D63" s="38">
        <v>51</v>
      </c>
      <c r="E63" s="38">
        <v>10</v>
      </c>
      <c r="F63" s="27">
        <f t="shared" si="10"/>
        <v>5.8527777777777779</v>
      </c>
      <c r="G63" s="27"/>
      <c r="H63" s="29"/>
      <c r="I63" s="29"/>
      <c r="J63" s="28"/>
      <c r="K63" s="27">
        <f t="shared" si="13"/>
        <v>137.4720833333333</v>
      </c>
      <c r="L63" s="27">
        <f t="shared" si="0"/>
        <v>137.4720833333333</v>
      </c>
      <c r="M63" s="50">
        <f t="shared" si="1"/>
        <v>137</v>
      </c>
      <c r="N63" s="26"/>
      <c r="O63" s="28"/>
      <c r="P63" s="38">
        <v>14.715999999999999</v>
      </c>
      <c r="Q63" s="50">
        <f t="shared" si="4"/>
        <v>-10.844927890179568</v>
      </c>
      <c r="R63" s="50">
        <f t="shared" si="5"/>
        <v>9.9472707340659703</v>
      </c>
      <c r="S63" s="26"/>
      <c r="T63" s="26"/>
      <c r="U63" s="26">
        <f t="shared" si="14"/>
        <v>100081.79770802461</v>
      </c>
      <c r="V63" s="26">
        <f t="shared" si="15"/>
        <v>101417.43192478629</v>
      </c>
      <c r="W63" s="54">
        <v>170</v>
      </c>
      <c r="X63" s="56" t="str">
        <f>VLOOKUP(W63,[1]Hoja1!B$4:L$235,11,0)</f>
        <v>P.Q. 34</v>
      </c>
    </row>
    <row r="64" spans="1:24" s="33" customFormat="1" ht="15.75" thickBot="1" x14ac:dyDescent="0.3">
      <c r="A64" s="25"/>
      <c r="B64" s="26">
        <v>171</v>
      </c>
      <c r="C64" s="42">
        <v>356</v>
      </c>
      <c r="D64" s="42">
        <v>26</v>
      </c>
      <c r="E64" s="42">
        <v>40</v>
      </c>
      <c r="F64" s="27">
        <f t="shared" si="10"/>
        <v>356.44444444444446</v>
      </c>
      <c r="G64" s="27"/>
      <c r="H64" s="29"/>
      <c r="I64" s="29"/>
      <c r="J64" s="28"/>
      <c r="K64" s="27">
        <f t="shared" si="13"/>
        <v>488.06374999999997</v>
      </c>
      <c r="L64" s="27">
        <f t="shared" si="0"/>
        <v>128.06374999999997</v>
      </c>
      <c r="M64" s="50">
        <f t="shared" si="1"/>
        <v>128</v>
      </c>
      <c r="N64" s="26"/>
      <c r="O64" s="28"/>
      <c r="P64" s="42">
        <v>19.004999999999999</v>
      </c>
      <c r="Q64" s="50">
        <f t="shared" si="4"/>
        <v>-11.71730226058901</v>
      </c>
      <c r="R64" s="50">
        <f t="shared" si="5"/>
        <v>14.963116411162337</v>
      </c>
      <c r="S64" s="26"/>
      <c r="T64" s="26"/>
      <c r="U64" s="26">
        <f t="shared" si="14"/>
        <v>100080.9253336542</v>
      </c>
      <c r="V64" s="26">
        <f t="shared" si="15"/>
        <v>101422.44777046339</v>
      </c>
      <c r="W64" s="54">
        <v>171</v>
      </c>
      <c r="X64" s="56" t="str">
        <f>VLOOKUP(W64,[1]Hoja1!B$4:L$235,11,0)</f>
        <v>ESCALON 1</v>
      </c>
    </row>
    <row r="65" spans="1:24" s="33" customFormat="1" ht="15.75" thickBot="1" x14ac:dyDescent="0.3">
      <c r="A65" s="25"/>
      <c r="B65" s="26">
        <v>172</v>
      </c>
      <c r="C65" s="38">
        <v>351</v>
      </c>
      <c r="D65" s="38">
        <v>19</v>
      </c>
      <c r="E65" s="38">
        <v>10</v>
      </c>
      <c r="F65" s="27">
        <f t="shared" si="10"/>
        <v>351.31944444444446</v>
      </c>
      <c r="G65" s="27"/>
      <c r="H65" s="29"/>
      <c r="I65" s="29"/>
      <c r="J65" s="28"/>
      <c r="K65" s="27">
        <f t="shared" si="13"/>
        <v>482.93874999999997</v>
      </c>
      <c r="L65" s="27">
        <f t="shared" si="0"/>
        <v>122.93874999999997</v>
      </c>
      <c r="M65" s="50">
        <f t="shared" si="1"/>
        <v>122</v>
      </c>
      <c r="N65" s="26"/>
      <c r="O65" s="28"/>
      <c r="P65" s="38">
        <v>18.827999999999999</v>
      </c>
      <c r="Q65" s="50">
        <f t="shared" si="4"/>
        <v>-10.237577638195665</v>
      </c>
      <c r="R65" s="50">
        <f t="shared" si="5"/>
        <v>15.801442595596013</v>
      </c>
      <c r="S65" s="26"/>
      <c r="T65" s="26"/>
      <c r="U65" s="26">
        <f t="shared" si="14"/>
        <v>100082.40505827659</v>
      </c>
      <c r="V65" s="26">
        <f t="shared" si="15"/>
        <v>101423.28609664782</v>
      </c>
      <c r="W65" s="54">
        <v>172</v>
      </c>
      <c r="X65" s="56" t="str">
        <f>VLOOKUP(W65,[1]Hoja1!B$4:L$235,11,0)</f>
        <v>ESCALON 1/2</v>
      </c>
    </row>
    <row r="66" spans="1:24" s="33" customFormat="1" ht="15.75" thickBot="1" x14ac:dyDescent="0.3">
      <c r="A66" s="25"/>
      <c r="B66" s="26">
        <v>173</v>
      </c>
      <c r="C66" s="38">
        <v>356</v>
      </c>
      <c r="D66" s="38">
        <v>33</v>
      </c>
      <c r="E66" s="38">
        <v>50</v>
      </c>
      <c r="F66" s="27">
        <f t="shared" si="10"/>
        <v>356.56388888888893</v>
      </c>
      <c r="G66" s="27"/>
      <c r="H66" s="29"/>
      <c r="I66" s="29"/>
      <c r="J66" s="28"/>
      <c r="K66" s="27">
        <f t="shared" si="13"/>
        <v>488.18319444444444</v>
      </c>
      <c r="L66" s="27">
        <f t="shared" si="0"/>
        <v>128.18319444444444</v>
      </c>
      <c r="M66" s="50">
        <f t="shared" si="1"/>
        <v>128</v>
      </c>
      <c r="N66" s="26"/>
      <c r="O66" s="28"/>
      <c r="P66" s="38">
        <v>18.710999999999999</v>
      </c>
      <c r="Q66" s="50">
        <f t="shared" si="4"/>
        <v>-11.56672607476189</v>
      </c>
      <c r="R66" s="50">
        <f t="shared" si="5"/>
        <v>14.707561623580688</v>
      </c>
      <c r="S66" s="26"/>
      <c r="T66" s="26"/>
      <c r="U66" s="26">
        <f t="shared" si="14"/>
        <v>100081.07590984003</v>
      </c>
      <c r="V66" s="26">
        <f t="shared" si="15"/>
        <v>101422.19221567581</v>
      </c>
      <c r="W66" s="54">
        <v>173</v>
      </c>
      <c r="X66" s="56" t="str">
        <f>VLOOKUP(W66,[1]Hoja1!B$4:L$235,11,0)</f>
        <v>ESCALON 2</v>
      </c>
    </row>
    <row r="67" spans="1:24" s="33" customFormat="1" ht="15.75" thickBot="1" x14ac:dyDescent="0.3">
      <c r="A67" s="25"/>
      <c r="B67" s="26">
        <v>174</v>
      </c>
      <c r="C67" s="38">
        <v>351</v>
      </c>
      <c r="D67" s="38">
        <v>24</v>
      </c>
      <c r="E67" s="38">
        <v>30</v>
      </c>
      <c r="F67" s="27">
        <f t="shared" si="10"/>
        <v>351.4083333333333</v>
      </c>
      <c r="G67" s="27"/>
      <c r="H67" s="29"/>
      <c r="I67" s="29"/>
      <c r="J67" s="28"/>
      <c r="K67" s="27">
        <f t="shared" si="13"/>
        <v>483.02763888888882</v>
      </c>
      <c r="L67" s="27">
        <f t="shared" si="0"/>
        <v>123.02763888888882</v>
      </c>
      <c r="M67" s="50">
        <f t="shared" si="1"/>
        <v>123</v>
      </c>
      <c r="N67" s="26"/>
      <c r="O67" s="28"/>
      <c r="P67" s="38">
        <v>18.533999999999999</v>
      </c>
      <c r="Q67" s="50">
        <f t="shared" si="4"/>
        <v>-10.101836925899038</v>
      </c>
      <c r="R67" s="50">
        <f t="shared" si="5"/>
        <v>15.539049093253508</v>
      </c>
      <c r="S67" s="26"/>
      <c r="T67" s="26"/>
      <c r="U67" s="26">
        <f t="shared" si="14"/>
        <v>100082.54079898889</v>
      </c>
      <c r="V67" s="26">
        <f t="shared" si="15"/>
        <v>101423.02370314547</v>
      </c>
      <c r="W67" s="54">
        <v>174</v>
      </c>
      <c r="X67" s="56" t="str">
        <f>VLOOKUP(W67,[1]Hoja1!B$4:L$235,11,0)</f>
        <v>ESCALON 2/2</v>
      </c>
    </row>
    <row r="68" spans="1:24" s="33" customFormat="1" ht="15.75" thickBot="1" x14ac:dyDescent="0.3">
      <c r="A68" s="25"/>
      <c r="B68" s="26">
        <v>176</v>
      </c>
      <c r="C68" s="38">
        <v>351</v>
      </c>
      <c r="D68" s="38">
        <v>27</v>
      </c>
      <c r="E68" s="38">
        <v>50</v>
      </c>
      <c r="F68" s="27">
        <f t="shared" si="10"/>
        <v>351.4638888888889</v>
      </c>
      <c r="G68" s="27"/>
      <c r="H68" s="29"/>
      <c r="I68" s="29"/>
      <c r="J68" s="28"/>
      <c r="K68" s="27">
        <f t="shared" si="13"/>
        <v>483.08319444444442</v>
      </c>
      <c r="L68" s="27">
        <f t="shared" si="0"/>
        <v>123.08319444444442</v>
      </c>
      <c r="M68" s="50">
        <f t="shared" si="1"/>
        <v>123</v>
      </c>
      <c r="N68" s="26"/>
      <c r="O68" s="28"/>
      <c r="P68" s="38">
        <v>18.241</v>
      </c>
      <c r="Q68" s="50">
        <f t="shared" si="4"/>
        <v>-9.9569633882313173</v>
      </c>
      <c r="R68" s="50">
        <f t="shared" si="5"/>
        <v>15.283748266882084</v>
      </c>
      <c r="S68" s="26"/>
      <c r="T68" s="26"/>
      <c r="U68" s="26">
        <f t="shared" si="14"/>
        <v>100082.68567252655</v>
      </c>
      <c r="V68" s="26">
        <f t="shared" si="15"/>
        <v>101422.76840231911</v>
      </c>
      <c r="W68" s="54">
        <v>176</v>
      </c>
      <c r="X68" s="56" t="str">
        <f>VLOOKUP(W68,[1]Hoja1!B$4:L$235,11,0)</f>
        <v>ESCALON 3/2</v>
      </c>
    </row>
    <row r="69" spans="1:24" s="33" customFormat="1" ht="15.75" thickBot="1" x14ac:dyDescent="0.3">
      <c r="A69" s="25"/>
      <c r="B69" s="26">
        <v>177</v>
      </c>
      <c r="C69" s="38">
        <v>356</v>
      </c>
      <c r="D69" s="38">
        <v>45</v>
      </c>
      <c r="E69" s="38">
        <v>30</v>
      </c>
      <c r="F69" s="27">
        <f t="shared" si="10"/>
        <v>356.75833333333333</v>
      </c>
      <c r="G69" s="27"/>
      <c r="H69" s="29"/>
      <c r="I69" s="29"/>
      <c r="J69" s="28"/>
      <c r="K69" s="27">
        <f t="shared" si="13"/>
        <v>488.37763888888884</v>
      </c>
      <c r="L69" s="27">
        <f t="shared" si="0"/>
        <v>128.37763888888884</v>
      </c>
      <c r="M69" s="50">
        <f t="shared" si="1"/>
        <v>128</v>
      </c>
      <c r="N69" s="26"/>
      <c r="O69" s="28"/>
      <c r="P69" s="38">
        <v>18.452000000000002</v>
      </c>
      <c r="Q69" s="50">
        <f t="shared" si="4"/>
        <v>-11.455774314526991</v>
      </c>
      <c r="R69" s="50">
        <f t="shared" si="5"/>
        <v>14.465183678565015</v>
      </c>
      <c r="S69" s="26"/>
      <c r="T69" s="26"/>
      <c r="U69" s="26">
        <f t="shared" si="14"/>
        <v>100081.18686160026</v>
      </c>
      <c r="V69" s="26">
        <f t="shared" si="15"/>
        <v>101421.94983773079</v>
      </c>
      <c r="W69" s="54">
        <v>177</v>
      </c>
      <c r="X69" s="56" t="str">
        <f>VLOOKUP(W69,[1]Hoja1!B$4:L$235,11,0)</f>
        <v>ESCALON 4</v>
      </c>
    </row>
    <row r="70" spans="1:24" s="33" customFormat="1" ht="15.75" thickBot="1" x14ac:dyDescent="0.3">
      <c r="A70" s="25"/>
      <c r="B70" s="26">
        <v>178</v>
      </c>
      <c r="C70" s="38">
        <v>351</v>
      </c>
      <c r="D70" s="38">
        <v>30</v>
      </c>
      <c r="E70" s="38">
        <v>0</v>
      </c>
      <c r="F70" s="27">
        <f t="shared" si="10"/>
        <v>351.5</v>
      </c>
      <c r="G70" s="27"/>
      <c r="H70" s="29"/>
      <c r="I70" s="29"/>
      <c r="J70" s="28"/>
      <c r="K70" s="27">
        <f t="shared" si="13"/>
        <v>483.11930555555551</v>
      </c>
      <c r="L70" s="27">
        <f t="shared" si="0"/>
        <v>123.11930555555551</v>
      </c>
      <c r="M70" s="50">
        <f t="shared" si="1"/>
        <v>123</v>
      </c>
      <c r="N70" s="26"/>
      <c r="O70" s="28"/>
      <c r="P70" s="38">
        <v>17.940000000000001</v>
      </c>
      <c r="Q70" s="50">
        <f t="shared" si="4"/>
        <v>-9.8021324684869136</v>
      </c>
      <c r="R70" s="50">
        <f t="shared" si="5"/>
        <v>15.025371844657778</v>
      </c>
      <c r="S70" s="26"/>
      <c r="T70" s="26"/>
      <c r="U70" s="26">
        <f t="shared" si="14"/>
        <v>100082.84050344631</v>
      </c>
      <c r="V70" s="26">
        <f t="shared" si="15"/>
        <v>101422.51002589689</v>
      </c>
      <c r="W70" s="54">
        <v>178</v>
      </c>
      <c r="X70" s="56" t="str">
        <f>VLOOKUP(W70,[1]Hoja1!B$4:L$235,11,0)</f>
        <v>ESCALON 4/2</v>
      </c>
    </row>
    <row r="71" spans="1:24" s="33" customFormat="1" ht="15.75" thickBot="1" x14ac:dyDescent="0.3">
      <c r="A71" s="25"/>
      <c r="B71" s="26">
        <v>179</v>
      </c>
      <c r="C71" s="38">
        <v>357</v>
      </c>
      <c r="D71" s="38">
        <v>1</v>
      </c>
      <c r="E71" s="38">
        <v>30</v>
      </c>
      <c r="F71" s="27">
        <f t="shared" si="10"/>
        <v>357.02499999999998</v>
      </c>
      <c r="G71" s="27"/>
      <c r="H71" s="29"/>
      <c r="I71" s="29"/>
      <c r="J71" s="28"/>
      <c r="K71" s="27">
        <f t="shared" si="13"/>
        <v>488.64430555555549</v>
      </c>
      <c r="L71" s="27">
        <f t="shared" ref="L71:L121" si="16">IF(K71&gt;=360,K71-360,K71)</f>
        <v>128.64430555555549</v>
      </c>
      <c r="M71" s="50">
        <f t="shared" ref="M71:M121" si="17">INT(L71)</f>
        <v>128</v>
      </c>
      <c r="N71" s="26"/>
      <c r="O71" s="28"/>
      <c r="P71" s="38">
        <v>17.844999999999999</v>
      </c>
      <c r="Q71" s="50">
        <f t="shared" ref="Q71:Q120" si="18">P71*COS(RADIANS(L71))</f>
        <v>-11.143912386167948</v>
      </c>
      <c r="R71" s="50">
        <f t="shared" ref="R71:R120" si="19">P71*SIN(RADIANS(L71))</f>
        <v>13.93761965794061</v>
      </c>
      <c r="S71" s="26"/>
      <c r="T71" s="26"/>
      <c r="U71" s="26">
        <f t="shared" si="14"/>
        <v>100081.49872352862</v>
      </c>
      <c r="V71" s="26">
        <f t="shared" si="15"/>
        <v>101421.42227371017</v>
      </c>
      <c r="W71" s="54">
        <v>179</v>
      </c>
      <c r="X71" s="56" t="str">
        <f>VLOOKUP(W71,[1]Hoja1!B$4:L$235,11,0)</f>
        <v>ESCALON 5</v>
      </c>
    </row>
    <row r="72" spans="1:24" s="33" customFormat="1" ht="15.75" thickBot="1" x14ac:dyDescent="0.3">
      <c r="A72" s="25"/>
      <c r="B72" s="26">
        <v>180</v>
      </c>
      <c r="C72" s="38">
        <v>351</v>
      </c>
      <c r="D72" s="38">
        <v>37</v>
      </c>
      <c r="E72" s="38">
        <v>5</v>
      </c>
      <c r="F72" s="27">
        <f t="shared" si="10"/>
        <v>351.61805555555554</v>
      </c>
      <c r="G72" s="27"/>
      <c r="H72" s="29"/>
      <c r="I72" s="29"/>
      <c r="J72" s="28"/>
      <c r="K72" s="27">
        <f t="shared" si="13"/>
        <v>483.23736111111106</v>
      </c>
      <c r="L72" s="27">
        <f t="shared" si="16"/>
        <v>123.23736111111106</v>
      </c>
      <c r="M72" s="50">
        <f t="shared" si="17"/>
        <v>123</v>
      </c>
      <c r="N72" s="26"/>
      <c r="O72" s="28"/>
      <c r="P72" s="38">
        <v>17.655999999999999</v>
      </c>
      <c r="Q72" s="50">
        <f t="shared" si="18"/>
        <v>-9.6774079069111423</v>
      </c>
      <c r="R72" s="50">
        <f t="shared" si="19"/>
        <v>14.767603468513558</v>
      </c>
      <c r="S72" s="26"/>
      <c r="T72" s="26"/>
      <c r="U72" s="26">
        <f t="shared" si="14"/>
        <v>100082.96522800787</v>
      </c>
      <c r="V72" s="26">
        <f t="shared" si="15"/>
        <v>101422.25225752074</v>
      </c>
      <c r="W72" s="54">
        <v>180</v>
      </c>
      <c r="X72" s="56" t="str">
        <f>VLOOKUP(W72,[1]Hoja1!B$4:L$235,11,0)</f>
        <v>ESCALON 5/2</v>
      </c>
    </row>
    <row r="73" spans="1:24" s="33" customFormat="1" ht="15.75" thickBot="1" x14ac:dyDescent="0.3">
      <c r="A73" s="25"/>
      <c r="B73" s="26">
        <v>181</v>
      </c>
      <c r="C73" s="43">
        <v>356</v>
      </c>
      <c r="D73" s="43">
        <v>54</v>
      </c>
      <c r="E73" s="43">
        <v>10</v>
      </c>
      <c r="F73" s="27">
        <f t="shared" si="10"/>
        <v>356.90277777777777</v>
      </c>
      <c r="G73" s="27"/>
      <c r="H73" s="29"/>
      <c r="I73" s="29"/>
      <c r="J73" s="28"/>
      <c r="K73" s="27">
        <f t="shared" si="13"/>
        <v>488.52208333333328</v>
      </c>
      <c r="L73" s="27">
        <f t="shared" si="16"/>
        <v>128.52208333333328</v>
      </c>
      <c r="M73" s="50">
        <f t="shared" si="17"/>
        <v>128</v>
      </c>
      <c r="N73" s="26"/>
      <c r="O73" s="28"/>
      <c r="P73" s="43">
        <v>18.128</v>
      </c>
      <c r="Q73" s="50">
        <f t="shared" si="18"/>
        <v>-11.290412592225309</v>
      </c>
      <c r="R73" s="50">
        <f t="shared" si="19"/>
        <v>14.182770092521425</v>
      </c>
      <c r="S73" s="26"/>
      <c r="T73" s="26"/>
      <c r="U73" s="26">
        <f t="shared" si="14"/>
        <v>100081.35222332257</v>
      </c>
      <c r="V73" s="26">
        <f t="shared" si="15"/>
        <v>101421.66742414475</v>
      </c>
      <c r="W73" s="54">
        <v>181</v>
      </c>
      <c r="X73" s="56" t="s">
        <v>44</v>
      </c>
    </row>
    <row r="74" spans="1:24" s="33" customFormat="1" ht="15.75" thickBot="1" x14ac:dyDescent="0.3">
      <c r="A74" s="25"/>
      <c r="B74" s="26">
        <v>182</v>
      </c>
      <c r="C74" s="38">
        <v>357</v>
      </c>
      <c r="D74" s="38">
        <v>10</v>
      </c>
      <c r="E74" s="38">
        <v>55</v>
      </c>
      <c r="F74" s="27">
        <f t="shared" si="10"/>
        <v>357.18194444444447</v>
      </c>
      <c r="G74" s="27"/>
      <c r="H74" s="29"/>
      <c r="I74" s="29"/>
      <c r="J74" s="28"/>
      <c r="K74" s="27">
        <f t="shared" si="13"/>
        <v>488.80124999999998</v>
      </c>
      <c r="L74" s="27">
        <f t="shared" si="16"/>
        <v>128.80124999999998</v>
      </c>
      <c r="M74" s="50">
        <f t="shared" si="17"/>
        <v>128</v>
      </c>
      <c r="N74" s="26"/>
      <c r="O74" s="28"/>
      <c r="P74" s="38">
        <v>17.728999999999999</v>
      </c>
      <c r="Q74" s="50">
        <f t="shared" si="18"/>
        <v>-11.109360406657828</v>
      </c>
      <c r="R74" s="50">
        <f t="shared" si="19"/>
        <v>13.816640414912136</v>
      </c>
      <c r="S74" s="26"/>
      <c r="T74" s="26"/>
      <c r="U74" s="26">
        <f t="shared" si="14"/>
        <v>100081.53327550813</v>
      </c>
      <c r="V74" s="26">
        <f t="shared" si="15"/>
        <v>101421.30129446714</v>
      </c>
      <c r="W74" s="54">
        <v>182</v>
      </c>
      <c r="X74" s="56" t="str">
        <f>VLOOKUP(W74,[1]Hoja1!B$4:L$235,11,0)</f>
        <v>ESCALON 6</v>
      </c>
    </row>
    <row r="75" spans="1:24" s="33" customFormat="1" ht="15.75" thickBot="1" x14ac:dyDescent="0.3">
      <c r="A75" s="25"/>
      <c r="B75" s="26">
        <v>183</v>
      </c>
      <c r="C75" s="38">
        <v>351</v>
      </c>
      <c r="D75" s="38">
        <v>30</v>
      </c>
      <c r="E75" s="38">
        <v>10</v>
      </c>
      <c r="F75" s="27">
        <f t="shared" si="10"/>
        <v>351.50277777777779</v>
      </c>
      <c r="G75" s="27"/>
      <c r="H75" s="29"/>
      <c r="I75" s="29"/>
      <c r="J75" s="28"/>
      <c r="K75" s="27">
        <f t="shared" si="13"/>
        <v>483.12208333333331</v>
      </c>
      <c r="L75" s="27">
        <f t="shared" si="16"/>
        <v>123.12208333333331</v>
      </c>
      <c r="M75" s="50">
        <f t="shared" si="17"/>
        <v>123</v>
      </c>
      <c r="N75" s="26"/>
      <c r="O75" s="28"/>
      <c r="P75" s="38">
        <v>17.181000000000001</v>
      </c>
      <c r="Q75" s="50">
        <f t="shared" si="18"/>
        <v>-9.3881244845386131</v>
      </c>
      <c r="R75" s="50">
        <f t="shared" si="19"/>
        <v>14.389227903637034</v>
      </c>
      <c r="S75" s="26"/>
      <c r="T75" s="26"/>
      <c r="U75" s="26">
        <f t="shared" si="14"/>
        <v>100083.25451143025</v>
      </c>
      <c r="V75" s="26">
        <f t="shared" si="15"/>
        <v>101421.87388195586</v>
      </c>
      <c r="W75" s="54">
        <v>183</v>
      </c>
      <c r="X75" s="56" t="str">
        <f>VLOOKUP(W75,[1]Hoja1!B$4:L$235,11,0)</f>
        <v>ESCALON 6/2</v>
      </c>
    </row>
    <row r="76" spans="1:24" s="33" customFormat="1" ht="15.75" thickBot="1" x14ac:dyDescent="0.3">
      <c r="A76" s="25"/>
      <c r="B76" s="26">
        <v>184</v>
      </c>
      <c r="C76" s="38">
        <v>0</v>
      </c>
      <c r="D76" s="38">
        <v>42</v>
      </c>
      <c r="E76" s="38">
        <v>40</v>
      </c>
      <c r="F76" s="27">
        <f t="shared" si="10"/>
        <v>0.71111111111111103</v>
      </c>
      <c r="G76" s="27"/>
      <c r="H76" s="29"/>
      <c r="I76" s="29"/>
      <c r="J76" s="28"/>
      <c r="K76" s="27">
        <f t="shared" si="13"/>
        <v>132.33041666666662</v>
      </c>
      <c r="L76" s="27">
        <f t="shared" si="16"/>
        <v>132.33041666666662</v>
      </c>
      <c r="M76" s="50">
        <f t="shared" si="17"/>
        <v>132</v>
      </c>
      <c r="N76" s="26"/>
      <c r="O76" s="28"/>
      <c r="P76" s="38">
        <v>13.031000000000001</v>
      </c>
      <c r="Q76" s="50">
        <f t="shared" si="18"/>
        <v>-8.7751414325156958</v>
      </c>
      <c r="R76" s="50">
        <f t="shared" si="19"/>
        <v>9.6334756884182973</v>
      </c>
      <c r="S76" s="26"/>
      <c r="T76" s="26"/>
      <c r="U76" s="26">
        <f t="shared" si="14"/>
        <v>100083.86749448227</v>
      </c>
      <c r="V76" s="26">
        <f t="shared" si="15"/>
        <v>101417.11812974064</v>
      </c>
      <c r="W76" s="54">
        <v>184</v>
      </c>
      <c r="X76" s="56" t="str">
        <f>VLOOKUP(W76,[1]Hoja1!B$4:L$235,11,0)</f>
        <v>ESCALON 1</v>
      </c>
    </row>
    <row r="77" spans="1:24" s="33" customFormat="1" ht="15.75" thickBot="1" x14ac:dyDescent="0.3">
      <c r="A77" s="25"/>
      <c r="B77" s="26">
        <v>185</v>
      </c>
      <c r="C77" s="38">
        <v>353</v>
      </c>
      <c r="D77" s="38">
        <v>4</v>
      </c>
      <c r="E77" s="38">
        <v>45</v>
      </c>
      <c r="F77" s="27">
        <f t="shared" si="10"/>
        <v>353.07916666666665</v>
      </c>
      <c r="G77" s="27"/>
      <c r="H77" s="29"/>
      <c r="I77" s="29"/>
      <c r="J77" s="28"/>
      <c r="K77" s="27">
        <f t="shared" si="13"/>
        <v>484.69847222222216</v>
      </c>
      <c r="L77" s="27">
        <f t="shared" si="16"/>
        <v>124.69847222222216</v>
      </c>
      <c r="M77" s="50">
        <f t="shared" si="17"/>
        <v>124</v>
      </c>
      <c r="N77" s="26"/>
      <c r="O77" s="28"/>
      <c r="P77" s="38">
        <v>12.747</v>
      </c>
      <c r="Q77" s="50">
        <f t="shared" si="18"/>
        <v>-7.2563266394514363</v>
      </c>
      <c r="R77" s="50">
        <f t="shared" si="19"/>
        <v>10.480063582898122</v>
      </c>
      <c r="S77" s="26"/>
      <c r="T77" s="26"/>
      <c r="U77" s="26">
        <f t="shared" si="14"/>
        <v>100085.38630927533</v>
      </c>
      <c r="V77" s="26">
        <f t="shared" si="15"/>
        <v>101417.96471763513</v>
      </c>
      <c r="W77" s="54">
        <v>185</v>
      </c>
      <c r="X77" s="56" t="str">
        <f>VLOOKUP(W77,[1]Hoja1!B$4:L$235,11,0)</f>
        <v>ESCALON 1/2</v>
      </c>
    </row>
    <row r="78" spans="1:24" s="33" customFormat="1" ht="15.75" thickBot="1" x14ac:dyDescent="0.3">
      <c r="A78" s="25"/>
      <c r="B78" s="26">
        <v>186</v>
      </c>
      <c r="C78" s="38">
        <v>0</v>
      </c>
      <c r="D78" s="38">
        <v>59</v>
      </c>
      <c r="E78" s="38">
        <v>15</v>
      </c>
      <c r="F78" s="27">
        <f t="shared" si="10"/>
        <v>0.98749999999999993</v>
      </c>
      <c r="G78" s="27"/>
      <c r="H78" s="29"/>
      <c r="I78" s="29"/>
      <c r="J78" s="28"/>
      <c r="K78" s="27">
        <f t="shared" si="13"/>
        <v>132.60680555555552</v>
      </c>
      <c r="L78" s="27">
        <f t="shared" si="16"/>
        <v>132.60680555555552</v>
      </c>
      <c r="M78" s="50">
        <f t="shared" si="17"/>
        <v>132</v>
      </c>
      <c r="N78" s="26"/>
      <c r="O78" s="28"/>
      <c r="P78" s="38">
        <v>12.739000000000001</v>
      </c>
      <c r="Q78" s="50">
        <f t="shared" si="18"/>
        <v>-8.6238367276635834</v>
      </c>
      <c r="R78" s="50">
        <f t="shared" si="19"/>
        <v>9.3761165252251786</v>
      </c>
      <c r="S78" s="26"/>
      <c r="T78" s="26"/>
      <c r="U78" s="26">
        <f t="shared" si="14"/>
        <v>100084.01879918712</v>
      </c>
      <c r="V78" s="26">
        <f t="shared" si="15"/>
        <v>101416.86077057745</v>
      </c>
      <c r="W78" s="54">
        <v>186</v>
      </c>
      <c r="X78" s="56" t="str">
        <f>VLOOKUP(W78,[1]Hoja1!B$4:L$235,11,0)</f>
        <v>ESCALON 2</v>
      </c>
    </row>
    <row r="79" spans="1:24" s="33" customFormat="1" ht="15.75" thickBot="1" x14ac:dyDescent="0.3">
      <c r="A79" s="25"/>
      <c r="B79" s="26">
        <v>187</v>
      </c>
      <c r="C79" s="38">
        <v>353</v>
      </c>
      <c r="D79" s="38">
        <v>15</v>
      </c>
      <c r="E79" s="38">
        <v>25</v>
      </c>
      <c r="F79" s="27">
        <f t="shared" si="10"/>
        <v>353.25694444444446</v>
      </c>
      <c r="G79" s="27"/>
      <c r="H79" s="29"/>
      <c r="I79" s="29"/>
      <c r="J79" s="28"/>
      <c r="K79" s="27">
        <f t="shared" si="13"/>
        <v>484.87624999999997</v>
      </c>
      <c r="L79" s="27">
        <f t="shared" si="16"/>
        <v>124.87624999999997</v>
      </c>
      <c r="M79" s="50">
        <f t="shared" si="17"/>
        <v>124</v>
      </c>
      <c r="N79" s="26"/>
      <c r="O79" s="28"/>
      <c r="P79" s="38">
        <v>12.432</v>
      </c>
      <c r="Q79" s="50">
        <f t="shared" si="18"/>
        <v>-7.1086904325550719</v>
      </c>
      <c r="R79" s="50">
        <f t="shared" si="19"/>
        <v>10.199075660769461</v>
      </c>
      <c r="S79" s="26"/>
      <c r="T79" s="26"/>
      <c r="U79" s="26">
        <f t="shared" si="14"/>
        <v>100085.53394548224</v>
      </c>
      <c r="V79" s="26">
        <f t="shared" si="15"/>
        <v>101417.683729713</v>
      </c>
      <c r="W79" s="54">
        <v>187</v>
      </c>
      <c r="X79" s="56" t="str">
        <f>VLOOKUP(W79,[1]Hoja1!B$4:L$235,11,0)</f>
        <v>ESCALON 2/2</v>
      </c>
    </row>
    <row r="80" spans="1:24" s="33" customFormat="1" ht="15.75" thickBot="1" x14ac:dyDescent="0.3">
      <c r="A80" s="25"/>
      <c r="B80" s="26">
        <v>188</v>
      </c>
      <c r="C80" s="38">
        <v>1</v>
      </c>
      <c r="D80" s="38">
        <v>19</v>
      </c>
      <c r="E80" s="38">
        <v>5</v>
      </c>
      <c r="F80" s="27">
        <f t="shared" si="10"/>
        <v>1.3180555555555555</v>
      </c>
      <c r="G80" s="27"/>
      <c r="H80" s="29"/>
      <c r="I80" s="29"/>
      <c r="J80" s="28"/>
      <c r="K80" s="27">
        <f t="shared" si="13"/>
        <v>132.93736111111107</v>
      </c>
      <c r="L80" s="27">
        <f t="shared" si="16"/>
        <v>132.93736111111107</v>
      </c>
      <c r="M80" s="50">
        <f t="shared" si="17"/>
        <v>132</v>
      </c>
      <c r="N80" s="26"/>
      <c r="O80" s="28"/>
      <c r="P80" s="38">
        <v>12.44</v>
      </c>
      <c r="Q80" s="50">
        <f t="shared" si="18"/>
        <v>-8.4741080546428087</v>
      </c>
      <c r="R80" s="50">
        <f t="shared" si="19"/>
        <v>9.107309848590738</v>
      </c>
      <c r="S80" s="26"/>
      <c r="T80" s="26"/>
      <c r="U80" s="26">
        <f t="shared" si="14"/>
        <v>100084.16852786015</v>
      </c>
      <c r="V80" s="26">
        <f t="shared" si="15"/>
        <v>101416.59196390082</v>
      </c>
      <c r="W80" s="54">
        <v>188</v>
      </c>
      <c r="X80" s="56" t="str">
        <f>VLOOKUP(W80,[1]Hoja1!B$4:L$235,11,0)</f>
        <v>ESCALON 3</v>
      </c>
    </row>
    <row r="81" spans="1:24" s="33" customFormat="1" ht="15.75" thickBot="1" x14ac:dyDescent="0.3">
      <c r="A81" s="25"/>
      <c r="B81" s="26">
        <v>189</v>
      </c>
      <c r="C81" s="38">
        <v>353</v>
      </c>
      <c r="D81" s="38">
        <v>24</v>
      </c>
      <c r="E81" s="38">
        <v>10</v>
      </c>
      <c r="F81" s="27">
        <f t="shared" si="10"/>
        <v>353.40277777777777</v>
      </c>
      <c r="G81" s="27"/>
      <c r="H81" s="29"/>
      <c r="I81" s="29"/>
      <c r="J81" s="28"/>
      <c r="K81" s="27">
        <f t="shared" si="13"/>
        <v>485.02208333333328</v>
      </c>
      <c r="L81" s="27">
        <f t="shared" si="16"/>
        <v>125.02208333333328</v>
      </c>
      <c r="M81" s="50">
        <f t="shared" si="17"/>
        <v>125</v>
      </c>
      <c r="N81" s="26"/>
      <c r="O81" s="28"/>
      <c r="P81" s="38">
        <v>12.131</v>
      </c>
      <c r="Q81" s="50">
        <f t="shared" si="18"/>
        <v>-6.9618852707631662</v>
      </c>
      <c r="R81" s="50">
        <f t="shared" si="19"/>
        <v>9.9344508895424557</v>
      </c>
      <c r="S81" s="26"/>
      <c r="T81" s="26"/>
      <c r="U81" s="26">
        <f t="shared" si="14"/>
        <v>100085.68075064402</v>
      </c>
      <c r="V81" s="26">
        <f t="shared" si="15"/>
        <v>101417.41910494177</v>
      </c>
      <c r="W81" s="54">
        <v>189</v>
      </c>
      <c r="X81" s="56" t="str">
        <f>VLOOKUP(W81,[1]Hoja1!B$4:L$235,11,0)</f>
        <v>ESCALON 3/2</v>
      </c>
    </row>
    <row r="82" spans="1:24" s="33" customFormat="1" ht="15.75" thickBot="1" x14ac:dyDescent="0.3">
      <c r="A82" s="25"/>
      <c r="B82" s="26">
        <v>190</v>
      </c>
      <c r="C82" s="38">
        <v>1</v>
      </c>
      <c r="D82" s="38">
        <v>41</v>
      </c>
      <c r="E82" s="38">
        <v>50</v>
      </c>
      <c r="F82" s="27">
        <f t="shared" si="10"/>
        <v>1.6972222222222222</v>
      </c>
      <c r="G82" s="27"/>
      <c r="H82" s="29"/>
      <c r="I82" s="29"/>
      <c r="J82" s="28"/>
      <c r="K82" s="27">
        <f t="shared" si="13"/>
        <v>133.31652777777774</v>
      </c>
      <c r="L82" s="27">
        <f t="shared" si="16"/>
        <v>133.31652777777774</v>
      </c>
      <c r="M82" s="50">
        <f t="shared" si="17"/>
        <v>133</v>
      </c>
      <c r="N82" s="26"/>
      <c r="O82" s="28"/>
      <c r="P82" s="38">
        <v>12.153</v>
      </c>
      <c r="Q82" s="50">
        <f t="shared" si="18"/>
        <v>-8.3373014526917846</v>
      </c>
      <c r="R82" s="50">
        <f t="shared" si="19"/>
        <v>8.8422176792331619</v>
      </c>
      <c r="S82" s="26"/>
      <c r="T82" s="26"/>
      <c r="U82" s="26">
        <f t="shared" si="14"/>
        <v>100084.3053344621</v>
      </c>
      <c r="V82" s="26">
        <f t="shared" si="15"/>
        <v>101416.32687173146</v>
      </c>
      <c r="W82" s="54">
        <v>190</v>
      </c>
      <c r="X82" s="56" t="str">
        <f>VLOOKUP(W82,[1]Hoja1!B$4:L$235,11,0)</f>
        <v>ESCALON 4</v>
      </c>
    </row>
    <row r="83" spans="1:24" s="33" customFormat="1" ht="15.75" thickBot="1" x14ac:dyDescent="0.3">
      <c r="A83" s="25"/>
      <c r="B83" s="26">
        <v>192</v>
      </c>
      <c r="C83" s="38">
        <v>1</v>
      </c>
      <c r="D83" s="38">
        <v>37</v>
      </c>
      <c r="E83" s="38">
        <v>50</v>
      </c>
      <c r="F83" s="27">
        <f t="shared" si="10"/>
        <v>1.6305555555555555</v>
      </c>
      <c r="G83" s="27"/>
      <c r="H83" s="29"/>
      <c r="I83" s="29"/>
      <c r="J83" s="28"/>
      <c r="K83" s="27">
        <f t="shared" si="13"/>
        <v>133.24986111111107</v>
      </c>
      <c r="L83" s="27">
        <f t="shared" si="16"/>
        <v>133.24986111111107</v>
      </c>
      <c r="M83" s="50">
        <f t="shared" si="17"/>
        <v>133</v>
      </c>
      <c r="N83" s="26"/>
      <c r="O83" s="28"/>
      <c r="P83" s="38">
        <v>12.092000000000001</v>
      </c>
      <c r="Q83" s="50">
        <f t="shared" si="18"/>
        <v>-8.2852113691121811</v>
      </c>
      <c r="R83" s="50">
        <f t="shared" si="19"/>
        <v>8.8074818517629812</v>
      </c>
      <c r="S83" s="26"/>
      <c r="T83" s="26"/>
      <c r="U83" s="26">
        <f t="shared" si="14"/>
        <v>100084.35742454567</v>
      </c>
      <c r="V83" s="26">
        <f t="shared" si="15"/>
        <v>101416.29213590399</v>
      </c>
      <c r="W83" s="54">
        <v>192</v>
      </c>
      <c r="X83" s="56" t="str">
        <f>VLOOKUP(W83,[1]Hoja1!B$4:L$235,11,0)</f>
        <v>ESCALON 5</v>
      </c>
    </row>
    <row r="84" spans="1:24" s="33" customFormat="1" ht="15.75" thickBot="1" x14ac:dyDescent="0.3">
      <c r="A84" s="25"/>
      <c r="B84" s="26">
        <v>193</v>
      </c>
      <c r="C84" s="38">
        <v>353</v>
      </c>
      <c r="D84" s="38">
        <v>36</v>
      </c>
      <c r="E84" s="60">
        <v>30</v>
      </c>
      <c r="F84" s="27">
        <f t="shared" si="10"/>
        <v>353.60833333333335</v>
      </c>
      <c r="G84" s="27"/>
      <c r="H84" s="29"/>
      <c r="I84" s="29"/>
      <c r="J84" s="28"/>
      <c r="K84" s="27">
        <f t="shared" si="13"/>
        <v>485.22763888888886</v>
      </c>
      <c r="L84" s="27">
        <f t="shared" si="16"/>
        <v>125.22763888888886</v>
      </c>
      <c r="M84" s="50">
        <f t="shared" si="17"/>
        <v>125</v>
      </c>
      <c r="N84" s="26"/>
      <c r="O84" s="28"/>
      <c r="P84" s="38">
        <v>11.84</v>
      </c>
      <c r="Q84" s="50">
        <f t="shared" si="18"/>
        <v>-6.8296249465649215</v>
      </c>
      <c r="R84" s="50">
        <f t="shared" si="19"/>
        <v>9.671702181584072</v>
      </c>
      <c r="S84" s="26"/>
      <c r="T84" s="26"/>
      <c r="U84" s="26">
        <f t="shared" si="14"/>
        <v>100085.81301096822</v>
      </c>
      <c r="V84" s="26">
        <f t="shared" si="15"/>
        <v>101417.15635623381</v>
      </c>
      <c r="W84" s="54">
        <v>193</v>
      </c>
      <c r="X84" s="56" t="str">
        <f>VLOOKUP(W84,[1]Hoja1!B$4:L$235,11,0)</f>
        <v>ESCALON 5/2</v>
      </c>
    </row>
    <row r="85" spans="1:24" s="33" customFormat="1" ht="15.75" thickBot="1" x14ac:dyDescent="0.3">
      <c r="A85" s="25"/>
      <c r="B85" s="26">
        <v>194</v>
      </c>
      <c r="C85" s="43">
        <v>353</v>
      </c>
      <c r="D85" s="62">
        <v>36</v>
      </c>
      <c r="E85" s="43">
        <v>35</v>
      </c>
      <c r="F85" s="27">
        <f t="shared" si="10"/>
        <v>353.60972222222222</v>
      </c>
      <c r="G85" s="27"/>
      <c r="H85" s="29"/>
      <c r="I85" s="29"/>
      <c r="J85" s="28"/>
      <c r="K85" s="27">
        <f t="shared" si="13"/>
        <v>485.22902777777773</v>
      </c>
      <c r="L85" s="27">
        <f t="shared" si="16"/>
        <v>125.22902777777773</v>
      </c>
      <c r="M85" s="50">
        <f t="shared" si="17"/>
        <v>125</v>
      </c>
      <c r="N85" s="26"/>
      <c r="O85" s="28"/>
      <c r="P85" s="43">
        <v>11.776</v>
      </c>
      <c r="Q85" s="50">
        <f t="shared" si="18"/>
        <v>-6.792941234352825</v>
      </c>
      <c r="R85" s="50">
        <f t="shared" si="19"/>
        <v>9.6192580476162046</v>
      </c>
      <c r="S85" s="26"/>
      <c r="T85" s="26"/>
      <c r="U85" s="26">
        <f t="shared" si="14"/>
        <v>100085.84969468044</v>
      </c>
      <c r="V85" s="26">
        <f t="shared" si="15"/>
        <v>101417.10391209985</v>
      </c>
      <c r="W85" s="54">
        <v>194</v>
      </c>
      <c r="X85" s="56" t="s">
        <v>45</v>
      </c>
    </row>
    <row r="86" spans="1:24" s="33" customFormat="1" ht="15.75" thickBot="1" x14ac:dyDescent="0.3">
      <c r="A86" s="25"/>
      <c r="B86" s="26">
        <v>195</v>
      </c>
      <c r="C86" s="38">
        <v>352</v>
      </c>
      <c r="D86" s="38">
        <v>24</v>
      </c>
      <c r="E86" s="61">
        <v>20</v>
      </c>
      <c r="F86" s="27">
        <f t="shared" si="10"/>
        <v>352.40555555555551</v>
      </c>
      <c r="G86" s="27"/>
      <c r="H86" s="29"/>
      <c r="I86" s="29"/>
      <c r="J86" s="28"/>
      <c r="K86" s="27">
        <f t="shared" si="13"/>
        <v>484.02486111111102</v>
      </c>
      <c r="L86" s="27">
        <f t="shared" si="16"/>
        <v>124.02486111111102</v>
      </c>
      <c r="M86" s="50">
        <f t="shared" si="17"/>
        <v>124</v>
      </c>
      <c r="N86" s="26"/>
      <c r="O86" s="28"/>
      <c r="P86" s="38">
        <v>25.733000000000001</v>
      </c>
      <c r="Q86" s="50">
        <f t="shared" si="18"/>
        <v>-14.398966465378546</v>
      </c>
      <c r="R86" s="50">
        <f t="shared" si="19"/>
        <v>21.327378032212586</v>
      </c>
      <c r="S86" s="26"/>
      <c r="T86" s="26"/>
      <c r="U86" s="26">
        <f t="shared" si="14"/>
        <v>100078.24366944941</v>
      </c>
      <c r="V86" s="26">
        <f t="shared" si="15"/>
        <v>101428.81203208445</v>
      </c>
      <c r="W86" s="54">
        <v>195</v>
      </c>
      <c r="X86" s="56" t="str">
        <f>VLOOKUP(W86,[1]Hoja1!B$4:L$235,11,0)</f>
        <v>BORDE 1</v>
      </c>
    </row>
    <row r="87" spans="1:24" s="33" customFormat="1" ht="15.75" thickBot="1" x14ac:dyDescent="0.3">
      <c r="A87" s="25"/>
      <c r="B87" s="26">
        <v>196</v>
      </c>
      <c r="C87" s="38">
        <v>356</v>
      </c>
      <c r="D87" s="38">
        <v>6</v>
      </c>
      <c r="E87" s="38">
        <v>15</v>
      </c>
      <c r="F87" s="27">
        <f t="shared" si="10"/>
        <v>356.10416666666669</v>
      </c>
      <c r="G87" s="27"/>
      <c r="H87" s="29"/>
      <c r="I87" s="29"/>
      <c r="J87" s="28"/>
      <c r="K87" s="27">
        <f t="shared" si="13"/>
        <v>487.7234722222222</v>
      </c>
      <c r="L87" s="27">
        <f t="shared" si="16"/>
        <v>127.7234722222222</v>
      </c>
      <c r="M87" s="50">
        <f t="shared" si="17"/>
        <v>127</v>
      </c>
      <c r="N87" s="26"/>
      <c r="O87" s="28"/>
      <c r="P87" s="38">
        <v>19.495999999999999</v>
      </c>
      <c r="Q87" s="50">
        <f t="shared" si="18"/>
        <v>-11.928649581268694</v>
      </c>
      <c r="R87" s="50">
        <f t="shared" si="19"/>
        <v>15.420808512114343</v>
      </c>
      <c r="S87" s="26"/>
      <c r="T87" s="26"/>
      <c r="U87" s="26">
        <f t="shared" si="14"/>
        <v>100080.71398633352</v>
      </c>
      <c r="V87" s="26">
        <f t="shared" si="15"/>
        <v>101422.90546256435</v>
      </c>
      <c r="W87" s="54">
        <v>196</v>
      </c>
      <c r="X87" s="56" t="str">
        <f>VLOOKUP(W87,[1]Hoja1!B$4:L$235,11,0)</f>
        <v>BORDE 2</v>
      </c>
    </row>
    <row r="88" spans="1:24" s="33" customFormat="1" ht="15.75" thickBot="1" x14ac:dyDescent="0.3">
      <c r="A88" s="25"/>
      <c r="B88" s="26">
        <v>197</v>
      </c>
      <c r="C88" s="38">
        <v>356</v>
      </c>
      <c r="D88" s="38">
        <v>16</v>
      </c>
      <c r="E88" s="38">
        <v>10</v>
      </c>
      <c r="F88" s="27">
        <f t="shared" si="10"/>
        <v>356.26944444444445</v>
      </c>
      <c r="G88" s="27"/>
      <c r="H88" s="29"/>
      <c r="I88" s="29"/>
      <c r="J88" s="28"/>
      <c r="K88" s="27">
        <f t="shared" si="13"/>
        <v>487.88874999999996</v>
      </c>
      <c r="L88" s="27">
        <f t="shared" si="16"/>
        <v>127.88874999999996</v>
      </c>
      <c r="M88" s="50">
        <f t="shared" si="17"/>
        <v>127</v>
      </c>
      <c r="N88" s="26"/>
      <c r="O88" s="28"/>
      <c r="P88" s="38">
        <v>19.317</v>
      </c>
      <c r="Q88" s="50">
        <f t="shared" si="18"/>
        <v>-11.863154077128259</v>
      </c>
      <c r="R88" s="50">
        <f t="shared" si="19"/>
        <v>15.245066885465446</v>
      </c>
      <c r="S88" s="26"/>
      <c r="T88" s="26"/>
      <c r="U88" s="26">
        <f t="shared" si="14"/>
        <v>100080.77948183766</v>
      </c>
      <c r="V88" s="26">
        <f t="shared" si="15"/>
        <v>101422.7297209377</v>
      </c>
      <c r="W88" s="54">
        <v>197</v>
      </c>
      <c r="X88" s="56" t="str">
        <f>VLOOKUP(W88,[1]Hoja1!B$4:L$235,11,0)</f>
        <v>BORDE 3</v>
      </c>
    </row>
    <row r="89" spans="1:24" s="33" customFormat="1" ht="15.75" thickBot="1" x14ac:dyDescent="0.3">
      <c r="A89" s="25"/>
      <c r="B89" s="26">
        <v>198</v>
      </c>
      <c r="C89" s="38">
        <v>357</v>
      </c>
      <c r="D89" s="38">
        <v>17</v>
      </c>
      <c r="E89" s="38">
        <v>10</v>
      </c>
      <c r="F89" s="27">
        <f t="shared" si="10"/>
        <v>357.28611111111115</v>
      </c>
      <c r="G89" s="27"/>
      <c r="H89" s="29"/>
      <c r="I89" s="29"/>
      <c r="J89" s="28"/>
      <c r="K89" s="27">
        <f t="shared" si="13"/>
        <v>488.90541666666667</v>
      </c>
      <c r="L89" s="27">
        <f t="shared" si="16"/>
        <v>128.90541666666667</v>
      </c>
      <c r="M89" s="50">
        <f t="shared" si="17"/>
        <v>128</v>
      </c>
      <c r="N89" s="26"/>
      <c r="O89" s="28"/>
      <c r="P89" s="38">
        <v>17.791</v>
      </c>
      <c r="Q89" s="50">
        <f t="shared" si="18"/>
        <v>-11.173399665000051</v>
      </c>
      <c r="R89" s="50">
        <f t="shared" si="19"/>
        <v>13.844667598977477</v>
      </c>
      <c r="S89" s="26"/>
      <c r="T89" s="26"/>
      <c r="U89" s="26">
        <f t="shared" si="14"/>
        <v>100081.46923624979</v>
      </c>
      <c r="V89" s="26">
        <f t="shared" si="15"/>
        <v>101421.32932165121</v>
      </c>
      <c r="W89" s="54">
        <v>198</v>
      </c>
      <c r="X89" s="56" t="str">
        <f>VLOOKUP(W89,[1]Hoja1!B$4:L$235,11,0)</f>
        <v>BORDE 4</v>
      </c>
    </row>
    <row r="90" spans="1:24" s="33" customFormat="1" ht="15.75" thickBot="1" x14ac:dyDescent="0.3">
      <c r="A90" s="25"/>
      <c r="B90" s="26">
        <v>199</v>
      </c>
      <c r="C90" s="38">
        <v>0</v>
      </c>
      <c r="D90" s="38">
        <v>14</v>
      </c>
      <c r="E90" s="38">
        <v>20</v>
      </c>
      <c r="F90" s="27">
        <f t="shared" si="10"/>
        <v>0.2388888888888889</v>
      </c>
      <c r="G90" s="27"/>
      <c r="H90" s="29"/>
      <c r="I90" s="29"/>
      <c r="J90" s="28"/>
      <c r="K90" s="27">
        <f t="shared" si="13"/>
        <v>131.85819444444439</v>
      </c>
      <c r="L90" s="27">
        <f t="shared" si="16"/>
        <v>131.85819444444439</v>
      </c>
      <c r="M90" s="50">
        <f t="shared" si="17"/>
        <v>131</v>
      </c>
      <c r="N90" s="26"/>
      <c r="O90" s="28"/>
      <c r="P90" s="38">
        <v>17.972000000000001</v>
      </c>
      <c r="Q90" s="50">
        <f t="shared" si="18"/>
        <v>-11.992523207142144</v>
      </c>
      <c r="R90" s="50">
        <f t="shared" si="19"/>
        <v>13.385520950869157</v>
      </c>
      <c r="S90" s="26"/>
      <c r="T90" s="26"/>
      <c r="U90" s="26">
        <f t="shared" si="14"/>
        <v>100080.65011270765</v>
      </c>
      <c r="V90" s="26">
        <f t="shared" si="15"/>
        <v>101420.87017500309</v>
      </c>
      <c r="W90" s="54">
        <v>199</v>
      </c>
      <c r="X90" s="56" t="str">
        <f>VLOOKUP(W90,[1]Hoja1!B$4:L$235,11,0)</f>
        <v>BORDE 5</v>
      </c>
    </row>
    <row r="91" spans="1:24" s="33" customFormat="1" ht="15.75" thickBot="1" x14ac:dyDescent="0.3">
      <c r="A91" s="25"/>
      <c r="B91" s="26">
        <v>200</v>
      </c>
      <c r="C91" s="38">
        <v>4</v>
      </c>
      <c r="D91" s="38">
        <v>30</v>
      </c>
      <c r="E91" s="38">
        <v>40</v>
      </c>
      <c r="F91" s="27">
        <f t="shared" si="10"/>
        <v>4.5111111111111111</v>
      </c>
      <c r="G91" s="27"/>
      <c r="H91" s="29"/>
      <c r="I91" s="29"/>
      <c r="J91" s="28"/>
      <c r="K91" s="27">
        <f t="shared" si="13"/>
        <v>136.13041666666663</v>
      </c>
      <c r="L91" s="27">
        <f t="shared" si="16"/>
        <v>136.13041666666663</v>
      </c>
      <c r="M91" s="50">
        <f t="shared" si="17"/>
        <v>136</v>
      </c>
      <c r="N91" s="26"/>
      <c r="O91" s="28"/>
      <c r="P91" s="38">
        <v>13.547000000000001</v>
      </c>
      <c r="Q91" s="50">
        <f t="shared" si="18"/>
        <v>-9.7662912785059284</v>
      </c>
      <c r="R91" s="50">
        <f t="shared" si="19"/>
        <v>9.388331250194522</v>
      </c>
      <c r="S91" s="26"/>
      <c r="T91" s="26"/>
      <c r="U91" s="26">
        <f t="shared" si="14"/>
        <v>100082.87634463629</v>
      </c>
      <c r="V91" s="26">
        <f t="shared" si="15"/>
        <v>101416.87298530243</v>
      </c>
      <c r="W91" s="54">
        <v>200</v>
      </c>
      <c r="X91" s="56" t="str">
        <f>VLOOKUP(W91,[1]Hoja1!B$4:L$235,11,0)</f>
        <v>BORDE 6</v>
      </c>
    </row>
    <row r="92" spans="1:24" s="33" customFormat="1" ht="15.75" thickBot="1" x14ac:dyDescent="0.3">
      <c r="A92" s="25"/>
      <c r="B92" s="26">
        <v>201</v>
      </c>
      <c r="C92" s="38">
        <v>0</v>
      </c>
      <c r="D92" s="38">
        <v>38</v>
      </c>
      <c r="E92" s="38">
        <v>15</v>
      </c>
      <c r="F92" s="27">
        <f t="shared" si="10"/>
        <v>0.63749999999999996</v>
      </c>
      <c r="G92" s="27"/>
      <c r="H92" s="29"/>
      <c r="I92" s="29"/>
      <c r="J92" s="28"/>
      <c r="K92" s="27">
        <f t="shared" si="13"/>
        <v>132.2568055555555</v>
      </c>
      <c r="L92" s="27">
        <f t="shared" si="16"/>
        <v>132.2568055555555</v>
      </c>
      <c r="M92" s="50">
        <f t="shared" si="17"/>
        <v>132</v>
      </c>
      <c r="N92" s="26"/>
      <c r="O92" s="28"/>
      <c r="P92" s="38">
        <v>13.282999999999999</v>
      </c>
      <c r="Q92" s="50">
        <f t="shared" si="18"/>
        <v>-8.9322161164366136</v>
      </c>
      <c r="R92" s="50">
        <f t="shared" si="19"/>
        <v>9.8312564939213143</v>
      </c>
      <c r="S92" s="26"/>
      <c r="T92" s="26"/>
      <c r="U92" s="26">
        <f t="shared" si="14"/>
        <v>100083.71041979836</v>
      </c>
      <c r="V92" s="26">
        <f t="shared" si="15"/>
        <v>101417.31591054615</v>
      </c>
      <c r="W92" s="54">
        <v>201</v>
      </c>
      <c r="X92" s="56" t="str">
        <f>VLOOKUP(W92,[1]Hoja1!B$4:L$235,11,0)</f>
        <v>BORDE 7</v>
      </c>
    </row>
    <row r="93" spans="1:24" s="33" customFormat="1" ht="15.75" thickBot="1" x14ac:dyDescent="0.3">
      <c r="A93" s="25"/>
      <c r="B93" s="26">
        <v>202</v>
      </c>
      <c r="C93" s="38">
        <v>1</v>
      </c>
      <c r="D93" s="38">
        <v>43</v>
      </c>
      <c r="E93" s="38">
        <v>45</v>
      </c>
      <c r="F93" s="27">
        <f t="shared" si="10"/>
        <v>1.7291666666666667</v>
      </c>
      <c r="G93" s="27"/>
      <c r="H93" s="29"/>
      <c r="I93" s="29"/>
      <c r="J93" s="28"/>
      <c r="K93" s="27">
        <f t="shared" si="13"/>
        <v>133.34847222222217</v>
      </c>
      <c r="L93" s="27">
        <f t="shared" si="16"/>
        <v>133.34847222222217</v>
      </c>
      <c r="M93" s="50">
        <f t="shared" si="17"/>
        <v>133</v>
      </c>
      <c r="N93" s="26"/>
      <c r="O93" s="28"/>
      <c r="P93" s="38">
        <v>12.08</v>
      </c>
      <c r="Q93" s="50">
        <f t="shared" si="18"/>
        <v>-8.2921203413196682</v>
      </c>
      <c r="R93" s="50">
        <f t="shared" si="19"/>
        <v>8.7844829241721794</v>
      </c>
      <c r="S93" s="26"/>
      <c r="T93" s="26"/>
      <c r="U93" s="26">
        <f t="shared" si="14"/>
        <v>100084.35051557347</v>
      </c>
      <c r="V93" s="26">
        <f t="shared" si="15"/>
        <v>101416.26913697639</v>
      </c>
      <c r="W93" s="54">
        <v>202</v>
      </c>
      <c r="X93" s="56" t="str">
        <f>VLOOKUP(W93,[1]Hoja1!B$4:L$235,11,0)</f>
        <v>BORDE 8</v>
      </c>
    </row>
    <row r="94" spans="1:24" s="33" customFormat="1" ht="15.75" thickBot="1" x14ac:dyDescent="0.3">
      <c r="A94" s="25"/>
      <c r="B94" s="26">
        <v>203</v>
      </c>
      <c r="C94" s="38">
        <v>6</v>
      </c>
      <c r="D94" s="38">
        <v>9</v>
      </c>
      <c r="E94" s="38">
        <v>45</v>
      </c>
      <c r="F94" s="27">
        <f t="shared" si="10"/>
        <v>6.1625000000000005</v>
      </c>
      <c r="G94" s="27"/>
      <c r="H94" s="29"/>
      <c r="I94" s="29"/>
      <c r="J94" s="28"/>
      <c r="K94" s="27">
        <f t="shared" si="13"/>
        <v>137.78180555555551</v>
      </c>
      <c r="L94" s="27">
        <f t="shared" si="16"/>
        <v>137.78180555555551</v>
      </c>
      <c r="M94" s="50">
        <f t="shared" si="17"/>
        <v>137</v>
      </c>
      <c r="N94" s="26"/>
      <c r="O94" s="28"/>
      <c r="P94" s="38">
        <v>12.361000000000001</v>
      </c>
      <c r="Q94" s="50">
        <f t="shared" si="18"/>
        <v>-9.1544484669215862</v>
      </c>
      <c r="R94" s="50">
        <f t="shared" si="19"/>
        <v>8.3060456455811167</v>
      </c>
      <c r="S94" s="26"/>
      <c r="T94" s="26"/>
      <c r="U94" s="26">
        <f t="shared" si="14"/>
        <v>100083.48818744786</v>
      </c>
      <c r="V94" s="26">
        <f t="shared" si="15"/>
        <v>101415.79069969781</v>
      </c>
      <c r="W94" s="54">
        <v>203</v>
      </c>
      <c r="X94" s="56" t="str">
        <f>VLOOKUP(W94,[1]Hoja1!B$4:L$235,11,0)</f>
        <v>BORDE 9</v>
      </c>
    </row>
    <row r="95" spans="1:24" s="33" customFormat="1" ht="15.75" thickBot="1" x14ac:dyDescent="0.3">
      <c r="A95" s="25"/>
      <c r="B95" s="26">
        <v>204</v>
      </c>
      <c r="C95" s="38">
        <v>4</v>
      </c>
      <c r="D95" s="38">
        <v>30</v>
      </c>
      <c r="E95" s="38">
        <v>15</v>
      </c>
      <c r="F95" s="27">
        <f t="shared" si="10"/>
        <v>4.5041666666666664</v>
      </c>
      <c r="G95" s="27"/>
      <c r="H95" s="29"/>
      <c r="I95" s="29"/>
      <c r="J95" s="28"/>
      <c r="K95" s="27">
        <f t="shared" si="13"/>
        <v>136.12347222222218</v>
      </c>
      <c r="L95" s="27">
        <f t="shared" si="16"/>
        <v>136.12347222222218</v>
      </c>
      <c r="M95" s="50">
        <f t="shared" si="17"/>
        <v>136</v>
      </c>
      <c r="N95" s="26"/>
      <c r="O95" s="28"/>
      <c r="P95" s="38">
        <v>10.208</v>
      </c>
      <c r="Q95" s="50">
        <f t="shared" si="18"/>
        <v>-7.3582848584492639</v>
      </c>
      <c r="R95" s="50">
        <f t="shared" si="19"/>
        <v>7.0752320062254004</v>
      </c>
      <c r="S95" s="26"/>
      <c r="T95" s="26"/>
      <c r="U95" s="26">
        <f t="shared" si="14"/>
        <v>100085.28435105634</v>
      </c>
      <c r="V95" s="26">
        <f t="shared" si="15"/>
        <v>101414.55988605846</v>
      </c>
      <c r="W95" s="54">
        <v>204</v>
      </c>
      <c r="X95" s="56" t="str">
        <f>VLOOKUP(W95,[1]Hoja1!B$4:L$235,11,0)</f>
        <v>BORDE 10</v>
      </c>
    </row>
    <row r="96" spans="1:24" s="33" customFormat="1" ht="15.75" thickBot="1" x14ac:dyDescent="0.3">
      <c r="A96" s="25"/>
      <c r="B96" s="26">
        <v>205</v>
      </c>
      <c r="C96" s="38">
        <v>9</v>
      </c>
      <c r="D96" s="38">
        <v>42</v>
      </c>
      <c r="E96" s="38">
        <v>20</v>
      </c>
      <c r="F96" s="27">
        <f t="shared" si="10"/>
        <v>9.7055555555555557</v>
      </c>
      <c r="G96" s="27"/>
      <c r="H96" s="29"/>
      <c r="I96" s="29"/>
      <c r="J96" s="28"/>
      <c r="K96" s="27">
        <f t="shared" si="13"/>
        <v>141.32486111111106</v>
      </c>
      <c r="L96" s="27">
        <f t="shared" si="16"/>
        <v>141.32486111111106</v>
      </c>
      <c r="M96" s="50">
        <f t="shared" si="17"/>
        <v>141</v>
      </c>
      <c r="N96" s="26"/>
      <c r="O96" s="28"/>
      <c r="P96" s="38">
        <v>10.542</v>
      </c>
      <c r="Q96" s="50">
        <f t="shared" si="18"/>
        <v>-8.2301566024880195</v>
      </c>
      <c r="R96" s="50">
        <f t="shared" si="19"/>
        <v>6.5877375705565893</v>
      </c>
      <c r="S96" s="26"/>
      <c r="T96" s="26"/>
      <c r="U96" s="26">
        <f t="shared" si="14"/>
        <v>100084.4124793123</v>
      </c>
      <c r="V96" s="26">
        <f t="shared" si="15"/>
        <v>101414.07239162279</v>
      </c>
      <c r="W96" s="54">
        <v>205</v>
      </c>
      <c r="X96" s="56" t="str">
        <f>VLOOKUP(W96,[1]Hoja1!B$4:L$235,11,0)</f>
        <v>BORDE 11</v>
      </c>
    </row>
    <row r="97" spans="1:24" s="33" customFormat="1" ht="15.75" thickBot="1" x14ac:dyDescent="0.3">
      <c r="A97" s="25"/>
      <c r="B97" s="26">
        <v>206</v>
      </c>
      <c r="C97" s="38">
        <v>19</v>
      </c>
      <c r="D97" s="38">
        <v>32</v>
      </c>
      <c r="E97" s="38">
        <v>55</v>
      </c>
      <c r="F97" s="27">
        <f t="shared" si="10"/>
        <v>19.548611111111114</v>
      </c>
      <c r="G97" s="27"/>
      <c r="H97" s="29"/>
      <c r="I97" s="29"/>
      <c r="J97" s="28"/>
      <c r="K97" s="27">
        <f t="shared" si="13"/>
        <v>151.16791666666663</v>
      </c>
      <c r="L97" s="27">
        <f t="shared" si="16"/>
        <v>151.16791666666663</v>
      </c>
      <c r="M97" s="50">
        <f t="shared" si="17"/>
        <v>151</v>
      </c>
      <c r="N97" s="26"/>
      <c r="O97" s="28"/>
      <c r="P97" s="38">
        <v>7.4770000000000003</v>
      </c>
      <c r="Q97" s="50">
        <f t="shared" si="18"/>
        <v>-6.5501270039178898</v>
      </c>
      <c r="R97" s="50">
        <f t="shared" si="19"/>
        <v>3.6057405941838989</v>
      </c>
      <c r="S97" s="26"/>
      <c r="T97" s="26"/>
      <c r="U97" s="26">
        <f t="shared" si="14"/>
        <v>100086.09250891086</v>
      </c>
      <c r="V97" s="26">
        <f t="shared" si="15"/>
        <v>101411.09039464641</v>
      </c>
      <c r="W97" s="54">
        <v>206</v>
      </c>
      <c r="X97" s="56" t="str">
        <f>VLOOKUP(W97,[1]Hoja1!B$4:L$235,11,0)</f>
        <v>BORDE 12</v>
      </c>
    </row>
    <row r="98" spans="1:24" s="33" customFormat="1" ht="15.75" thickBot="1" x14ac:dyDescent="0.3">
      <c r="A98" s="25"/>
      <c r="B98" s="26">
        <v>207</v>
      </c>
      <c r="C98" s="38">
        <v>12</v>
      </c>
      <c r="D98" s="38">
        <v>23</v>
      </c>
      <c r="E98" s="38">
        <v>5</v>
      </c>
      <c r="F98" s="27">
        <f t="shared" si="10"/>
        <v>12.384722222222221</v>
      </c>
      <c r="G98" s="27"/>
      <c r="H98" s="29"/>
      <c r="I98" s="29"/>
      <c r="J98" s="28"/>
      <c r="K98" s="27">
        <f t="shared" si="13"/>
        <v>144.00402777777774</v>
      </c>
      <c r="L98" s="27">
        <f t="shared" si="16"/>
        <v>144.00402777777774</v>
      </c>
      <c r="M98" s="50">
        <f t="shared" si="17"/>
        <v>144</v>
      </c>
      <c r="N98" s="26"/>
      <c r="O98" s="28"/>
      <c r="P98" s="38">
        <v>6.9820000000000002</v>
      </c>
      <c r="Q98" s="50">
        <f t="shared" si="18"/>
        <v>-5.6488451378333231</v>
      </c>
      <c r="R98" s="50">
        <f t="shared" si="19"/>
        <v>4.1035195392220114</v>
      </c>
      <c r="S98" s="26"/>
      <c r="T98" s="26"/>
      <c r="U98" s="26">
        <f t="shared" si="14"/>
        <v>100086.99379077695</v>
      </c>
      <c r="V98" s="26">
        <f t="shared" si="15"/>
        <v>101411.58817359144</v>
      </c>
      <c r="W98" s="54">
        <v>207</v>
      </c>
      <c r="X98" s="56" t="str">
        <f>VLOOKUP(W98,[1]Hoja1!B$4:L$235,11,0)</f>
        <v>BORDE 13</v>
      </c>
    </row>
    <row r="99" spans="1:24" s="33" customFormat="1" ht="15.75" thickBot="1" x14ac:dyDescent="0.3">
      <c r="A99" s="25"/>
      <c r="B99" s="26">
        <v>208</v>
      </c>
      <c r="C99" s="38">
        <v>34</v>
      </c>
      <c r="D99" s="38">
        <v>5</v>
      </c>
      <c r="E99" s="38">
        <v>45</v>
      </c>
      <c r="F99" s="27">
        <f t="shared" si="10"/>
        <v>34.095833333333339</v>
      </c>
      <c r="G99" s="27"/>
      <c r="H99" s="29"/>
      <c r="I99" s="29"/>
      <c r="J99" s="28"/>
      <c r="K99" s="27">
        <f t="shared" si="13"/>
        <v>165.71513888888884</v>
      </c>
      <c r="L99" s="27">
        <f t="shared" si="16"/>
        <v>165.71513888888884</v>
      </c>
      <c r="M99" s="50">
        <f t="shared" si="17"/>
        <v>165</v>
      </c>
      <c r="N99" s="26"/>
      <c r="O99" s="28"/>
      <c r="P99" s="38">
        <v>5.3570000000000002</v>
      </c>
      <c r="Q99" s="50">
        <f t="shared" si="18"/>
        <v>-5.1913667054707222</v>
      </c>
      <c r="R99" s="50">
        <f t="shared" si="19"/>
        <v>1.3218020764585219</v>
      </c>
      <c r="S99" s="26"/>
      <c r="T99" s="26"/>
      <c r="U99" s="26">
        <f t="shared" si="14"/>
        <v>100087.45126920931</v>
      </c>
      <c r="V99" s="26">
        <f t="shared" si="15"/>
        <v>101408.80645612869</v>
      </c>
      <c r="W99" s="54">
        <v>208</v>
      </c>
      <c r="X99" s="56" t="str">
        <f>VLOOKUP(W99,[1]Hoja1!B$4:L$235,11,0)</f>
        <v>BORDE 14</v>
      </c>
    </row>
    <row r="100" spans="1:24" s="33" customFormat="1" ht="15.75" thickBot="1" x14ac:dyDescent="0.3">
      <c r="A100" s="25"/>
      <c r="B100" s="26">
        <v>209</v>
      </c>
      <c r="C100" s="38">
        <v>270</v>
      </c>
      <c r="D100" s="38">
        <v>32</v>
      </c>
      <c r="E100" s="38">
        <v>40</v>
      </c>
      <c r="F100" s="27">
        <f t="shared" si="10"/>
        <v>270.54444444444448</v>
      </c>
      <c r="G100" s="27"/>
      <c r="H100" s="29"/>
      <c r="I100" s="29"/>
      <c r="J100" s="28"/>
      <c r="K100" s="27">
        <f t="shared" si="13"/>
        <v>402.16374999999999</v>
      </c>
      <c r="L100" s="27">
        <f t="shared" si="16"/>
        <v>42.163749999999993</v>
      </c>
      <c r="M100" s="50">
        <f t="shared" si="17"/>
        <v>42</v>
      </c>
      <c r="N100" s="26"/>
      <c r="O100" s="28"/>
      <c r="P100" s="38">
        <v>13.698</v>
      </c>
      <c r="Q100" s="50">
        <f t="shared" si="18"/>
        <v>10.153360778975479</v>
      </c>
      <c r="R100" s="50">
        <f t="shared" si="19"/>
        <v>9.1948066261320829</v>
      </c>
      <c r="S100" s="26"/>
      <c r="T100" s="26"/>
      <c r="U100" s="26">
        <f t="shared" si="14"/>
        <v>100102.79599669376</v>
      </c>
      <c r="V100" s="26">
        <f t="shared" si="15"/>
        <v>101416.67946067837</v>
      </c>
      <c r="W100" s="54">
        <v>209</v>
      </c>
      <c r="X100" s="56" t="str">
        <f>VLOOKUP(W100,[1]Hoja1!B$4:L$235,11,0)</f>
        <v>POSTE 5</v>
      </c>
    </row>
    <row r="101" spans="1:24" s="33" customFormat="1" ht="15.75" thickBot="1" x14ac:dyDescent="0.3">
      <c r="A101" s="25"/>
      <c r="B101" s="26">
        <v>210</v>
      </c>
      <c r="C101" s="38">
        <v>187</v>
      </c>
      <c r="D101" s="38">
        <v>48</v>
      </c>
      <c r="E101" s="38">
        <v>45</v>
      </c>
      <c r="F101" s="27">
        <f t="shared" si="10"/>
        <v>187.8125</v>
      </c>
      <c r="G101" s="27"/>
      <c r="H101" s="29"/>
      <c r="I101" s="29"/>
      <c r="J101" s="28"/>
      <c r="K101" s="27">
        <f t="shared" si="13"/>
        <v>319.43180555555551</v>
      </c>
      <c r="L101" s="27">
        <f t="shared" si="16"/>
        <v>319.43180555555551</v>
      </c>
      <c r="M101" s="50">
        <f t="shared" si="17"/>
        <v>319</v>
      </c>
      <c r="N101" s="26"/>
      <c r="O101" s="28"/>
      <c r="P101" s="38">
        <v>3.94</v>
      </c>
      <c r="Q101" s="50">
        <f t="shared" si="18"/>
        <v>2.9929518242033257</v>
      </c>
      <c r="R101" s="50">
        <f t="shared" si="19"/>
        <v>-2.562389388441574</v>
      </c>
      <c r="S101" s="26"/>
      <c r="T101" s="26"/>
      <c r="U101" s="26">
        <f t="shared" si="14"/>
        <v>100095.63558773899</v>
      </c>
      <c r="V101" s="26">
        <f t="shared" si="15"/>
        <v>101404.92226466378</v>
      </c>
      <c r="W101" s="54">
        <v>210</v>
      </c>
      <c r="X101" s="56" t="str">
        <f>VLOOKUP(W101,[1]Hoja1!B$4:L$235,11,0)</f>
        <v>ARBOL 7</v>
      </c>
    </row>
    <row r="102" spans="1:24" s="33" customFormat="1" ht="15.75" thickBot="1" x14ac:dyDescent="0.3">
      <c r="A102" s="25"/>
      <c r="B102" s="26">
        <v>211</v>
      </c>
      <c r="C102" s="38">
        <v>252</v>
      </c>
      <c r="D102" s="38">
        <v>12</v>
      </c>
      <c r="E102" s="38">
        <v>50</v>
      </c>
      <c r="F102" s="27">
        <f t="shared" si="10"/>
        <v>252.21388888888887</v>
      </c>
      <c r="G102" s="27"/>
      <c r="H102" s="29"/>
      <c r="I102" s="29"/>
      <c r="J102" s="28"/>
      <c r="K102" s="27">
        <f t="shared" si="13"/>
        <v>383.83319444444442</v>
      </c>
      <c r="L102" s="27">
        <f t="shared" si="16"/>
        <v>23.833194444444416</v>
      </c>
      <c r="M102" s="50">
        <f t="shared" si="17"/>
        <v>23</v>
      </c>
      <c r="N102" s="26"/>
      <c r="O102" s="28"/>
      <c r="P102" s="38">
        <v>5.6230000000000002</v>
      </c>
      <c r="Q102" s="50">
        <f t="shared" si="18"/>
        <v>5.1435027201572616</v>
      </c>
      <c r="R102" s="50">
        <f t="shared" si="19"/>
        <v>2.2721154829222141</v>
      </c>
      <c r="S102" s="26"/>
      <c r="T102" s="26"/>
      <c r="U102" s="26">
        <f t="shared" si="14"/>
        <v>100097.78613863494</v>
      </c>
      <c r="V102" s="26">
        <f t="shared" si="15"/>
        <v>101409.75676953515</v>
      </c>
      <c r="W102" s="54">
        <v>211</v>
      </c>
      <c r="X102" s="56" t="str">
        <f>VLOOKUP(W102,[1]Hoja1!B$4:L$235,11,0)</f>
        <v>P.Q. 33</v>
      </c>
    </row>
    <row r="103" spans="1:24" s="33" customFormat="1" ht="15.75" thickBot="1" x14ac:dyDescent="0.3">
      <c r="A103" s="25"/>
      <c r="B103" s="26">
        <v>212</v>
      </c>
      <c r="C103" s="38">
        <v>240</v>
      </c>
      <c r="D103" s="38">
        <v>15</v>
      </c>
      <c r="E103" s="38">
        <v>45</v>
      </c>
      <c r="F103" s="27">
        <f t="shared" si="10"/>
        <v>240.26249999999999</v>
      </c>
      <c r="G103" s="27"/>
      <c r="H103" s="29"/>
      <c r="I103" s="29"/>
      <c r="J103" s="28"/>
      <c r="K103" s="27">
        <f t="shared" si="13"/>
        <v>371.8818055555555</v>
      </c>
      <c r="L103" s="27">
        <f t="shared" si="16"/>
        <v>11.881805555555502</v>
      </c>
      <c r="M103" s="50">
        <f t="shared" si="17"/>
        <v>11</v>
      </c>
      <c r="N103" s="26"/>
      <c r="O103" s="28"/>
      <c r="P103" s="38">
        <v>4.4039999999999999</v>
      </c>
      <c r="Q103" s="50">
        <f t="shared" si="18"/>
        <v>4.3096417303275771</v>
      </c>
      <c r="R103" s="50">
        <f t="shared" si="19"/>
        <v>0.90675473873541301</v>
      </c>
      <c r="S103" s="26"/>
      <c r="T103" s="26"/>
      <c r="U103" s="26">
        <f t="shared" si="14"/>
        <v>100096.95227764512</v>
      </c>
      <c r="V103" s="26">
        <f t="shared" si="15"/>
        <v>101408.39140879097</v>
      </c>
      <c r="W103" s="54">
        <v>212</v>
      </c>
      <c r="X103" s="56" t="str">
        <f>VLOOKUP(W103,[1]Hoja1!B$4:L$235,11,0)</f>
        <v>P.Q. 34</v>
      </c>
    </row>
    <row r="104" spans="1:24" s="33" customFormat="1" ht="15.75" thickBot="1" x14ac:dyDescent="0.3">
      <c r="A104" s="25"/>
      <c r="B104" s="26">
        <v>213</v>
      </c>
      <c r="C104" s="38">
        <v>284</v>
      </c>
      <c r="D104" s="38">
        <v>43</v>
      </c>
      <c r="E104" s="38">
        <v>35</v>
      </c>
      <c r="F104" s="27">
        <f t="shared" si="10"/>
        <v>284.72638888888883</v>
      </c>
      <c r="G104" s="27"/>
      <c r="H104" s="29"/>
      <c r="I104" s="29"/>
      <c r="J104" s="28"/>
      <c r="K104" s="27">
        <f t="shared" si="13"/>
        <v>416.34569444444435</v>
      </c>
      <c r="L104" s="27">
        <f t="shared" si="16"/>
        <v>56.345694444444348</v>
      </c>
      <c r="M104" s="50">
        <f t="shared" si="17"/>
        <v>56</v>
      </c>
      <c r="N104" s="26"/>
      <c r="O104" s="28"/>
      <c r="P104" s="38">
        <v>5.5679999999999996</v>
      </c>
      <c r="Q104" s="50">
        <f t="shared" si="18"/>
        <v>3.0856784285827374</v>
      </c>
      <c r="R104" s="50">
        <f t="shared" si="19"/>
        <v>4.6347829113540113</v>
      </c>
      <c r="S104" s="26"/>
      <c r="T104" s="26"/>
      <c r="U104" s="26">
        <f t="shared" si="14"/>
        <v>100095.72831434337</v>
      </c>
      <c r="V104" s="26">
        <f t="shared" si="15"/>
        <v>101412.11943696358</v>
      </c>
      <c r="W104" s="54">
        <v>213</v>
      </c>
      <c r="X104" s="56" t="str">
        <f>VLOOKUP(W104,[1]Hoja1!B$4:L$235,11,0)</f>
        <v>P.Q. 35</v>
      </c>
    </row>
    <row r="105" spans="1:24" s="33" customFormat="1" ht="15.75" thickBot="1" x14ac:dyDescent="0.3">
      <c r="A105" s="25"/>
      <c r="B105" s="26">
        <v>214</v>
      </c>
      <c r="C105" s="38">
        <v>255</v>
      </c>
      <c r="D105" s="38">
        <v>19</v>
      </c>
      <c r="E105" s="38">
        <v>5</v>
      </c>
      <c r="F105" s="27">
        <f t="shared" si="10"/>
        <v>255.31805555555556</v>
      </c>
      <c r="G105" s="27"/>
      <c r="H105" s="29"/>
      <c r="I105" s="29"/>
      <c r="J105" s="28"/>
      <c r="K105" s="27">
        <f t="shared" si="13"/>
        <v>386.93736111111104</v>
      </c>
      <c r="L105" s="27">
        <f t="shared" si="16"/>
        <v>26.937361111111045</v>
      </c>
      <c r="M105" s="50">
        <f t="shared" si="17"/>
        <v>26</v>
      </c>
      <c r="N105" s="26"/>
      <c r="O105" s="28"/>
      <c r="P105" s="38">
        <v>3.3050000000000002</v>
      </c>
      <c r="Q105" s="50">
        <f t="shared" si="18"/>
        <v>2.9464151640881369</v>
      </c>
      <c r="R105" s="50">
        <f t="shared" si="19"/>
        <v>1.4972183143521447</v>
      </c>
      <c r="S105" s="26"/>
      <c r="T105" s="26"/>
      <c r="U105" s="26">
        <f t="shared" si="14"/>
        <v>100095.58905107887</v>
      </c>
      <c r="V105" s="26">
        <f t="shared" si="15"/>
        <v>101408.98187236658</v>
      </c>
      <c r="W105" s="54">
        <v>214</v>
      </c>
      <c r="X105" s="56" t="str">
        <f>VLOOKUP(W105,[1]Hoja1!B$4:L$235,11,0)</f>
        <v>P.Q. 36</v>
      </c>
    </row>
    <row r="106" spans="1:24" s="33" customFormat="1" ht="15.75" thickBot="1" x14ac:dyDescent="0.3">
      <c r="A106" s="25"/>
      <c r="B106" s="26">
        <v>215</v>
      </c>
      <c r="C106" s="38">
        <v>301</v>
      </c>
      <c r="D106" s="38">
        <v>9</v>
      </c>
      <c r="E106" s="38">
        <v>40</v>
      </c>
      <c r="F106" s="27">
        <f t="shared" si="10"/>
        <v>301.1611111111111</v>
      </c>
      <c r="G106" s="27"/>
      <c r="H106" s="29"/>
      <c r="I106" s="29"/>
      <c r="J106" s="28"/>
      <c r="K106" s="27">
        <f t="shared" si="13"/>
        <v>432.78041666666661</v>
      </c>
      <c r="L106" s="27">
        <f t="shared" si="16"/>
        <v>72.780416666666611</v>
      </c>
      <c r="M106" s="50">
        <f t="shared" si="17"/>
        <v>72</v>
      </c>
      <c r="N106" s="26"/>
      <c r="O106" s="28"/>
      <c r="P106" s="38">
        <v>4.3470000000000004</v>
      </c>
      <c r="Q106" s="50">
        <f t="shared" si="18"/>
        <v>1.2868621490249978</v>
      </c>
      <c r="R106" s="50">
        <f t="shared" si="19"/>
        <v>4.1521554413830373</v>
      </c>
      <c r="S106" s="26"/>
      <c r="T106" s="26"/>
      <c r="U106" s="26">
        <f t="shared" si="14"/>
        <v>100093.92949806381</v>
      </c>
      <c r="V106" s="26">
        <f t="shared" si="15"/>
        <v>101411.6368094936</v>
      </c>
      <c r="W106" s="54">
        <v>215</v>
      </c>
      <c r="X106" s="56" t="str">
        <f>VLOOKUP(W106,[1]Hoja1!B$4:L$235,11,0)</f>
        <v>P.Q. 37</v>
      </c>
    </row>
    <row r="107" spans="1:24" s="33" customFormat="1" ht="15.75" thickBot="1" x14ac:dyDescent="0.3">
      <c r="A107" s="25"/>
      <c r="B107" s="26">
        <v>216</v>
      </c>
      <c r="C107" s="38">
        <v>248</v>
      </c>
      <c r="D107" s="38">
        <v>10</v>
      </c>
      <c r="E107" s="38">
        <v>40</v>
      </c>
      <c r="F107" s="27">
        <f t="shared" si="10"/>
        <v>248.17777777777778</v>
      </c>
      <c r="G107" s="27"/>
      <c r="H107" s="29"/>
      <c r="I107" s="29"/>
      <c r="J107" s="28"/>
      <c r="K107" s="27">
        <f t="shared" si="13"/>
        <v>379.79708333333326</v>
      </c>
      <c r="L107" s="27">
        <f t="shared" si="16"/>
        <v>19.797083333333262</v>
      </c>
      <c r="M107" s="50">
        <f t="shared" si="17"/>
        <v>19</v>
      </c>
      <c r="N107" s="26"/>
      <c r="O107" s="28"/>
      <c r="P107" s="38">
        <v>7.181</v>
      </c>
      <c r="Q107" s="50">
        <f t="shared" si="18"/>
        <v>6.7565886194097846</v>
      </c>
      <c r="R107" s="50">
        <f t="shared" si="19"/>
        <v>2.4321330613398144</v>
      </c>
      <c r="S107" s="26"/>
      <c r="T107" s="26"/>
      <c r="U107" s="26">
        <f t="shared" si="14"/>
        <v>100099.39922453419</v>
      </c>
      <c r="V107" s="26">
        <f t="shared" si="15"/>
        <v>101409.91678711357</v>
      </c>
      <c r="W107" s="54">
        <v>216</v>
      </c>
      <c r="X107" s="56" t="str">
        <f>VLOOKUP(W107,[1]Hoja1!B$4:L$235,11,0)</f>
        <v>P.Q. 38</v>
      </c>
    </row>
    <row r="108" spans="1:24" s="33" customFormat="1" ht="15.75" thickBot="1" x14ac:dyDescent="0.3">
      <c r="A108" s="25"/>
      <c r="B108" s="26">
        <v>217</v>
      </c>
      <c r="C108" s="38">
        <v>282</v>
      </c>
      <c r="D108" s="38">
        <v>27</v>
      </c>
      <c r="E108" s="38">
        <v>15</v>
      </c>
      <c r="F108" s="27">
        <f t="shared" si="10"/>
        <v>282.45416666666665</v>
      </c>
      <c r="G108" s="27"/>
      <c r="H108" s="29"/>
      <c r="I108" s="29"/>
      <c r="J108" s="28"/>
      <c r="K108" s="27">
        <f t="shared" si="13"/>
        <v>414.07347222222216</v>
      </c>
      <c r="L108" s="27">
        <f t="shared" si="16"/>
        <v>54.073472222222165</v>
      </c>
      <c r="M108" s="50">
        <f t="shared" si="17"/>
        <v>54</v>
      </c>
      <c r="N108" s="26"/>
      <c r="O108" s="28"/>
      <c r="P108" s="38">
        <v>1.9610000000000001</v>
      </c>
      <c r="Q108" s="50">
        <f t="shared" si="18"/>
        <v>1.1506115352609261</v>
      </c>
      <c r="R108" s="50">
        <f t="shared" si="19"/>
        <v>1.5879590973713695</v>
      </c>
      <c r="S108" s="26"/>
      <c r="T108" s="26"/>
      <c r="U108" s="26">
        <f t="shared" si="14"/>
        <v>100093.79324745006</v>
      </c>
      <c r="V108" s="26">
        <f t="shared" si="15"/>
        <v>101409.0726131496</v>
      </c>
      <c r="W108" s="54">
        <v>217</v>
      </c>
      <c r="X108" s="56" t="str">
        <f>VLOOKUP(W108,[1]Hoja1!B$4:L$235,11,0)</f>
        <v>P.Q. 39</v>
      </c>
    </row>
    <row r="109" spans="1:24" s="33" customFormat="1" ht="15.75" thickBot="1" x14ac:dyDescent="0.3">
      <c r="A109" s="25"/>
      <c r="B109" s="26">
        <v>218</v>
      </c>
      <c r="C109" s="38">
        <v>245</v>
      </c>
      <c r="D109" s="38">
        <v>44</v>
      </c>
      <c r="E109" s="38">
        <v>30</v>
      </c>
      <c r="F109" s="27">
        <f t="shared" si="10"/>
        <v>245.74166666666665</v>
      </c>
      <c r="G109" s="27"/>
      <c r="H109" s="29"/>
      <c r="I109" s="29"/>
      <c r="J109" s="28"/>
      <c r="K109" s="27">
        <f t="shared" si="13"/>
        <v>377.36097222222213</v>
      </c>
      <c r="L109" s="27">
        <f t="shared" si="16"/>
        <v>17.360972222222131</v>
      </c>
      <c r="M109" s="50">
        <f t="shared" si="17"/>
        <v>17</v>
      </c>
      <c r="N109" s="26"/>
      <c r="O109" s="28"/>
      <c r="P109" s="38">
        <v>9.4949999999999992</v>
      </c>
      <c r="Q109" s="50">
        <f t="shared" si="18"/>
        <v>9.0624439067720814</v>
      </c>
      <c r="R109" s="50">
        <f t="shared" si="19"/>
        <v>2.8332199767419328</v>
      </c>
      <c r="S109" s="26"/>
      <c r="T109" s="26"/>
      <c r="U109" s="26">
        <f t="shared" si="14"/>
        <v>100101.70507982156</v>
      </c>
      <c r="V109" s="26">
        <f t="shared" si="15"/>
        <v>101410.31787402897</v>
      </c>
      <c r="W109" s="54">
        <v>218</v>
      </c>
      <c r="X109" s="56" t="str">
        <f>VLOOKUP(W109,[1]Hoja1!B$4:L$235,11,0)</f>
        <v>ARBOL 8</v>
      </c>
    </row>
    <row r="110" spans="1:24" s="33" customFormat="1" ht="15.75" thickBot="1" x14ac:dyDescent="0.3">
      <c r="A110" s="25"/>
      <c r="B110" s="26">
        <v>219</v>
      </c>
      <c r="C110" s="38">
        <v>300</v>
      </c>
      <c r="D110" s="38">
        <v>36</v>
      </c>
      <c r="E110" s="38">
        <v>25</v>
      </c>
      <c r="F110" s="27">
        <f t="shared" si="10"/>
        <v>300.60694444444448</v>
      </c>
      <c r="G110" s="27"/>
      <c r="H110" s="29"/>
      <c r="I110" s="29"/>
      <c r="J110" s="28"/>
      <c r="K110" s="27">
        <f t="shared" si="13"/>
        <v>432.22624999999999</v>
      </c>
      <c r="L110" s="27">
        <f t="shared" si="16"/>
        <v>72.226249999999993</v>
      </c>
      <c r="M110" s="50">
        <f t="shared" si="17"/>
        <v>72</v>
      </c>
      <c r="N110" s="26"/>
      <c r="O110" s="28"/>
      <c r="P110" s="38">
        <v>5.2839999999999998</v>
      </c>
      <c r="Q110" s="50">
        <f t="shared" si="18"/>
        <v>1.6129888510287453</v>
      </c>
      <c r="R110" s="50">
        <f t="shared" si="19"/>
        <v>5.0317912284252184</v>
      </c>
      <c r="S110" s="26"/>
      <c r="T110" s="26"/>
      <c r="U110" s="26">
        <f t="shared" si="14"/>
        <v>100094.25562476582</v>
      </c>
      <c r="V110" s="26">
        <f t="shared" si="15"/>
        <v>101412.51644528065</v>
      </c>
      <c r="W110" s="54">
        <v>219</v>
      </c>
      <c r="X110" s="56" t="str">
        <f>VLOOKUP(W110,[1]Hoja1!B$4:L$235,11,0)</f>
        <v>MATERA 1/1</v>
      </c>
    </row>
    <row r="111" spans="1:24" s="33" customFormat="1" ht="15.75" thickBot="1" x14ac:dyDescent="0.3">
      <c r="A111" s="25"/>
      <c r="B111" s="26">
        <v>220</v>
      </c>
      <c r="C111" s="38">
        <v>293</v>
      </c>
      <c r="D111" s="38">
        <v>35</v>
      </c>
      <c r="E111" s="38">
        <v>5</v>
      </c>
      <c r="F111" s="27">
        <f t="shared" si="10"/>
        <v>293.58472222222218</v>
      </c>
      <c r="G111" s="27"/>
      <c r="H111" s="29"/>
      <c r="I111" s="29"/>
      <c r="J111" s="28"/>
      <c r="K111" s="27">
        <f t="shared" si="13"/>
        <v>425.2040277777777</v>
      </c>
      <c r="L111" s="27">
        <f t="shared" si="16"/>
        <v>65.204027777777696</v>
      </c>
      <c r="M111" s="50">
        <f t="shared" si="17"/>
        <v>65</v>
      </c>
      <c r="N111" s="26"/>
      <c r="O111" s="28"/>
      <c r="P111" s="38">
        <v>6.1920000000000002</v>
      </c>
      <c r="Q111" s="50">
        <f t="shared" si="18"/>
        <v>2.5968521460649714</v>
      </c>
      <c r="R111" s="50">
        <f t="shared" si="19"/>
        <v>5.6211407144349055</v>
      </c>
      <c r="S111" s="26"/>
      <c r="T111" s="26"/>
      <c r="U111" s="26">
        <f t="shared" si="14"/>
        <v>100095.23948806085</v>
      </c>
      <c r="V111" s="26">
        <f t="shared" si="15"/>
        <v>101413.10579476666</v>
      </c>
      <c r="W111" s="54">
        <v>220</v>
      </c>
      <c r="X111" s="56" t="str">
        <f>VLOOKUP(W111,[1]Hoja1!B$4:L$235,11,0)</f>
        <v>MATERA 1/2</v>
      </c>
    </row>
    <row r="112" spans="1:24" s="33" customFormat="1" ht="15.75" thickBot="1" x14ac:dyDescent="0.3">
      <c r="A112" s="25"/>
      <c r="B112" s="26">
        <v>221</v>
      </c>
      <c r="C112" s="38">
        <v>303</v>
      </c>
      <c r="D112" s="38">
        <v>49</v>
      </c>
      <c r="E112" s="38">
        <v>15</v>
      </c>
      <c r="F112" s="27">
        <f t="shared" si="10"/>
        <v>303.82083333333333</v>
      </c>
      <c r="G112" s="27"/>
      <c r="H112" s="29"/>
      <c r="I112" s="29"/>
      <c r="J112" s="28"/>
      <c r="K112" s="27">
        <f t="shared" si="13"/>
        <v>435.44013888888884</v>
      </c>
      <c r="L112" s="27">
        <f t="shared" si="16"/>
        <v>75.440138888888839</v>
      </c>
      <c r="M112" s="50">
        <f t="shared" si="17"/>
        <v>75</v>
      </c>
      <c r="N112" s="26"/>
      <c r="O112" s="28"/>
      <c r="P112" s="38">
        <v>5.6029999999999998</v>
      </c>
      <c r="Q112" s="50">
        <f t="shared" si="18"/>
        <v>1.4085458024132183</v>
      </c>
      <c r="R112" s="50">
        <f t="shared" si="19"/>
        <v>5.4230625777787314</v>
      </c>
      <c r="S112" s="26"/>
      <c r="T112" s="26"/>
      <c r="U112" s="26">
        <f t="shared" si="14"/>
        <v>100094.05118171721</v>
      </c>
      <c r="V112" s="26">
        <f t="shared" si="15"/>
        <v>101412.90771663001</v>
      </c>
      <c r="W112" s="54">
        <v>221</v>
      </c>
      <c r="X112" s="56" t="str">
        <f>VLOOKUP(W112,[1]Hoja1!B$4:L$235,11,0)</f>
        <v>MATERA 1/3</v>
      </c>
    </row>
    <row r="113" spans="1:24" s="33" customFormat="1" ht="15.75" thickBot="1" x14ac:dyDescent="0.3">
      <c r="A113" s="25"/>
      <c r="B113" s="26">
        <v>222</v>
      </c>
      <c r="C113" s="38">
        <v>296</v>
      </c>
      <c r="D113" s="38">
        <v>41</v>
      </c>
      <c r="E113" s="38">
        <v>10</v>
      </c>
      <c r="F113" s="27">
        <f t="shared" si="10"/>
        <v>296.68611111111113</v>
      </c>
      <c r="G113" s="27"/>
      <c r="H113" s="29"/>
      <c r="I113" s="29"/>
      <c r="J113" s="28"/>
      <c r="K113" s="27">
        <f t="shared" si="13"/>
        <v>428.30541666666664</v>
      </c>
      <c r="L113" s="27">
        <f t="shared" si="16"/>
        <v>68.305416666666645</v>
      </c>
      <c r="M113" s="50">
        <f t="shared" si="17"/>
        <v>68</v>
      </c>
      <c r="N113" s="26"/>
      <c r="O113" s="28"/>
      <c r="P113" s="36">
        <v>6.415</v>
      </c>
      <c r="Q113" s="51">
        <f t="shared" si="18"/>
        <v>2.3713619504130703</v>
      </c>
      <c r="R113" s="50">
        <f t="shared" si="19"/>
        <v>5.9606096584269901</v>
      </c>
      <c r="S113" s="26"/>
      <c r="T113" s="26"/>
      <c r="U113" s="26">
        <f t="shared" si="14"/>
        <v>100095.0139978652</v>
      </c>
      <c r="V113" s="26">
        <f t="shared" si="15"/>
        <v>101413.44526371066</v>
      </c>
      <c r="W113" s="54">
        <v>222</v>
      </c>
      <c r="X113" s="56" t="str">
        <f>VLOOKUP(W113,[1]Hoja1!B$4:L$235,11,0)</f>
        <v>MATERA 1/4</v>
      </c>
    </row>
    <row r="114" spans="1:24" s="33" customFormat="1" ht="15.75" thickBot="1" x14ac:dyDescent="0.3">
      <c r="A114" s="25"/>
      <c r="B114" s="26">
        <v>223</v>
      </c>
      <c r="C114" s="38">
        <v>286</v>
      </c>
      <c r="D114" s="38">
        <v>57</v>
      </c>
      <c r="E114" s="38">
        <v>5</v>
      </c>
      <c r="F114" s="27">
        <f t="shared" si="10"/>
        <v>286.95138888888886</v>
      </c>
      <c r="G114" s="27"/>
      <c r="H114" s="29"/>
      <c r="I114" s="29"/>
      <c r="J114" s="28"/>
      <c r="K114" s="27">
        <f t="shared" si="13"/>
        <v>418.57069444444437</v>
      </c>
      <c r="L114" s="27">
        <f t="shared" si="16"/>
        <v>58.570694444444371</v>
      </c>
      <c r="M114" s="50">
        <f t="shared" si="17"/>
        <v>58</v>
      </c>
      <c r="N114" s="26"/>
      <c r="O114" s="28"/>
      <c r="P114" s="38">
        <v>8.2289999999999992</v>
      </c>
      <c r="Q114" s="50">
        <f t="shared" si="18"/>
        <v>4.2909802572222357</v>
      </c>
      <c r="R114" s="50">
        <f t="shared" si="19"/>
        <v>7.0216756854848388</v>
      </c>
      <c r="S114" s="26"/>
      <c r="T114" s="26"/>
      <c r="U114" s="26">
        <f t="shared" si="14"/>
        <v>100096.93361617201</v>
      </c>
      <c r="V114" s="26">
        <f t="shared" si="15"/>
        <v>101414.50632973771</v>
      </c>
      <c r="W114" s="54">
        <v>223</v>
      </c>
      <c r="X114" s="56" t="str">
        <f>VLOOKUP(W114,[1]Hoja1!B$4:L$235,11,0)</f>
        <v>MATERA 2/1</v>
      </c>
    </row>
    <row r="115" spans="1:24" s="33" customFormat="1" ht="15.75" thickBot="1" x14ac:dyDescent="0.3">
      <c r="A115" s="25"/>
      <c r="B115" s="26">
        <v>224</v>
      </c>
      <c r="C115" s="38">
        <v>284</v>
      </c>
      <c r="D115" s="38">
        <v>2</v>
      </c>
      <c r="E115" s="38">
        <v>50</v>
      </c>
      <c r="F115" s="27">
        <f t="shared" si="10"/>
        <v>284.04722222222227</v>
      </c>
      <c r="G115" s="27"/>
      <c r="H115" s="29"/>
      <c r="I115" s="29"/>
      <c r="J115" s="28"/>
      <c r="K115" s="27">
        <f t="shared" si="13"/>
        <v>415.66652777777779</v>
      </c>
      <c r="L115" s="27">
        <f t="shared" si="16"/>
        <v>55.666527777777787</v>
      </c>
      <c r="M115" s="50">
        <f t="shared" si="17"/>
        <v>55</v>
      </c>
      <c r="N115" s="26"/>
      <c r="O115" s="28"/>
      <c r="P115" s="38">
        <v>8.01</v>
      </c>
      <c r="Q115" s="50">
        <f t="shared" si="18"/>
        <v>4.5177085637742991</v>
      </c>
      <c r="R115" s="50">
        <f t="shared" si="19"/>
        <v>6.6144092202403346</v>
      </c>
      <c r="S115" s="26"/>
      <c r="T115" s="26"/>
      <c r="U115" s="26">
        <f t="shared" si="14"/>
        <v>100097.16034447856</v>
      </c>
      <c r="V115" s="26">
        <f t="shared" si="15"/>
        <v>101414.09906327247</v>
      </c>
      <c r="W115" s="54">
        <v>224</v>
      </c>
      <c r="X115" s="56" t="str">
        <f>VLOOKUP(W115,[1]Hoja1!B$4:L$235,11,0)</f>
        <v>MATERA 2/2</v>
      </c>
    </row>
    <row r="116" spans="1:24" s="33" customFormat="1" ht="15.75" thickBot="1" x14ac:dyDescent="0.3">
      <c r="A116" s="25"/>
      <c r="B116" s="26">
        <v>225</v>
      </c>
      <c r="C116" s="38">
        <v>283</v>
      </c>
      <c r="D116" s="38">
        <v>31</v>
      </c>
      <c r="E116" s="38">
        <v>40</v>
      </c>
      <c r="F116" s="27">
        <f t="shared" si="10"/>
        <v>283.52777777777777</v>
      </c>
      <c r="G116" s="27"/>
      <c r="H116" s="29"/>
      <c r="I116" s="29"/>
      <c r="J116" s="28"/>
      <c r="K116" s="27">
        <f t="shared" si="13"/>
        <v>415.14708333333328</v>
      </c>
      <c r="L116" s="27">
        <f t="shared" si="16"/>
        <v>55.147083333333285</v>
      </c>
      <c r="M116" s="50">
        <f t="shared" si="17"/>
        <v>55</v>
      </c>
      <c r="N116" s="26"/>
      <c r="O116" s="28"/>
      <c r="P116" s="38">
        <v>9.2370000000000001</v>
      </c>
      <c r="Q116" s="50">
        <f t="shared" si="18"/>
        <v>5.2786842129712443</v>
      </c>
      <c r="R116" s="50">
        <f t="shared" si="19"/>
        <v>7.5800832435883025</v>
      </c>
      <c r="S116" s="26"/>
      <c r="T116" s="26"/>
      <c r="U116" s="26">
        <f t="shared" si="14"/>
        <v>100097.92132012776</v>
      </c>
      <c r="V116" s="26">
        <f t="shared" si="15"/>
        <v>101415.06473729582</v>
      </c>
      <c r="W116" s="54">
        <v>225</v>
      </c>
      <c r="X116" s="56" t="str">
        <f>VLOOKUP(W116,[1]Hoja1!B$4:L$235,11,0)</f>
        <v>MATERA 2/3</v>
      </c>
    </row>
    <row r="117" spans="1:24" s="33" customFormat="1" ht="15.75" thickBot="1" x14ac:dyDescent="0.3">
      <c r="A117" s="25"/>
      <c r="B117" s="26">
        <v>226</v>
      </c>
      <c r="C117" s="38">
        <v>281</v>
      </c>
      <c r="D117" s="38">
        <v>5</v>
      </c>
      <c r="E117" s="38">
        <v>30</v>
      </c>
      <c r="F117" s="27">
        <f t="shared" si="10"/>
        <v>281.09166666666664</v>
      </c>
      <c r="G117" s="27"/>
      <c r="H117" s="29"/>
      <c r="I117" s="29"/>
      <c r="J117" s="28"/>
      <c r="K117" s="27">
        <f t="shared" ref="K117:K121" si="20">IF($L$51&gt;180,$L$51-180+F117,$L$51+180+F117)</f>
        <v>412.71097222222215</v>
      </c>
      <c r="L117" s="27">
        <f t="shared" si="16"/>
        <v>52.710972222222154</v>
      </c>
      <c r="M117" s="50">
        <f t="shared" si="17"/>
        <v>52</v>
      </c>
      <c r="N117" s="26"/>
      <c r="O117" s="28"/>
      <c r="P117" s="38">
        <v>9.0589999999999993</v>
      </c>
      <c r="Q117" s="50">
        <f t="shared" si="18"/>
        <v>5.488268821036006</v>
      </c>
      <c r="R117" s="50">
        <f t="shared" si="19"/>
        <v>7.207245406397929</v>
      </c>
      <c r="S117" s="26"/>
      <c r="T117" s="26"/>
      <c r="U117" s="26">
        <f t="shared" si="14"/>
        <v>100098.13090473582</v>
      </c>
      <c r="V117" s="26">
        <f t="shared" si="15"/>
        <v>101414.69189945863</v>
      </c>
      <c r="W117" s="54">
        <v>226</v>
      </c>
      <c r="X117" s="56" t="str">
        <f>VLOOKUP(W117,[1]Hoja1!B$4:L$235,11,0)</f>
        <v>MATERA 2/4</v>
      </c>
    </row>
    <row r="118" spans="1:24" s="33" customFormat="1" ht="15.75" thickBot="1" x14ac:dyDescent="0.3">
      <c r="A118" s="25"/>
      <c r="B118" s="26">
        <v>227</v>
      </c>
      <c r="C118" s="38">
        <v>279</v>
      </c>
      <c r="D118" s="38">
        <v>20</v>
      </c>
      <c r="E118" s="38">
        <v>30</v>
      </c>
      <c r="F118" s="27">
        <f t="shared" si="10"/>
        <v>279.34166666666664</v>
      </c>
      <c r="G118" s="27"/>
      <c r="H118" s="29"/>
      <c r="I118" s="29"/>
      <c r="J118" s="28"/>
      <c r="K118" s="27">
        <f t="shared" si="20"/>
        <v>410.96097222222215</v>
      </c>
      <c r="L118" s="27">
        <f t="shared" si="16"/>
        <v>50.960972222222154</v>
      </c>
      <c r="M118" s="50">
        <f t="shared" si="17"/>
        <v>50</v>
      </c>
      <c r="N118" s="26"/>
      <c r="O118" s="28"/>
      <c r="P118" s="38">
        <v>10.791</v>
      </c>
      <c r="Q118" s="50">
        <f t="shared" si="18"/>
        <v>6.7967071227213545</v>
      </c>
      <c r="R118" s="50">
        <f t="shared" si="19"/>
        <v>8.38155434796845</v>
      </c>
      <c r="S118" s="26"/>
      <c r="T118" s="26"/>
      <c r="U118" s="26">
        <f t="shared" ref="U118:U120" si="21">$U$51+Q118</f>
        <v>100099.43934303751</v>
      </c>
      <c r="V118" s="26">
        <f t="shared" ref="V118:V120" si="22">$V$51+R118</f>
        <v>101415.8662084002</v>
      </c>
      <c r="W118" s="54">
        <v>227</v>
      </c>
      <c r="X118" s="56" t="str">
        <f>VLOOKUP(W118,[1]Hoja1!B$4:L$235,11,0)</f>
        <v>MATERA 3/1</v>
      </c>
    </row>
    <row r="119" spans="1:24" s="33" customFormat="1" ht="15.75" thickBot="1" x14ac:dyDescent="0.3">
      <c r="A119" s="25"/>
      <c r="B119" s="26">
        <v>228</v>
      </c>
      <c r="C119" s="38">
        <v>277</v>
      </c>
      <c r="D119" s="38">
        <v>20</v>
      </c>
      <c r="E119" s="38">
        <v>5</v>
      </c>
      <c r="F119" s="27">
        <f t="shared" si="10"/>
        <v>277.33472222222218</v>
      </c>
      <c r="G119" s="27"/>
      <c r="H119" s="29"/>
      <c r="I119" s="29"/>
      <c r="J119" s="28"/>
      <c r="K119" s="27">
        <f t="shared" si="20"/>
        <v>408.9540277777777</v>
      </c>
      <c r="L119" s="27">
        <f t="shared" si="16"/>
        <v>48.954027777777696</v>
      </c>
      <c r="M119" s="50">
        <f t="shared" si="17"/>
        <v>48</v>
      </c>
      <c r="N119" s="26"/>
      <c r="O119" s="28"/>
      <c r="P119" s="38">
        <v>10.634</v>
      </c>
      <c r="Q119" s="50">
        <f t="shared" si="18"/>
        <v>6.982968926897227</v>
      </c>
      <c r="R119" s="50">
        <f t="shared" si="19"/>
        <v>8.0199813569601144</v>
      </c>
      <c r="S119" s="26"/>
      <c r="T119" s="26"/>
      <c r="U119" s="26">
        <f t="shared" si="21"/>
        <v>100099.62560484168</v>
      </c>
      <c r="V119" s="26">
        <f t="shared" si="22"/>
        <v>101415.50463540919</v>
      </c>
      <c r="W119" s="54">
        <v>228</v>
      </c>
      <c r="X119" s="56" t="str">
        <f>VLOOKUP(W119,[1]Hoja1!B$4:L$235,11,0)</f>
        <v>MATERA 3/2</v>
      </c>
    </row>
    <row r="120" spans="1:24" s="33" customFormat="1" ht="15.75" thickBot="1" x14ac:dyDescent="0.3">
      <c r="A120" s="25"/>
      <c r="B120" s="26">
        <v>229</v>
      </c>
      <c r="C120" s="38">
        <v>277</v>
      </c>
      <c r="D120" s="38">
        <v>18</v>
      </c>
      <c r="E120" s="38">
        <v>35</v>
      </c>
      <c r="F120" s="27">
        <f t="shared" si="10"/>
        <v>277.30972222222221</v>
      </c>
      <c r="G120" s="27"/>
      <c r="H120" s="29"/>
      <c r="I120" s="29"/>
      <c r="J120" s="28"/>
      <c r="K120" s="27">
        <f t="shared" si="20"/>
        <v>408.92902777777772</v>
      </c>
      <c r="L120" s="27">
        <f t="shared" si="16"/>
        <v>48.929027777777719</v>
      </c>
      <c r="M120" s="50">
        <f t="shared" si="17"/>
        <v>48</v>
      </c>
      <c r="N120" s="26"/>
      <c r="O120" s="28"/>
      <c r="P120" s="38">
        <v>11.85</v>
      </c>
      <c r="Q120" s="50">
        <f t="shared" si="18"/>
        <v>7.7853715932865635</v>
      </c>
      <c r="R120" s="50">
        <f t="shared" si="19"/>
        <v>8.9336716502481011</v>
      </c>
      <c r="S120" s="26"/>
      <c r="T120" s="26"/>
      <c r="U120" s="26">
        <f t="shared" si="21"/>
        <v>100100.42800750808</v>
      </c>
      <c r="V120" s="26">
        <f t="shared" si="22"/>
        <v>101416.41832570247</v>
      </c>
      <c r="W120" s="54">
        <v>229</v>
      </c>
      <c r="X120" s="56" t="str">
        <f>VLOOKUP(W120,[1]Hoja1!B$4:L$235,11,0)</f>
        <v>MATERA 3/3</v>
      </c>
    </row>
    <row r="121" spans="1:24" s="33" customFormat="1" ht="15.75" thickBot="1" x14ac:dyDescent="0.3">
      <c r="A121" s="25"/>
      <c r="B121" s="26">
        <v>230</v>
      </c>
      <c r="C121" s="44" t="s">
        <v>37</v>
      </c>
      <c r="D121" s="44"/>
      <c r="E121" s="44"/>
      <c r="F121" s="49"/>
      <c r="G121" s="27"/>
      <c r="H121" s="29"/>
      <c r="I121" s="29"/>
      <c r="J121" s="28"/>
      <c r="K121" s="27">
        <f t="shared" si="20"/>
        <v>131.61930555555551</v>
      </c>
      <c r="L121" s="27">
        <f t="shared" si="16"/>
        <v>131.61930555555551</v>
      </c>
      <c r="M121" s="50">
        <f t="shared" si="17"/>
        <v>131</v>
      </c>
      <c r="N121" s="26"/>
      <c r="O121" s="28"/>
      <c r="P121" s="44"/>
      <c r="Q121" s="48"/>
      <c r="R121" s="48"/>
      <c r="S121" s="26"/>
      <c r="T121" s="26"/>
      <c r="U121" s="48"/>
      <c r="V121" s="48"/>
      <c r="W121" s="54">
        <v>230</v>
      </c>
      <c r="X121" s="56" t="str">
        <f>VLOOKUP(W121,[1]Hoja1!B$4:L$235,11,0)</f>
        <v>MATERA 3/4</v>
      </c>
    </row>
    <row r="122" spans="1:24" ht="15.75" thickBot="1" x14ac:dyDescent="0.3">
      <c r="A122" s="8"/>
      <c r="B122" s="10" t="s">
        <v>32</v>
      </c>
      <c r="C122" s="10">
        <v>353</v>
      </c>
      <c r="D122" s="22">
        <v>54</v>
      </c>
      <c r="E122" s="22">
        <v>10</v>
      </c>
      <c r="F122" s="11">
        <f>C122+(D122/60)+(E122/3600)</f>
        <v>353.90277777777777</v>
      </c>
      <c r="G122" s="11">
        <f>F122+F$245</f>
        <v>353.8954861111111</v>
      </c>
      <c r="H122" s="23">
        <f>INT(G122)</f>
        <v>353</v>
      </c>
      <c r="I122" s="23">
        <f>INT((G122-H122)*60)</f>
        <v>53</v>
      </c>
      <c r="J122" s="12">
        <f>((G122-H122)*60-I122)*60</f>
        <v>43.749999999949978</v>
      </c>
      <c r="K122" s="11">
        <f>IF(L51&gt;180,L51-180+G122,L51+180+G122)</f>
        <v>485.51479166666661</v>
      </c>
      <c r="L122" s="11">
        <f>IF(K122&gt;=360,K122-360,K122)</f>
        <v>125.51479166666661</v>
      </c>
      <c r="M122" s="10">
        <f>INT(L122)</f>
        <v>125</v>
      </c>
      <c r="N122" s="10">
        <f>INT((L122-M122)*60)</f>
        <v>30</v>
      </c>
      <c r="O122" s="12">
        <f>((L122-M122)*60-N122)*60</f>
        <v>53.249999999798092</v>
      </c>
      <c r="P122" s="22">
        <v>30.475999999999999</v>
      </c>
      <c r="Q122" s="10">
        <f>P122*COS(RADIANS(L122))</f>
        <v>-17.703907973698339</v>
      </c>
      <c r="R122" s="10">
        <f>P122*SIN(RADIANS(L122))</f>
        <v>24.806414865087223</v>
      </c>
      <c r="S122" s="10">
        <f>Q122-(($Q$242/$P$241)*P122)</f>
        <v>-17.697718659769695</v>
      </c>
      <c r="T122" s="10">
        <f>R122-(($R$242/$P$241)*P122)</f>
        <v>24.798335383386565</v>
      </c>
      <c r="U122" s="10">
        <f>U51+S122</f>
        <v>100074.94491725502</v>
      </c>
      <c r="V122" s="10">
        <f>V51+T122</f>
        <v>101432.28298943561</v>
      </c>
      <c r="W122" s="9" t="s">
        <v>32</v>
      </c>
      <c r="X122" s="56" t="s">
        <v>41</v>
      </c>
    </row>
    <row r="123" spans="1:24" s="33" customFormat="1" ht="15.75" thickBot="1" x14ac:dyDescent="0.3">
      <c r="A123" s="25" t="s">
        <v>32</v>
      </c>
      <c r="B123" s="26">
        <v>44</v>
      </c>
      <c r="C123" s="38">
        <v>176</v>
      </c>
      <c r="D123" s="38">
        <v>47</v>
      </c>
      <c r="E123" s="38">
        <v>5</v>
      </c>
      <c r="F123" s="27">
        <f t="shared" ref="F123:F186" si="23">C123+(D123/60)+(E123/3600)</f>
        <v>176.78472222222223</v>
      </c>
      <c r="G123" s="27"/>
      <c r="H123" s="29"/>
      <c r="I123" s="29"/>
      <c r="J123" s="28"/>
      <c r="K123" s="27">
        <f>IF($L$122&gt;180,$L$122-180+F123,$L$122+180+F123)</f>
        <v>482.29951388888884</v>
      </c>
      <c r="L123" s="27">
        <f>IF(K123&gt;=360,K123-360,K123)</f>
        <v>122.29951388888884</v>
      </c>
      <c r="M123" s="26">
        <f t="shared" ref="M123:M186" si="24">INT(L123)</f>
        <v>122</v>
      </c>
      <c r="N123" s="26">
        <f t="shared" ref="N123:N186" si="25">INT((L123-M123)*60)</f>
        <v>17</v>
      </c>
      <c r="O123" s="28">
        <f t="shared" ref="O123:O186" si="26">((L123-M123)*60-N123)*60</f>
        <v>58.24999999982083</v>
      </c>
      <c r="P123" s="38">
        <v>17.542999999999999</v>
      </c>
      <c r="Q123" s="26">
        <f t="shared" ref="Q123:Q186" si="27">P123*COS(RADIANS(L123))</f>
        <v>-9.3740174570720711</v>
      </c>
      <c r="R123" s="26">
        <f t="shared" ref="R123:R186" si="28">P123*SIN(RADIANS(L123))</f>
        <v>14.828507872153153</v>
      </c>
      <c r="S123" s="26"/>
      <c r="T123" s="26"/>
      <c r="U123" s="26">
        <f>$U$122+Q123</f>
        <v>100065.57089979795</v>
      </c>
      <c r="V123" s="26">
        <f>$V$122+R123</f>
        <v>101447.11149730776</v>
      </c>
      <c r="W123" s="54">
        <v>44</v>
      </c>
      <c r="X123" s="56" t="str">
        <f>VLOOKUP(W123,[1]Hoja1!B$4:L$235,11,0)</f>
        <v>ESC. ESQ. 1</v>
      </c>
    </row>
    <row r="124" spans="1:24" s="33" customFormat="1" ht="15.75" thickBot="1" x14ac:dyDescent="0.3">
      <c r="A124" s="25"/>
      <c r="B124" s="26">
        <v>45</v>
      </c>
      <c r="C124" s="38">
        <v>171</v>
      </c>
      <c r="D124" s="38">
        <v>33</v>
      </c>
      <c r="E124" s="38">
        <v>0</v>
      </c>
      <c r="F124" s="27">
        <f t="shared" si="23"/>
        <v>171.55</v>
      </c>
      <c r="G124" s="27"/>
      <c r="H124" s="29"/>
      <c r="I124" s="29"/>
      <c r="J124" s="28"/>
      <c r="K124" s="27">
        <f t="shared" ref="K124:K187" si="29">IF($L$122&gt;180,$L$122-180+F124,$L$122+180+F124)</f>
        <v>477.06479166666662</v>
      </c>
      <c r="L124" s="27">
        <f t="shared" ref="L124:L187" si="30">IF(K124&gt;=360,K124-360,K124)</f>
        <v>117.06479166666662</v>
      </c>
      <c r="M124" s="26">
        <f t="shared" si="24"/>
        <v>117</v>
      </c>
      <c r="N124" s="26">
        <f t="shared" si="25"/>
        <v>3</v>
      </c>
      <c r="O124" s="28">
        <f t="shared" si="26"/>
        <v>53.249999999839019</v>
      </c>
      <c r="P124" s="38">
        <v>17.149999999999999</v>
      </c>
      <c r="Q124" s="26">
        <f t="shared" si="27"/>
        <v>-7.8032120006818984</v>
      </c>
      <c r="R124" s="26">
        <f t="shared" si="28"/>
        <v>15.271947566450519</v>
      </c>
      <c r="S124" s="26"/>
      <c r="T124" s="26"/>
      <c r="U124" s="26">
        <f t="shared" ref="U124:U187" si="31">$U$122+Q124</f>
        <v>100067.14170525434</v>
      </c>
      <c r="V124" s="26">
        <f t="shared" ref="V124:V187" si="32">$V$122+R124</f>
        <v>101447.55493700206</v>
      </c>
      <c r="W124" s="54">
        <v>45</v>
      </c>
      <c r="X124" s="56" t="str">
        <f>VLOOKUP(W124,[1]Hoja1!B$4:L$235,11,0)</f>
        <v>ESC. ESQ. 2</v>
      </c>
    </row>
    <row r="125" spans="1:24" s="33" customFormat="1" ht="15.75" thickBot="1" x14ac:dyDescent="0.3">
      <c r="A125" s="25"/>
      <c r="B125" s="26">
        <v>46</v>
      </c>
      <c r="C125" s="38">
        <v>176</v>
      </c>
      <c r="D125" s="38">
        <v>49</v>
      </c>
      <c r="E125" s="38">
        <v>40</v>
      </c>
      <c r="F125" s="27">
        <f t="shared" si="23"/>
        <v>176.82777777777778</v>
      </c>
      <c r="G125" s="27"/>
      <c r="H125" s="29"/>
      <c r="I125" s="29"/>
      <c r="J125" s="28"/>
      <c r="K125" s="27">
        <f t="shared" si="29"/>
        <v>482.34256944444439</v>
      </c>
      <c r="L125" s="27">
        <f t="shared" si="30"/>
        <v>122.34256944444439</v>
      </c>
      <c r="M125" s="26">
        <f t="shared" si="24"/>
        <v>122</v>
      </c>
      <c r="N125" s="26">
        <f t="shared" si="25"/>
        <v>20</v>
      </c>
      <c r="O125" s="28">
        <f t="shared" si="26"/>
        <v>33.249999999816282</v>
      </c>
      <c r="P125" s="38">
        <v>17.184000000000001</v>
      </c>
      <c r="Q125" s="26">
        <f t="shared" si="27"/>
        <v>-9.1930999616235773</v>
      </c>
      <c r="R125" s="26">
        <f t="shared" si="28"/>
        <v>14.518153088309704</v>
      </c>
      <c r="S125" s="26"/>
      <c r="T125" s="26"/>
      <c r="U125" s="26">
        <f t="shared" si="31"/>
        <v>100065.75181729339</v>
      </c>
      <c r="V125" s="26">
        <f t="shared" si="32"/>
        <v>101446.80114252392</v>
      </c>
      <c r="W125" s="54">
        <v>46</v>
      </c>
      <c r="X125" s="56" t="str">
        <f>VLOOKUP(W125,[1]Hoja1!B$4:L$235,11,0)</f>
        <v>ESCALON 1</v>
      </c>
    </row>
    <row r="126" spans="1:24" s="33" customFormat="1" ht="15.75" thickBot="1" x14ac:dyDescent="0.3">
      <c r="A126" s="25"/>
      <c r="B126" s="26">
        <v>47</v>
      </c>
      <c r="C126" s="38">
        <v>171</v>
      </c>
      <c r="D126" s="38">
        <v>31</v>
      </c>
      <c r="E126" s="37">
        <v>20</v>
      </c>
      <c r="F126" s="27">
        <f t="shared" si="23"/>
        <v>171.52222222222224</v>
      </c>
      <c r="G126" s="27"/>
      <c r="H126" s="29"/>
      <c r="I126" s="29"/>
      <c r="J126" s="28"/>
      <c r="K126" s="27">
        <f t="shared" si="29"/>
        <v>477.03701388888885</v>
      </c>
      <c r="L126" s="27">
        <f t="shared" si="30"/>
        <v>117.03701388888885</v>
      </c>
      <c r="M126" s="26">
        <f t="shared" si="24"/>
        <v>117</v>
      </c>
      <c r="N126" s="26">
        <f t="shared" si="25"/>
        <v>2</v>
      </c>
      <c r="O126" s="28">
        <f t="shared" si="26"/>
        <v>13.249999999861757</v>
      </c>
      <c r="P126" s="38">
        <v>17.146000000000001</v>
      </c>
      <c r="Q126" s="26">
        <f t="shared" si="27"/>
        <v>-7.7939887707728452</v>
      </c>
      <c r="R126" s="26">
        <f t="shared" si="28"/>
        <v>15.272166023228886</v>
      </c>
      <c r="S126" s="26"/>
      <c r="T126" s="26"/>
      <c r="U126" s="26">
        <f t="shared" si="31"/>
        <v>100067.15092848425</v>
      </c>
      <c r="V126" s="26">
        <f t="shared" si="32"/>
        <v>101447.55515545885</v>
      </c>
      <c r="W126" s="54">
        <v>47</v>
      </c>
      <c r="X126" s="56" t="str">
        <f>VLOOKUP(W126,[1]Hoja1!B$4:L$235,11,0)</f>
        <v>ESCALON 1/2</v>
      </c>
    </row>
    <row r="127" spans="1:24" s="33" customFormat="1" ht="15.75" thickBot="1" x14ac:dyDescent="0.3">
      <c r="A127" s="25"/>
      <c r="B127" s="26">
        <v>48</v>
      </c>
      <c r="C127" s="38">
        <v>176</v>
      </c>
      <c r="D127" s="38">
        <v>54</v>
      </c>
      <c r="E127" s="38">
        <v>40</v>
      </c>
      <c r="F127" s="27">
        <f t="shared" si="23"/>
        <v>176.91111111111113</v>
      </c>
      <c r="G127" s="27"/>
      <c r="H127" s="29"/>
      <c r="I127" s="29"/>
      <c r="J127" s="28"/>
      <c r="K127" s="27">
        <f t="shared" si="29"/>
        <v>482.42590277777776</v>
      </c>
      <c r="L127" s="27">
        <f t="shared" si="30"/>
        <v>122.42590277777776</v>
      </c>
      <c r="M127" s="26">
        <f t="shared" si="24"/>
        <v>122</v>
      </c>
      <c r="N127" s="26">
        <f t="shared" si="25"/>
        <v>25</v>
      </c>
      <c r="O127" s="28">
        <f t="shared" si="26"/>
        <v>33.249999999952706</v>
      </c>
      <c r="P127" s="38">
        <v>16.832999999999998</v>
      </c>
      <c r="Q127" s="26">
        <f t="shared" si="27"/>
        <v>-9.0259968619380384</v>
      </c>
      <c r="R127" s="26">
        <f t="shared" si="28"/>
        <v>14.20849287040271</v>
      </c>
      <c r="S127" s="26"/>
      <c r="T127" s="26"/>
      <c r="U127" s="26">
        <f t="shared" si="31"/>
        <v>100065.91892039309</v>
      </c>
      <c r="V127" s="26">
        <f t="shared" si="32"/>
        <v>101446.49148230601</v>
      </c>
      <c r="W127" s="54">
        <v>48</v>
      </c>
      <c r="X127" s="56" t="str">
        <f>VLOOKUP(W127,[1]Hoja1!B$4:L$235,11,0)</f>
        <v>ESCALON 2</v>
      </c>
    </row>
    <row r="128" spans="1:24" s="33" customFormat="1" ht="15.75" thickBot="1" x14ac:dyDescent="0.3">
      <c r="A128" s="25"/>
      <c r="B128" s="26">
        <v>49</v>
      </c>
      <c r="C128" s="38">
        <v>171</v>
      </c>
      <c r="D128" s="38">
        <v>21</v>
      </c>
      <c r="E128" s="38">
        <v>40</v>
      </c>
      <c r="F128" s="27">
        <f t="shared" si="23"/>
        <v>171.36111111111111</v>
      </c>
      <c r="G128" s="27"/>
      <c r="H128" s="29"/>
      <c r="I128" s="29"/>
      <c r="J128" s="28"/>
      <c r="K128" s="27">
        <f t="shared" si="29"/>
        <v>476.8759027777777</v>
      </c>
      <c r="L128" s="27">
        <f t="shared" si="30"/>
        <v>116.8759027777777</v>
      </c>
      <c r="M128" s="26">
        <f t="shared" si="24"/>
        <v>116</v>
      </c>
      <c r="N128" s="26">
        <f t="shared" si="25"/>
        <v>52</v>
      </c>
      <c r="O128" s="28">
        <f t="shared" si="26"/>
        <v>33.249999999707143</v>
      </c>
      <c r="P128" s="38">
        <v>16.789000000000001</v>
      </c>
      <c r="Q128" s="26">
        <f t="shared" si="27"/>
        <v>-7.5896286376327122</v>
      </c>
      <c r="R128" s="26">
        <f t="shared" si="28"/>
        <v>14.975582063573539</v>
      </c>
      <c r="S128" s="26"/>
      <c r="T128" s="26"/>
      <c r="U128" s="26">
        <f t="shared" si="31"/>
        <v>100067.35528861739</v>
      </c>
      <c r="V128" s="26">
        <f t="shared" si="32"/>
        <v>101447.25857149919</v>
      </c>
      <c r="W128" s="54">
        <v>49</v>
      </c>
      <c r="X128" s="56" t="str">
        <f>VLOOKUP(W128,[1]Hoja1!B$4:L$235,11,0)</f>
        <v>ESCALON 2/2</v>
      </c>
    </row>
    <row r="129" spans="1:24" s="33" customFormat="1" ht="15.75" thickBot="1" x14ac:dyDescent="0.3">
      <c r="A129" s="25"/>
      <c r="B129" s="26">
        <v>50</v>
      </c>
      <c r="C129" s="38">
        <v>176</v>
      </c>
      <c r="D129" s="38">
        <v>57</v>
      </c>
      <c r="E129" s="38">
        <v>35</v>
      </c>
      <c r="F129" s="27">
        <f t="shared" si="23"/>
        <v>176.95972222222221</v>
      </c>
      <c r="G129" s="27"/>
      <c r="H129" s="29"/>
      <c r="I129" s="29"/>
      <c r="J129" s="28"/>
      <c r="K129" s="27">
        <f t="shared" si="29"/>
        <v>482.47451388888885</v>
      </c>
      <c r="L129" s="27">
        <f t="shared" si="30"/>
        <v>122.47451388888885</v>
      </c>
      <c r="M129" s="26">
        <f t="shared" si="24"/>
        <v>122</v>
      </c>
      <c r="N129" s="26">
        <f t="shared" si="25"/>
        <v>28</v>
      </c>
      <c r="O129" s="28">
        <f t="shared" si="26"/>
        <v>28.249999999861757</v>
      </c>
      <c r="P129" s="38">
        <v>16.46</v>
      </c>
      <c r="Q129" s="26">
        <f t="shared" si="27"/>
        <v>-8.8377756359895585</v>
      </c>
      <c r="R129" s="26">
        <f t="shared" si="28"/>
        <v>13.886155760609535</v>
      </c>
      <c r="S129" s="26"/>
      <c r="T129" s="26"/>
      <c r="U129" s="26">
        <f t="shared" si="31"/>
        <v>100066.10714161904</v>
      </c>
      <c r="V129" s="26">
        <f t="shared" si="32"/>
        <v>101446.16914519623</v>
      </c>
      <c r="W129" s="54">
        <v>50</v>
      </c>
      <c r="X129" s="56" t="str">
        <f>VLOOKUP(W129,[1]Hoja1!B$4:L$235,11,0)</f>
        <v>ESCALON 3</v>
      </c>
    </row>
    <row r="130" spans="1:24" s="33" customFormat="1" ht="15.75" thickBot="1" x14ac:dyDescent="0.3">
      <c r="A130" s="25"/>
      <c r="B130" s="26">
        <v>51</v>
      </c>
      <c r="C130" s="38">
        <v>171</v>
      </c>
      <c r="D130" s="38">
        <v>18</v>
      </c>
      <c r="E130" s="38">
        <v>40</v>
      </c>
      <c r="F130" s="27">
        <f t="shared" si="23"/>
        <v>171.31111111111113</v>
      </c>
      <c r="G130" s="27"/>
      <c r="H130" s="29"/>
      <c r="I130" s="29"/>
      <c r="J130" s="28"/>
      <c r="K130" s="27">
        <f t="shared" si="29"/>
        <v>476.82590277777774</v>
      </c>
      <c r="L130" s="27">
        <f t="shared" si="30"/>
        <v>116.82590277777774</v>
      </c>
      <c r="M130" s="26">
        <f t="shared" si="24"/>
        <v>116</v>
      </c>
      <c r="N130" s="26">
        <f t="shared" si="25"/>
        <v>49</v>
      </c>
      <c r="O130" s="28">
        <f t="shared" si="26"/>
        <v>33.249999999870852</v>
      </c>
      <c r="P130" s="38">
        <v>16.433</v>
      </c>
      <c r="Q130" s="26">
        <f t="shared" si="27"/>
        <v>-7.4159010446043361</v>
      </c>
      <c r="R130" s="26">
        <f t="shared" si="28"/>
        <v>14.66451160784553</v>
      </c>
      <c r="S130" s="26"/>
      <c r="T130" s="26"/>
      <c r="U130" s="26">
        <f t="shared" si="31"/>
        <v>100067.52901621042</v>
      </c>
      <c r="V130" s="26">
        <f t="shared" si="32"/>
        <v>101446.94750104345</v>
      </c>
      <c r="W130" s="54">
        <v>51</v>
      </c>
      <c r="X130" s="56" t="str">
        <f>VLOOKUP(W130,[1]Hoja1!B$4:L$235,11,0)</f>
        <v>ESCALON 3/2</v>
      </c>
    </row>
    <row r="131" spans="1:24" s="33" customFormat="1" ht="15.75" thickBot="1" x14ac:dyDescent="0.3">
      <c r="A131" s="25"/>
      <c r="B131" s="26">
        <v>52</v>
      </c>
      <c r="C131" s="38">
        <v>176</v>
      </c>
      <c r="D131" s="38">
        <v>57</v>
      </c>
      <c r="E131" s="38">
        <v>50</v>
      </c>
      <c r="F131" s="27">
        <f t="shared" si="23"/>
        <v>176.96388888888887</v>
      </c>
      <c r="G131" s="27"/>
      <c r="H131" s="29"/>
      <c r="I131" s="29"/>
      <c r="J131" s="28"/>
      <c r="K131" s="27">
        <f t="shared" si="29"/>
        <v>482.47868055555546</v>
      </c>
      <c r="L131" s="27">
        <f t="shared" si="30"/>
        <v>122.47868055555546</v>
      </c>
      <c r="M131" s="26">
        <f t="shared" si="24"/>
        <v>122</v>
      </c>
      <c r="N131" s="26">
        <f t="shared" si="25"/>
        <v>28</v>
      </c>
      <c r="O131" s="28">
        <f t="shared" si="26"/>
        <v>43.249999999643478</v>
      </c>
      <c r="P131" s="38">
        <v>16.11</v>
      </c>
      <c r="Q131" s="26">
        <f t="shared" si="27"/>
        <v>-8.6508404299190662</v>
      </c>
      <c r="R131" s="26">
        <f t="shared" si="28"/>
        <v>13.590256062932649</v>
      </c>
      <c r="S131" s="26"/>
      <c r="T131" s="26"/>
      <c r="U131" s="26">
        <f t="shared" si="31"/>
        <v>100066.2940768251</v>
      </c>
      <c r="V131" s="26">
        <f t="shared" si="32"/>
        <v>101445.87324549854</v>
      </c>
      <c r="W131" s="54">
        <v>52</v>
      </c>
      <c r="X131" s="56" t="str">
        <f>VLOOKUP(W131,[1]Hoja1!B$4:L$235,11,0)</f>
        <v>ESCALON 4</v>
      </c>
    </row>
    <row r="132" spans="1:24" s="33" customFormat="1" ht="15.75" thickBot="1" x14ac:dyDescent="0.3">
      <c r="A132" s="25"/>
      <c r="B132" s="26">
        <v>53</v>
      </c>
      <c r="C132" s="38">
        <v>171</v>
      </c>
      <c r="D132" s="38">
        <v>14</v>
      </c>
      <c r="E132" s="38">
        <v>35</v>
      </c>
      <c r="F132" s="27">
        <f t="shared" si="23"/>
        <v>171.24305555555554</v>
      </c>
      <c r="G132" s="27"/>
      <c r="H132" s="29"/>
      <c r="I132" s="29"/>
      <c r="J132" s="28"/>
      <c r="K132" s="27">
        <f t="shared" si="29"/>
        <v>476.75784722222215</v>
      </c>
      <c r="L132" s="27">
        <f t="shared" si="30"/>
        <v>116.75784722222215</v>
      </c>
      <c r="M132" s="26">
        <f t="shared" si="24"/>
        <v>116</v>
      </c>
      <c r="N132" s="26">
        <f t="shared" si="25"/>
        <v>45</v>
      </c>
      <c r="O132" s="28">
        <f t="shared" si="26"/>
        <v>28.249999999752617</v>
      </c>
      <c r="P132" s="38">
        <v>16.077999999999999</v>
      </c>
      <c r="Q132" s="26">
        <f t="shared" si="27"/>
        <v>-7.2386490431056973</v>
      </c>
      <c r="R132" s="26">
        <f t="shared" si="28"/>
        <v>14.356324182420266</v>
      </c>
      <c r="S132" s="26"/>
      <c r="T132" s="26"/>
      <c r="U132" s="26">
        <f t="shared" si="31"/>
        <v>100067.70626821191</v>
      </c>
      <c r="V132" s="26">
        <f t="shared" si="32"/>
        <v>101446.63931361803</v>
      </c>
      <c r="W132" s="54">
        <v>53</v>
      </c>
      <c r="X132" s="56" t="str">
        <f>VLOOKUP(W132,[1]Hoja1!B$4:L$235,11,0)</f>
        <v>ESCALON 4/2</v>
      </c>
    </row>
    <row r="133" spans="1:24" s="33" customFormat="1" ht="15.75" thickBot="1" x14ac:dyDescent="0.3">
      <c r="A133" s="25"/>
      <c r="B133" s="26">
        <v>54</v>
      </c>
      <c r="C133" s="38">
        <v>177</v>
      </c>
      <c r="D133" s="38">
        <v>1</v>
      </c>
      <c r="E133" s="38">
        <v>20</v>
      </c>
      <c r="F133" s="27">
        <f t="shared" si="23"/>
        <v>177.02222222222224</v>
      </c>
      <c r="G133" s="27"/>
      <c r="H133" s="29"/>
      <c r="I133" s="29"/>
      <c r="J133" s="28"/>
      <c r="K133" s="27">
        <f t="shared" si="29"/>
        <v>482.53701388888885</v>
      </c>
      <c r="L133" s="27">
        <f t="shared" si="30"/>
        <v>122.53701388888885</v>
      </c>
      <c r="M133" s="26">
        <f t="shared" si="24"/>
        <v>122</v>
      </c>
      <c r="N133" s="26">
        <f t="shared" si="25"/>
        <v>32</v>
      </c>
      <c r="O133" s="28">
        <f t="shared" si="26"/>
        <v>13.249999999861757</v>
      </c>
      <c r="P133" s="38">
        <v>15.744999999999999</v>
      </c>
      <c r="Q133" s="26">
        <f t="shared" si="27"/>
        <v>-8.4683591186201639</v>
      </c>
      <c r="R133" s="26">
        <f t="shared" si="28"/>
        <v>13.273730404000327</v>
      </c>
      <c r="S133" s="26"/>
      <c r="T133" s="26"/>
      <c r="U133" s="26">
        <f t="shared" si="31"/>
        <v>100066.4765581364</v>
      </c>
      <c r="V133" s="26">
        <f t="shared" si="32"/>
        <v>101445.55671983962</v>
      </c>
      <c r="W133" s="54">
        <v>54</v>
      </c>
      <c r="X133" s="56" t="str">
        <f>VLOOKUP(W133,[1]Hoja1!B$4:L$235,11,0)</f>
        <v>ESCALON 5</v>
      </c>
    </row>
    <row r="134" spans="1:24" s="33" customFormat="1" ht="15.75" thickBot="1" x14ac:dyDescent="0.3">
      <c r="A134" s="25"/>
      <c r="B134" s="26">
        <v>55</v>
      </c>
      <c r="C134" s="38">
        <v>171</v>
      </c>
      <c r="D134" s="38">
        <v>8</v>
      </c>
      <c r="E134" s="38">
        <v>5</v>
      </c>
      <c r="F134" s="27">
        <f t="shared" si="23"/>
        <v>171.13472222222222</v>
      </c>
      <c r="G134" s="27"/>
      <c r="H134" s="29"/>
      <c r="I134" s="29"/>
      <c r="J134" s="28"/>
      <c r="K134" s="27">
        <f t="shared" si="29"/>
        <v>476.64951388888881</v>
      </c>
      <c r="L134" s="27">
        <f t="shared" si="30"/>
        <v>116.64951388888881</v>
      </c>
      <c r="M134" s="26">
        <f t="shared" si="24"/>
        <v>116</v>
      </c>
      <c r="N134" s="26">
        <f t="shared" si="25"/>
        <v>38</v>
      </c>
      <c r="O134" s="28">
        <f t="shared" si="26"/>
        <v>58.249999999698048</v>
      </c>
      <c r="P134" s="38">
        <v>15.722</v>
      </c>
      <c r="Q134" s="26">
        <f t="shared" si="27"/>
        <v>-7.0518143041805601</v>
      </c>
      <c r="R134" s="26">
        <f t="shared" si="28"/>
        <v>14.051804119733324</v>
      </c>
      <c r="S134" s="26"/>
      <c r="T134" s="26"/>
      <c r="U134" s="26">
        <f t="shared" si="31"/>
        <v>100067.89310295084</v>
      </c>
      <c r="V134" s="26">
        <f t="shared" si="32"/>
        <v>101446.33479355535</v>
      </c>
      <c r="W134" s="54">
        <v>55</v>
      </c>
      <c r="X134" s="56" t="str">
        <f>VLOOKUP(W134,[1]Hoja1!B$4:L$235,11,0)</f>
        <v>ESCALON 5/2</v>
      </c>
    </row>
    <row r="135" spans="1:24" s="33" customFormat="1" ht="15.75" thickBot="1" x14ac:dyDescent="0.3">
      <c r="A135" s="25"/>
      <c r="B135" s="26">
        <v>56</v>
      </c>
      <c r="C135" s="38">
        <v>177</v>
      </c>
      <c r="D135" s="38">
        <v>7</v>
      </c>
      <c r="E135" s="38">
        <v>20</v>
      </c>
      <c r="F135" s="27">
        <f t="shared" si="23"/>
        <v>177.12222222222223</v>
      </c>
      <c r="G135" s="27"/>
      <c r="H135" s="29"/>
      <c r="I135" s="29"/>
      <c r="J135" s="28"/>
      <c r="K135" s="27">
        <f t="shared" si="29"/>
        <v>482.63701388888887</v>
      </c>
      <c r="L135" s="27">
        <f t="shared" si="30"/>
        <v>122.63701388888887</v>
      </c>
      <c r="M135" s="26">
        <f t="shared" si="24"/>
        <v>122</v>
      </c>
      <c r="N135" s="26">
        <f t="shared" si="25"/>
        <v>38</v>
      </c>
      <c r="O135" s="28">
        <f t="shared" si="26"/>
        <v>13.249999999943611</v>
      </c>
      <c r="P135" s="38">
        <v>15.385</v>
      </c>
      <c r="Q135" s="26">
        <f t="shared" si="27"/>
        <v>-8.2973598716088404</v>
      </c>
      <c r="R135" s="26">
        <f t="shared" si="28"/>
        <v>12.955772619223268</v>
      </c>
      <c r="S135" s="26"/>
      <c r="T135" s="26"/>
      <c r="U135" s="26">
        <f t="shared" si="31"/>
        <v>100066.64755738342</v>
      </c>
      <c r="V135" s="26">
        <f t="shared" si="32"/>
        <v>101445.23876205484</v>
      </c>
      <c r="W135" s="54">
        <v>56</v>
      </c>
      <c r="X135" s="56" t="str">
        <f>VLOOKUP(W135,[1]Hoja1!B$4:L$235,11,0)</f>
        <v>ESCALON 6</v>
      </c>
    </row>
    <row r="136" spans="1:24" s="33" customFormat="1" ht="15.75" thickBot="1" x14ac:dyDescent="0.3">
      <c r="A136" s="25"/>
      <c r="B136" s="26">
        <v>57</v>
      </c>
      <c r="C136" s="38">
        <v>171</v>
      </c>
      <c r="D136" s="38">
        <v>4</v>
      </c>
      <c r="E136" s="38">
        <v>55</v>
      </c>
      <c r="F136" s="27">
        <f t="shared" si="23"/>
        <v>171.08194444444445</v>
      </c>
      <c r="G136" s="27"/>
      <c r="H136" s="29"/>
      <c r="I136" s="29"/>
      <c r="J136" s="28"/>
      <c r="K136" s="27">
        <f t="shared" si="29"/>
        <v>476.59673611111106</v>
      </c>
      <c r="L136" s="27">
        <f t="shared" si="30"/>
        <v>116.59673611111106</v>
      </c>
      <c r="M136" s="26">
        <f t="shared" si="24"/>
        <v>116</v>
      </c>
      <c r="N136" s="26">
        <f t="shared" si="25"/>
        <v>35</v>
      </c>
      <c r="O136" s="28">
        <f t="shared" si="26"/>
        <v>48.24999999980264</v>
      </c>
      <c r="P136" s="38">
        <v>15.35</v>
      </c>
      <c r="Q136" s="26">
        <f t="shared" si="27"/>
        <v>-6.8723201189699656</v>
      </c>
      <c r="R136" s="26">
        <f t="shared" si="28"/>
        <v>13.725659043645249</v>
      </c>
      <c r="S136" s="26"/>
      <c r="T136" s="26"/>
      <c r="U136" s="26">
        <f t="shared" si="31"/>
        <v>100068.07259713605</v>
      </c>
      <c r="V136" s="26">
        <f t="shared" si="32"/>
        <v>101446.00864847926</v>
      </c>
      <c r="W136" s="54">
        <v>57</v>
      </c>
      <c r="X136" s="56" t="str">
        <f>VLOOKUP(W136,[1]Hoja1!B$4:L$235,11,0)</f>
        <v>ESCALON 6/2</v>
      </c>
    </row>
    <row r="137" spans="1:24" s="33" customFormat="1" ht="15.75" thickBot="1" x14ac:dyDescent="0.3">
      <c r="A137" s="25"/>
      <c r="B137" s="26">
        <v>58</v>
      </c>
      <c r="C137" s="38">
        <v>177</v>
      </c>
      <c r="D137" s="38">
        <v>7</v>
      </c>
      <c r="E137" s="38">
        <v>25</v>
      </c>
      <c r="F137" s="27">
        <f t="shared" si="23"/>
        <v>177.12361111111113</v>
      </c>
      <c r="G137" s="27"/>
      <c r="H137" s="29"/>
      <c r="I137" s="29"/>
      <c r="J137" s="28"/>
      <c r="K137" s="27">
        <f t="shared" si="29"/>
        <v>482.63840277777774</v>
      </c>
      <c r="L137" s="27">
        <f t="shared" si="30"/>
        <v>122.63840277777774</v>
      </c>
      <c r="M137" s="26">
        <f t="shared" si="24"/>
        <v>122</v>
      </c>
      <c r="N137" s="26">
        <f t="shared" si="25"/>
        <v>38</v>
      </c>
      <c r="O137" s="28">
        <f t="shared" si="26"/>
        <v>18.249999999870852</v>
      </c>
      <c r="P137" s="38">
        <v>15.023999999999999</v>
      </c>
      <c r="Q137" s="26">
        <f t="shared" si="27"/>
        <v>-8.1029738747903401</v>
      </c>
      <c r="R137" s="26">
        <f t="shared" si="28"/>
        <v>12.65157659679082</v>
      </c>
      <c r="S137" s="26"/>
      <c r="T137" s="26"/>
      <c r="U137" s="26">
        <f t="shared" si="31"/>
        <v>100066.84194338023</v>
      </c>
      <c r="V137" s="26">
        <f t="shared" si="32"/>
        <v>101444.9345660324</v>
      </c>
      <c r="W137" s="54">
        <v>58</v>
      </c>
      <c r="X137" s="56" t="str">
        <f>VLOOKUP(W137,[1]Hoja1!B$4:L$235,11,0)</f>
        <v>ESCALON 7</v>
      </c>
    </row>
    <row r="138" spans="1:24" s="33" customFormat="1" ht="15.75" thickBot="1" x14ac:dyDescent="0.3">
      <c r="A138" s="25"/>
      <c r="B138" s="26">
        <v>59</v>
      </c>
      <c r="C138" s="38">
        <v>170</v>
      </c>
      <c r="D138" s="38">
        <v>58</v>
      </c>
      <c r="E138" s="38">
        <v>40</v>
      </c>
      <c r="F138" s="27">
        <f t="shared" si="23"/>
        <v>170.97777777777779</v>
      </c>
      <c r="G138" s="27"/>
      <c r="H138" s="29"/>
      <c r="I138" s="29"/>
      <c r="J138" s="28"/>
      <c r="K138" s="27">
        <f t="shared" si="29"/>
        <v>476.49256944444437</v>
      </c>
      <c r="L138" s="27">
        <f t="shared" si="30"/>
        <v>116.49256944444437</v>
      </c>
      <c r="M138" s="26">
        <f t="shared" si="24"/>
        <v>116</v>
      </c>
      <c r="N138" s="26">
        <f t="shared" si="25"/>
        <v>29</v>
      </c>
      <c r="O138" s="28">
        <f t="shared" si="26"/>
        <v>33.249999999734428</v>
      </c>
      <c r="P138" s="38">
        <v>15.000999999999999</v>
      </c>
      <c r="Q138" s="26">
        <f t="shared" si="27"/>
        <v>-6.6916722929711945</v>
      </c>
      <c r="R138" s="26">
        <f t="shared" si="28"/>
        <v>13.425778298612027</v>
      </c>
      <c r="S138" s="26"/>
      <c r="T138" s="26"/>
      <c r="U138" s="26">
        <f t="shared" si="31"/>
        <v>100068.25324496205</v>
      </c>
      <c r="V138" s="26">
        <f t="shared" si="32"/>
        <v>101445.70876773422</v>
      </c>
      <c r="W138" s="54">
        <v>59</v>
      </c>
      <c r="X138" s="56" t="str">
        <f>VLOOKUP(W138,[1]Hoja1!B$4:L$235,11,0)</f>
        <v>ESCALON 7/2</v>
      </c>
    </row>
    <row r="139" spans="1:24" s="33" customFormat="1" ht="15.75" thickBot="1" x14ac:dyDescent="0.3">
      <c r="A139" s="25"/>
      <c r="B139" s="26">
        <v>60</v>
      </c>
      <c r="C139" s="38">
        <v>177</v>
      </c>
      <c r="D139" s="38">
        <v>7</v>
      </c>
      <c r="E139" s="38">
        <v>0</v>
      </c>
      <c r="F139" s="27">
        <f t="shared" si="23"/>
        <v>177.11666666666667</v>
      </c>
      <c r="G139" s="27"/>
      <c r="H139" s="29"/>
      <c r="I139" s="29"/>
      <c r="J139" s="28"/>
      <c r="K139" s="27">
        <f t="shared" si="29"/>
        <v>482.63145833333328</v>
      </c>
      <c r="L139" s="27">
        <f t="shared" si="30"/>
        <v>122.63145833333328</v>
      </c>
      <c r="M139" s="26">
        <f t="shared" si="24"/>
        <v>122</v>
      </c>
      <c r="N139" s="26">
        <f t="shared" si="25"/>
        <v>37</v>
      </c>
      <c r="O139" s="28">
        <f t="shared" si="26"/>
        <v>53.249999999825377</v>
      </c>
      <c r="P139" s="38">
        <v>14.653</v>
      </c>
      <c r="Q139" s="26">
        <f t="shared" si="27"/>
        <v>-7.9013848638643998</v>
      </c>
      <c r="R139" s="26">
        <f t="shared" si="28"/>
        <v>12.34011856641153</v>
      </c>
      <c r="S139" s="26"/>
      <c r="T139" s="26"/>
      <c r="U139" s="26">
        <f t="shared" si="31"/>
        <v>100067.04353239115</v>
      </c>
      <c r="V139" s="26">
        <f t="shared" si="32"/>
        <v>101444.62310800202</v>
      </c>
      <c r="W139" s="54">
        <v>60</v>
      </c>
      <c r="X139" s="56" t="str">
        <f>VLOOKUP(W139,[1]Hoja1!B$4:L$235,11,0)</f>
        <v>ESCALON 8</v>
      </c>
    </row>
    <row r="140" spans="1:24" s="33" customFormat="1" ht="15.75" thickBot="1" x14ac:dyDescent="0.3">
      <c r="A140" s="25"/>
      <c r="B140" s="26">
        <v>61</v>
      </c>
      <c r="C140" s="38">
        <v>170</v>
      </c>
      <c r="D140" s="38">
        <v>53</v>
      </c>
      <c r="E140" s="38">
        <v>50</v>
      </c>
      <c r="F140" s="27">
        <f t="shared" si="23"/>
        <v>170.89722222222221</v>
      </c>
      <c r="G140" s="27"/>
      <c r="H140" s="29"/>
      <c r="I140" s="29"/>
      <c r="J140" s="28"/>
      <c r="K140" s="27">
        <f t="shared" si="29"/>
        <v>476.41201388888885</v>
      </c>
      <c r="L140" s="27">
        <f t="shared" si="30"/>
        <v>116.41201388888885</v>
      </c>
      <c r="M140" s="26">
        <f t="shared" si="24"/>
        <v>116</v>
      </c>
      <c r="N140" s="26">
        <f t="shared" si="25"/>
        <v>24</v>
      </c>
      <c r="O140" s="28">
        <f t="shared" si="26"/>
        <v>43.249999999861757</v>
      </c>
      <c r="P140" s="38">
        <v>14.659000000000001</v>
      </c>
      <c r="Q140" s="26">
        <f t="shared" si="27"/>
        <v>-6.5206601219878069</v>
      </c>
      <c r="R140" s="26">
        <f t="shared" si="28"/>
        <v>13.128871717459882</v>
      </c>
      <c r="S140" s="26"/>
      <c r="T140" s="26"/>
      <c r="U140" s="26">
        <f t="shared" si="31"/>
        <v>100068.42425713304</v>
      </c>
      <c r="V140" s="26">
        <f t="shared" si="32"/>
        <v>101445.41186115307</v>
      </c>
      <c r="W140" s="54">
        <v>61</v>
      </c>
      <c r="X140" s="56" t="str">
        <f>VLOOKUP(W140,[1]Hoja1!B$4:L$235,11,0)</f>
        <v>ESCALON 8/2</v>
      </c>
    </row>
    <row r="141" spans="1:24" s="33" customFormat="1" ht="15.75" thickBot="1" x14ac:dyDescent="0.3">
      <c r="A141" s="25"/>
      <c r="B141" s="26">
        <v>62</v>
      </c>
      <c r="C141" s="38">
        <v>177</v>
      </c>
      <c r="D141" s="38">
        <v>11</v>
      </c>
      <c r="E141" s="38">
        <v>25</v>
      </c>
      <c r="F141" s="27">
        <f t="shared" si="23"/>
        <v>177.19027777777779</v>
      </c>
      <c r="G141" s="27"/>
      <c r="H141" s="29"/>
      <c r="I141" s="29"/>
      <c r="J141" s="28"/>
      <c r="K141" s="27">
        <f t="shared" si="29"/>
        <v>482.7050694444444</v>
      </c>
      <c r="L141" s="27">
        <f t="shared" si="30"/>
        <v>122.7050694444444</v>
      </c>
      <c r="M141" s="26">
        <f t="shared" si="24"/>
        <v>122</v>
      </c>
      <c r="N141" s="26">
        <f t="shared" si="25"/>
        <v>42</v>
      </c>
      <c r="O141" s="28">
        <f t="shared" si="26"/>
        <v>18.249999999857209</v>
      </c>
      <c r="P141" s="38">
        <v>14.305</v>
      </c>
      <c r="Q141" s="26">
        <f t="shared" si="27"/>
        <v>-7.7292028416689735</v>
      </c>
      <c r="R141" s="26">
        <f t="shared" si="28"/>
        <v>12.037127914595585</v>
      </c>
      <c r="S141" s="26"/>
      <c r="T141" s="26"/>
      <c r="U141" s="26">
        <f t="shared" si="31"/>
        <v>100067.21571441335</v>
      </c>
      <c r="V141" s="26">
        <f t="shared" si="32"/>
        <v>101444.3201173502</v>
      </c>
      <c r="W141" s="54">
        <v>62</v>
      </c>
      <c r="X141" s="56" t="str">
        <f>VLOOKUP(W141,[1]Hoja1!B$4:L$235,11,0)</f>
        <v>ESCALON 9</v>
      </c>
    </row>
    <row r="142" spans="1:24" s="33" customFormat="1" ht="15.75" thickBot="1" x14ac:dyDescent="0.3">
      <c r="A142" s="25"/>
      <c r="B142" s="26">
        <v>63</v>
      </c>
      <c r="C142" s="38">
        <v>170</v>
      </c>
      <c r="D142" s="38">
        <v>44</v>
      </c>
      <c r="E142" s="38">
        <v>15</v>
      </c>
      <c r="F142" s="27">
        <f t="shared" si="23"/>
        <v>170.73749999999998</v>
      </c>
      <c r="G142" s="27"/>
      <c r="H142" s="29"/>
      <c r="I142" s="29"/>
      <c r="J142" s="28"/>
      <c r="K142" s="27">
        <f t="shared" si="29"/>
        <v>476.25229166666657</v>
      </c>
      <c r="L142" s="27">
        <f t="shared" si="30"/>
        <v>116.25229166666657</v>
      </c>
      <c r="M142" s="26">
        <f t="shared" si="24"/>
        <v>116</v>
      </c>
      <c r="N142" s="26">
        <f t="shared" si="25"/>
        <v>15</v>
      </c>
      <c r="O142" s="28">
        <f t="shared" si="26"/>
        <v>8.2499999996343831</v>
      </c>
      <c r="P142" s="38">
        <v>14.302</v>
      </c>
      <c r="Q142" s="26">
        <f t="shared" si="27"/>
        <v>-6.3261258885797238</v>
      </c>
      <c r="R142" s="26">
        <f t="shared" si="28"/>
        <v>12.826820932789285</v>
      </c>
      <c r="S142" s="26"/>
      <c r="T142" s="26"/>
      <c r="U142" s="26">
        <f t="shared" si="31"/>
        <v>100068.61879136645</v>
      </c>
      <c r="V142" s="26">
        <f t="shared" si="32"/>
        <v>101445.10981036841</v>
      </c>
      <c r="W142" s="54">
        <v>63</v>
      </c>
      <c r="X142" s="56" t="str">
        <f>VLOOKUP(W142,[1]Hoja1!B$4:L$235,11,0)</f>
        <v>ESCALON 9/2</v>
      </c>
    </row>
    <row r="143" spans="1:24" s="33" customFormat="1" ht="15.75" thickBot="1" x14ac:dyDescent="0.3">
      <c r="A143" s="25"/>
      <c r="B143" s="26">
        <v>64</v>
      </c>
      <c r="C143" s="38">
        <v>177</v>
      </c>
      <c r="D143" s="38">
        <v>10</v>
      </c>
      <c r="E143" s="38">
        <v>40</v>
      </c>
      <c r="F143" s="27">
        <f t="shared" si="23"/>
        <v>177.17777777777778</v>
      </c>
      <c r="G143" s="27"/>
      <c r="H143" s="29"/>
      <c r="I143" s="29"/>
      <c r="J143" s="28"/>
      <c r="K143" s="27">
        <f t="shared" si="29"/>
        <v>482.69256944444442</v>
      </c>
      <c r="L143" s="27">
        <f t="shared" si="30"/>
        <v>122.69256944444442</v>
      </c>
      <c r="M143" s="26">
        <f t="shared" si="24"/>
        <v>122</v>
      </c>
      <c r="N143" s="26">
        <f t="shared" si="25"/>
        <v>41</v>
      </c>
      <c r="O143" s="28">
        <f t="shared" si="26"/>
        <v>33.249999999898137</v>
      </c>
      <c r="P143" s="38">
        <v>13.93</v>
      </c>
      <c r="Q143" s="26">
        <f t="shared" si="27"/>
        <v>-7.5240273704269054</v>
      </c>
      <c r="R143" s="26">
        <f t="shared" si="28"/>
        <v>11.723221064582328</v>
      </c>
      <c r="S143" s="26"/>
      <c r="T143" s="26"/>
      <c r="U143" s="26">
        <f t="shared" si="31"/>
        <v>100067.4208898846</v>
      </c>
      <c r="V143" s="26">
        <f t="shared" si="32"/>
        <v>101444.0062105002</v>
      </c>
      <c r="W143" s="54">
        <v>64</v>
      </c>
      <c r="X143" s="56" t="str">
        <f>VLOOKUP(W143,[1]Hoja1!B$4:L$235,11,0)</f>
        <v>ESCALON 10</v>
      </c>
    </row>
    <row r="144" spans="1:24" s="33" customFormat="1" ht="15.75" thickBot="1" x14ac:dyDescent="0.3">
      <c r="A144" s="25"/>
      <c r="B144" s="26">
        <v>65</v>
      </c>
      <c r="C144" s="38">
        <v>170</v>
      </c>
      <c r="D144" s="38">
        <v>44</v>
      </c>
      <c r="E144" s="38">
        <v>35</v>
      </c>
      <c r="F144" s="27">
        <f t="shared" si="23"/>
        <v>170.74305555555554</v>
      </c>
      <c r="G144" s="27"/>
      <c r="H144" s="29"/>
      <c r="I144" s="29"/>
      <c r="J144" s="28"/>
      <c r="K144" s="27">
        <f t="shared" si="29"/>
        <v>476.25784722222215</v>
      </c>
      <c r="L144" s="27">
        <f t="shared" si="30"/>
        <v>116.25784722222215</v>
      </c>
      <c r="M144" s="26">
        <f t="shared" si="24"/>
        <v>116</v>
      </c>
      <c r="N144" s="26">
        <f t="shared" si="25"/>
        <v>15</v>
      </c>
      <c r="O144" s="28">
        <f t="shared" si="26"/>
        <v>28.249999999752617</v>
      </c>
      <c r="P144" s="38">
        <v>13.959</v>
      </c>
      <c r="Q144" s="26">
        <f t="shared" si="27"/>
        <v>-6.1756224305715648</v>
      </c>
      <c r="R144" s="26">
        <f t="shared" si="28"/>
        <v>12.518600904055587</v>
      </c>
      <c r="S144" s="26"/>
      <c r="T144" s="26"/>
      <c r="U144" s="26">
        <f t="shared" si="31"/>
        <v>100068.76929482445</v>
      </c>
      <c r="V144" s="26">
        <f t="shared" si="32"/>
        <v>101444.80159033967</v>
      </c>
      <c r="W144" s="54">
        <v>65</v>
      </c>
      <c r="X144" s="56" t="str">
        <f>VLOOKUP(W144,[1]Hoja1!B$4:L$235,11,0)</f>
        <v>ESCALON 10/2</v>
      </c>
    </row>
    <row r="145" spans="1:24" s="33" customFormat="1" ht="15.75" thickBot="1" x14ac:dyDescent="0.3">
      <c r="A145" s="25"/>
      <c r="B145" s="26">
        <v>66</v>
      </c>
      <c r="C145" s="38">
        <v>177</v>
      </c>
      <c r="D145" s="38">
        <v>24</v>
      </c>
      <c r="E145" s="38">
        <v>0</v>
      </c>
      <c r="F145" s="27">
        <f t="shared" si="23"/>
        <v>177.4</v>
      </c>
      <c r="G145" s="27"/>
      <c r="H145" s="29"/>
      <c r="I145" s="29"/>
      <c r="J145" s="28"/>
      <c r="K145" s="27">
        <f t="shared" si="29"/>
        <v>482.91479166666659</v>
      </c>
      <c r="L145" s="27">
        <f t="shared" si="30"/>
        <v>122.91479166666659</v>
      </c>
      <c r="M145" s="26">
        <f t="shared" si="24"/>
        <v>122</v>
      </c>
      <c r="N145" s="26">
        <f t="shared" si="25"/>
        <v>54</v>
      </c>
      <c r="O145" s="28">
        <f t="shared" si="26"/>
        <v>53.249999999716238</v>
      </c>
      <c r="P145" s="38">
        <v>13.585000000000001</v>
      </c>
      <c r="Q145" s="26">
        <f t="shared" si="27"/>
        <v>-7.381969327968676</v>
      </c>
      <c r="R145" s="26">
        <f t="shared" si="28"/>
        <v>11.40433048630781</v>
      </c>
      <c r="S145" s="26"/>
      <c r="T145" s="26"/>
      <c r="U145" s="26">
        <f t="shared" si="31"/>
        <v>100067.56294792706</v>
      </c>
      <c r="V145" s="26">
        <f t="shared" si="32"/>
        <v>101443.68731992191</v>
      </c>
      <c r="W145" s="54">
        <v>66</v>
      </c>
      <c r="X145" s="56" t="str">
        <f>VLOOKUP(W145,[1]Hoja1!B$4:L$235,11,0)</f>
        <v>ESCALON 11</v>
      </c>
    </row>
    <row r="146" spans="1:24" s="33" customFormat="1" ht="15.75" thickBot="1" x14ac:dyDescent="0.3">
      <c r="A146" s="25"/>
      <c r="B146" s="26">
        <v>67</v>
      </c>
      <c r="C146" s="38">
        <v>170</v>
      </c>
      <c r="D146" s="38">
        <v>30</v>
      </c>
      <c r="E146" s="38">
        <v>30</v>
      </c>
      <c r="F146" s="27">
        <f t="shared" si="23"/>
        <v>170.50833333333333</v>
      </c>
      <c r="G146" s="27"/>
      <c r="H146" s="29"/>
      <c r="I146" s="29"/>
      <c r="J146" s="28"/>
      <c r="K146" s="27">
        <f t="shared" si="29"/>
        <v>476.02312499999994</v>
      </c>
      <c r="L146" s="27">
        <f t="shared" si="30"/>
        <v>116.02312499999994</v>
      </c>
      <c r="M146" s="26">
        <f t="shared" si="24"/>
        <v>116</v>
      </c>
      <c r="N146" s="26">
        <f t="shared" si="25"/>
        <v>1</v>
      </c>
      <c r="O146" s="28">
        <f t="shared" si="26"/>
        <v>23.249999999770807</v>
      </c>
      <c r="P146" s="38">
        <v>13.586</v>
      </c>
      <c r="Q146" s="26">
        <f t="shared" si="27"/>
        <v>-5.9606383713092699</v>
      </c>
      <c r="R146" s="26">
        <f t="shared" si="28"/>
        <v>12.208611149777667</v>
      </c>
      <c r="S146" s="26"/>
      <c r="T146" s="26"/>
      <c r="U146" s="26">
        <f t="shared" si="31"/>
        <v>100068.98427888371</v>
      </c>
      <c r="V146" s="26">
        <f t="shared" si="32"/>
        <v>101444.49160058539</v>
      </c>
      <c r="W146" s="54">
        <v>67</v>
      </c>
      <c r="X146" s="56" t="str">
        <f>VLOOKUP(W146,[1]Hoja1!B$4:L$235,11,0)</f>
        <v>ESCALON 11/2</v>
      </c>
    </row>
    <row r="147" spans="1:24" s="33" customFormat="1" ht="15.75" thickBot="1" x14ac:dyDescent="0.3">
      <c r="A147" s="25"/>
      <c r="B147" s="26">
        <v>68</v>
      </c>
      <c r="C147" s="38">
        <v>177</v>
      </c>
      <c r="D147" s="38">
        <v>23</v>
      </c>
      <c r="E147" s="38">
        <v>15</v>
      </c>
      <c r="F147" s="27">
        <f t="shared" si="23"/>
        <v>177.38749999999999</v>
      </c>
      <c r="G147" s="27"/>
      <c r="H147" s="29"/>
      <c r="I147" s="29"/>
      <c r="J147" s="28"/>
      <c r="K147" s="27">
        <f t="shared" si="29"/>
        <v>482.9022916666666</v>
      </c>
      <c r="L147" s="27">
        <f t="shared" si="30"/>
        <v>122.9022916666666</v>
      </c>
      <c r="M147" s="26">
        <f t="shared" si="24"/>
        <v>122</v>
      </c>
      <c r="N147" s="26">
        <f t="shared" si="25"/>
        <v>54</v>
      </c>
      <c r="O147" s="28">
        <f t="shared" si="26"/>
        <v>8.2499999997571649</v>
      </c>
      <c r="P147" s="38">
        <v>13.217000000000001</v>
      </c>
      <c r="Q147" s="26">
        <f t="shared" si="27"/>
        <v>-7.1795805576217342</v>
      </c>
      <c r="R147" s="26">
        <f t="shared" si="28"/>
        <v>11.096968595820211</v>
      </c>
      <c r="S147" s="26"/>
      <c r="T147" s="26"/>
      <c r="U147" s="26">
        <f t="shared" si="31"/>
        <v>100067.7653366974</v>
      </c>
      <c r="V147" s="26">
        <f t="shared" si="32"/>
        <v>101443.37995803144</v>
      </c>
      <c r="W147" s="54">
        <v>68</v>
      </c>
      <c r="X147" s="56" t="str">
        <f>VLOOKUP(W147,[1]Hoja1!B$4:L$235,11,0)</f>
        <v>ESCALON 12</v>
      </c>
    </row>
    <row r="148" spans="1:24" s="33" customFormat="1" ht="15.75" thickBot="1" x14ac:dyDescent="0.3">
      <c r="A148" s="25"/>
      <c r="B148" s="26">
        <v>69</v>
      </c>
      <c r="C148" s="38">
        <v>170</v>
      </c>
      <c r="D148" s="38">
        <v>29</v>
      </c>
      <c r="E148" s="38">
        <v>0</v>
      </c>
      <c r="F148" s="27">
        <f t="shared" si="23"/>
        <v>170.48333333333332</v>
      </c>
      <c r="G148" s="27"/>
      <c r="H148" s="29"/>
      <c r="I148" s="29"/>
      <c r="J148" s="28"/>
      <c r="K148" s="27">
        <f t="shared" si="29"/>
        <v>475.99812499999996</v>
      </c>
      <c r="L148" s="27">
        <f t="shared" si="30"/>
        <v>115.99812499999996</v>
      </c>
      <c r="M148" s="26">
        <f t="shared" si="24"/>
        <v>115</v>
      </c>
      <c r="N148" s="26">
        <f t="shared" si="25"/>
        <v>59</v>
      </c>
      <c r="O148" s="28">
        <f t="shared" si="26"/>
        <v>53.249999999852662</v>
      </c>
      <c r="P148" s="38">
        <v>13.223000000000001</v>
      </c>
      <c r="Q148" s="26">
        <f t="shared" si="27"/>
        <v>-5.7961927432336831</v>
      </c>
      <c r="R148" s="26">
        <f t="shared" si="28"/>
        <v>11.88494336054174</v>
      </c>
      <c r="S148" s="26"/>
      <c r="T148" s="26"/>
      <c r="U148" s="26">
        <f t="shared" si="31"/>
        <v>100069.14872451179</v>
      </c>
      <c r="V148" s="26">
        <f t="shared" si="32"/>
        <v>101444.16793279615</v>
      </c>
      <c r="W148" s="54">
        <v>69</v>
      </c>
      <c r="X148" s="56" t="str">
        <f>VLOOKUP(W148,[1]Hoja1!B$4:L$235,11,0)</f>
        <v>ESCALON 12/2</v>
      </c>
    </row>
    <row r="149" spans="1:24" s="33" customFormat="1" ht="15.75" thickBot="1" x14ac:dyDescent="0.3">
      <c r="A149" s="25"/>
      <c r="B149" s="26">
        <v>70</v>
      </c>
      <c r="C149" s="38">
        <v>177</v>
      </c>
      <c r="D149" s="38">
        <v>25</v>
      </c>
      <c r="E149" s="38">
        <v>45</v>
      </c>
      <c r="F149" s="27">
        <f t="shared" si="23"/>
        <v>177.42916666666665</v>
      </c>
      <c r="G149" s="27"/>
      <c r="H149" s="29"/>
      <c r="I149" s="29"/>
      <c r="J149" s="28"/>
      <c r="K149" s="27">
        <f t="shared" si="29"/>
        <v>482.94395833333328</v>
      </c>
      <c r="L149" s="27">
        <f t="shared" si="30"/>
        <v>122.94395833333328</v>
      </c>
      <c r="M149" s="26">
        <f t="shared" si="24"/>
        <v>122</v>
      </c>
      <c r="N149" s="26">
        <f t="shared" si="25"/>
        <v>56</v>
      </c>
      <c r="O149" s="28">
        <f t="shared" si="26"/>
        <v>38.249999999825377</v>
      </c>
      <c r="P149" s="38">
        <v>12.87</v>
      </c>
      <c r="Q149" s="26">
        <f t="shared" si="27"/>
        <v>-6.9989435957041817</v>
      </c>
      <c r="R149" s="26">
        <f t="shared" si="28"/>
        <v>10.800541122747111</v>
      </c>
      <c r="S149" s="26"/>
      <c r="T149" s="26"/>
      <c r="U149" s="26">
        <f t="shared" si="31"/>
        <v>100067.94597365931</v>
      </c>
      <c r="V149" s="26">
        <f t="shared" si="32"/>
        <v>101443.08353055836</v>
      </c>
      <c r="W149" s="54">
        <v>70</v>
      </c>
      <c r="X149" s="56" t="str">
        <f>VLOOKUP(W149,[1]Hoja1!B$4:L$235,11,0)</f>
        <v>ESCALON 13</v>
      </c>
    </row>
    <row r="150" spans="1:24" s="33" customFormat="1" ht="15.75" thickBot="1" x14ac:dyDescent="0.3">
      <c r="A150" s="25"/>
      <c r="B150" s="26">
        <v>71</v>
      </c>
      <c r="C150" s="38">
        <v>170</v>
      </c>
      <c r="D150" s="38">
        <v>16</v>
      </c>
      <c r="E150" s="38">
        <v>25</v>
      </c>
      <c r="F150" s="27">
        <f t="shared" si="23"/>
        <v>170.27361111111114</v>
      </c>
      <c r="G150" s="27"/>
      <c r="H150" s="29"/>
      <c r="I150" s="29"/>
      <c r="J150" s="28"/>
      <c r="K150" s="27">
        <f t="shared" si="29"/>
        <v>475.78840277777772</v>
      </c>
      <c r="L150" s="27">
        <f t="shared" si="30"/>
        <v>115.78840277777772</v>
      </c>
      <c r="M150" s="26">
        <f t="shared" si="24"/>
        <v>115</v>
      </c>
      <c r="N150" s="26">
        <f t="shared" si="25"/>
        <v>47</v>
      </c>
      <c r="O150" s="28">
        <f t="shared" si="26"/>
        <v>18.249999999788997</v>
      </c>
      <c r="P150" s="38">
        <v>12.877000000000001</v>
      </c>
      <c r="Q150" s="26">
        <f t="shared" si="27"/>
        <v>-5.6021241340977532</v>
      </c>
      <c r="R150" s="26">
        <f t="shared" si="28"/>
        <v>11.594538981182456</v>
      </c>
      <c r="S150" s="26"/>
      <c r="T150" s="26"/>
      <c r="U150" s="26">
        <f t="shared" si="31"/>
        <v>100069.34279312093</v>
      </c>
      <c r="V150" s="26">
        <f t="shared" si="32"/>
        <v>101443.87752841679</v>
      </c>
      <c r="W150" s="54">
        <v>71</v>
      </c>
      <c r="X150" s="56" t="str">
        <f>VLOOKUP(W150,[1]Hoja1!B$4:L$235,11,0)</f>
        <v>ESCALON 13/2</v>
      </c>
    </row>
    <row r="151" spans="1:24" s="33" customFormat="1" ht="15.75" thickBot="1" x14ac:dyDescent="0.3">
      <c r="A151" s="25"/>
      <c r="B151" s="26">
        <v>72</v>
      </c>
      <c r="C151" s="38">
        <v>177</v>
      </c>
      <c r="D151" s="38">
        <v>28</v>
      </c>
      <c r="E151" s="38">
        <v>15</v>
      </c>
      <c r="F151" s="27">
        <f t="shared" si="23"/>
        <v>177.47083333333333</v>
      </c>
      <c r="G151" s="27"/>
      <c r="H151" s="29"/>
      <c r="I151" s="29"/>
      <c r="J151" s="28"/>
      <c r="K151" s="27">
        <f t="shared" si="29"/>
        <v>482.98562499999991</v>
      </c>
      <c r="L151" s="27">
        <f t="shared" si="30"/>
        <v>122.98562499999991</v>
      </c>
      <c r="M151" s="26">
        <f t="shared" si="24"/>
        <v>122</v>
      </c>
      <c r="N151" s="26">
        <f t="shared" si="25"/>
        <v>59</v>
      </c>
      <c r="O151" s="28">
        <f t="shared" si="26"/>
        <v>8.2499999996889528</v>
      </c>
      <c r="P151" s="38">
        <v>12.321</v>
      </c>
      <c r="Q151" s="26">
        <f t="shared" si="27"/>
        <v>-6.7079048164686927</v>
      </c>
      <c r="R151" s="26">
        <f t="shared" si="28"/>
        <v>10.334943346395089</v>
      </c>
      <c r="S151" s="26"/>
      <c r="T151" s="26"/>
      <c r="U151" s="26">
        <f t="shared" si="31"/>
        <v>100068.23701243855</v>
      </c>
      <c r="V151" s="26">
        <f t="shared" si="32"/>
        <v>101442.617932782</v>
      </c>
      <c r="W151" s="54">
        <v>72</v>
      </c>
      <c r="X151" s="56" t="str">
        <f>VLOOKUP(W151,[1]Hoja1!B$4:L$235,11,0)</f>
        <v>ESC. ESQ. 3</v>
      </c>
    </row>
    <row r="152" spans="1:24" s="33" customFormat="1" ht="15.75" thickBot="1" x14ac:dyDescent="0.3">
      <c r="A152" s="25"/>
      <c r="B152" s="26">
        <v>73</v>
      </c>
      <c r="C152" s="38">
        <v>169</v>
      </c>
      <c r="D152" s="38">
        <v>57</v>
      </c>
      <c r="E152" s="38">
        <v>40</v>
      </c>
      <c r="F152" s="27">
        <f t="shared" si="23"/>
        <v>169.96111111111111</v>
      </c>
      <c r="G152" s="27"/>
      <c r="H152" s="29"/>
      <c r="I152" s="29"/>
      <c r="J152" s="28"/>
      <c r="K152" s="27">
        <f t="shared" si="29"/>
        <v>475.47590277777772</v>
      </c>
      <c r="L152" s="27">
        <f t="shared" si="30"/>
        <v>115.47590277777772</v>
      </c>
      <c r="M152" s="26">
        <f t="shared" si="24"/>
        <v>115</v>
      </c>
      <c r="N152" s="26">
        <f t="shared" si="25"/>
        <v>28</v>
      </c>
      <c r="O152" s="28">
        <f t="shared" si="26"/>
        <v>33.249999999788997</v>
      </c>
      <c r="P152" s="38">
        <v>12.247</v>
      </c>
      <c r="Q152" s="26">
        <f t="shared" si="27"/>
        <v>-5.2678199067828384</v>
      </c>
      <c r="R152" s="26">
        <f t="shared" si="28"/>
        <v>11.056178473129965</v>
      </c>
      <c r="S152" s="26"/>
      <c r="T152" s="26"/>
      <c r="U152" s="26">
        <f t="shared" si="31"/>
        <v>100069.67709734823</v>
      </c>
      <c r="V152" s="26">
        <f t="shared" si="32"/>
        <v>101443.33916790874</v>
      </c>
      <c r="W152" s="54">
        <v>73</v>
      </c>
      <c r="X152" s="56" t="str">
        <f>VLOOKUP(W152,[1]Hoja1!B$4:L$235,11,0)</f>
        <v>ESC. ESQ. 4</v>
      </c>
    </row>
    <row r="153" spans="1:24" s="33" customFormat="1" ht="15.75" thickBot="1" x14ac:dyDescent="0.3">
      <c r="A153" s="25"/>
      <c r="B153" s="26">
        <v>74</v>
      </c>
      <c r="C153" s="38">
        <v>178</v>
      </c>
      <c r="D153" s="38">
        <v>59</v>
      </c>
      <c r="E153" s="38">
        <v>10</v>
      </c>
      <c r="F153" s="27">
        <f t="shared" si="23"/>
        <v>178.98611111111109</v>
      </c>
      <c r="G153" s="27"/>
      <c r="H153" s="29"/>
      <c r="I153" s="29"/>
      <c r="J153" s="28"/>
      <c r="K153" s="27">
        <f t="shared" si="29"/>
        <v>484.5009027777777</v>
      </c>
      <c r="L153" s="27">
        <f t="shared" si="30"/>
        <v>124.5009027777777</v>
      </c>
      <c r="M153" s="26">
        <f t="shared" si="24"/>
        <v>124</v>
      </c>
      <c r="N153" s="26">
        <f t="shared" si="25"/>
        <v>30</v>
      </c>
      <c r="O153" s="28">
        <f t="shared" si="26"/>
        <v>3.2499999997071427</v>
      </c>
      <c r="P153" s="38">
        <v>7.9550000000000001</v>
      </c>
      <c r="Q153" s="26">
        <f t="shared" si="27"/>
        <v>-4.5058649122285921</v>
      </c>
      <c r="R153" s="26">
        <f t="shared" si="28"/>
        <v>6.5558528348909135</v>
      </c>
      <c r="S153" s="26"/>
      <c r="T153" s="26"/>
      <c r="U153" s="26">
        <f t="shared" si="31"/>
        <v>100070.4390523428</v>
      </c>
      <c r="V153" s="26">
        <f t="shared" si="32"/>
        <v>101438.8388422705</v>
      </c>
      <c r="W153" s="54">
        <v>74</v>
      </c>
      <c r="X153" s="56" t="str">
        <f>VLOOKUP(W153,[1]Hoja1!B$4:L$235,11,0)</f>
        <v>E18 CAMINO</v>
      </c>
    </row>
    <row r="154" spans="1:24" s="33" customFormat="1" ht="15.75" thickBot="1" x14ac:dyDescent="0.3">
      <c r="A154" s="25"/>
      <c r="B154" s="26">
        <v>75</v>
      </c>
      <c r="C154" s="38">
        <v>167</v>
      </c>
      <c r="D154" s="38">
        <v>18</v>
      </c>
      <c r="E154" s="38">
        <v>35</v>
      </c>
      <c r="F154" s="27">
        <f t="shared" si="23"/>
        <v>167.30972222222223</v>
      </c>
      <c r="G154" s="27"/>
      <c r="H154" s="29"/>
      <c r="I154" s="29"/>
      <c r="J154" s="28"/>
      <c r="K154" s="27">
        <f t="shared" si="29"/>
        <v>472.82451388888887</v>
      </c>
      <c r="L154" s="27">
        <f t="shared" si="30"/>
        <v>112.82451388888887</v>
      </c>
      <c r="M154" s="26">
        <f t="shared" si="24"/>
        <v>112</v>
      </c>
      <c r="N154" s="26">
        <f t="shared" si="25"/>
        <v>49</v>
      </c>
      <c r="O154" s="28">
        <f t="shared" si="26"/>
        <v>28.249999999943611</v>
      </c>
      <c r="P154" s="38">
        <v>7.9340000000000002</v>
      </c>
      <c r="Q154" s="26">
        <f t="shared" si="27"/>
        <v>-3.0776776888527744</v>
      </c>
      <c r="R154" s="26">
        <f t="shared" si="28"/>
        <v>7.312746135586675</v>
      </c>
      <c r="S154" s="26"/>
      <c r="T154" s="26"/>
      <c r="U154" s="26">
        <f t="shared" si="31"/>
        <v>100071.86723956617</v>
      </c>
      <c r="V154" s="26">
        <f t="shared" si="32"/>
        <v>101439.5957355712</v>
      </c>
      <c r="W154" s="54">
        <v>75</v>
      </c>
      <c r="X154" s="56" t="str">
        <f>VLOOKUP(W154,[1]Hoja1!B$4:L$235,11,0)</f>
        <v>E19 CAMINO</v>
      </c>
    </row>
    <row r="155" spans="1:24" s="33" customFormat="1" ht="15.75" thickBot="1" x14ac:dyDescent="0.3">
      <c r="A155" s="25"/>
      <c r="B155" s="26">
        <v>76</v>
      </c>
      <c r="C155" s="38">
        <v>179</v>
      </c>
      <c r="D155" s="38">
        <v>58</v>
      </c>
      <c r="E155" s="38">
        <v>40</v>
      </c>
      <c r="F155" s="27">
        <f t="shared" si="23"/>
        <v>179.97777777777779</v>
      </c>
      <c r="G155" s="27"/>
      <c r="H155" s="29"/>
      <c r="I155" s="29"/>
      <c r="J155" s="28"/>
      <c r="K155" s="27">
        <f t="shared" si="29"/>
        <v>485.49256944444437</v>
      </c>
      <c r="L155" s="27">
        <f t="shared" si="30"/>
        <v>125.49256944444437</v>
      </c>
      <c r="M155" s="26">
        <f t="shared" si="24"/>
        <v>125</v>
      </c>
      <c r="N155" s="26">
        <f t="shared" si="25"/>
        <v>29</v>
      </c>
      <c r="O155" s="28">
        <f t="shared" si="26"/>
        <v>33.249999999734428</v>
      </c>
      <c r="P155" s="38">
        <v>5.9870000000000001</v>
      </c>
      <c r="Q155" s="26">
        <f t="shared" si="27"/>
        <v>-3.47603645473809</v>
      </c>
      <c r="R155" s="26">
        <f t="shared" si="28"/>
        <v>4.8745604484232059</v>
      </c>
      <c r="S155" s="26"/>
      <c r="T155" s="26"/>
      <c r="U155" s="26">
        <f t="shared" si="31"/>
        <v>100071.46888080028</v>
      </c>
      <c r="V155" s="26">
        <f t="shared" si="32"/>
        <v>101437.15754988404</v>
      </c>
      <c r="W155" s="54">
        <v>76</v>
      </c>
      <c r="X155" s="56" t="str">
        <f>VLOOKUP(W155,[1]Hoja1!B$4:L$235,11,0)</f>
        <v>E20 CAMINO</v>
      </c>
    </row>
    <row r="156" spans="1:24" s="33" customFormat="1" ht="15.75" thickBot="1" x14ac:dyDescent="0.3">
      <c r="A156" s="25"/>
      <c r="B156" s="26">
        <v>77</v>
      </c>
      <c r="C156" s="38">
        <v>166</v>
      </c>
      <c r="D156" s="38">
        <v>45</v>
      </c>
      <c r="E156" s="38">
        <v>25</v>
      </c>
      <c r="F156" s="27">
        <f t="shared" si="23"/>
        <v>166.75694444444446</v>
      </c>
      <c r="G156" s="27"/>
      <c r="H156" s="29"/>
      <c r="I156" s="29"/>
      <c r="J156" s="28"/>
      <c r="K156" s="27">
        <f t="shared" si="29"/>
        <v>472.27173611111107</v>
      </c>
      <c r="L156" s="27">
        <f t="shared" si="30"/>
        <v>112.27173611111107</v>
      </c>
      <c r="M156" s="26">
        <f t="shared" si="24"/>
        <v>112</v>
      </c>
      <c r="N156" s="26">
        <f t="shared" si="25"/>
        <v>16</v>
      </c>
      <c r="O156" s="28">
        <f t="shared" si="26"/>
        <v>18.249999999843567</v>
      </c>
      <c r="P156" s="38">
        <v>7.298</v>
      </c>
      <c r="Q156" s="26">
        <f t="shared" si="27"/>
        <v>-2.7659398788247214</v>
      </c>
      <c r="R156" s="26">
        <f t="shared" si="28"/>
        <v>6.7535457788281175</v>
      </c>
      <c r="S156" s="26"/>
      <c r="T156" s="26"/>
      <c r="U156" s="26">
        <f t="shared" si="31"/>
        <v>100072.1789773762</v>
      </c>
      <c r="V156" s="26">
        <f t="shared" si="32"/>
        <v>101439.03653521444</v>
      </c>
      <c r="W156" s="54">
        <v>77</v>
      </c>
      <c r="X156" s="56" t="str">
        <f>VLOOKUP(W156,[1]Hoja1!B$4:L$235,11,0)</f>
        <v>E21 CAMINO</v>
      </c>
    </row>
    <row r="157" spans="1:24" s="33" customFormat="1" ht="15.75" thickBot="1" x14ac:dyDescent="0.3">
      <c r="A157" s="25"/>
      <c r="B157" s="26">
        <v>78</v>
      </c>
      <c r="C157" s="38">
        <v>159</v>
      </c>
      <c r="D157" s="38">
        <v>44</v>
      </c>
      <c r="E157" s="38">
        <v>35</v>
      </c>
      <c r="F157" s="27">
        <f t="shared" si="23"/>
        <v>159.74305555555554</v>
      </c>
      <c r="G157" s="27"/>
      <c r="H157" s="29"/>
      <c r="I157" s="29"/>
      <c r="J157" s="28"/>
      <c r="K157" s="27">
        <f t="shared" si="29"/>
        <v>465.25784722222215</v>
      </c>
      <c r="L157" s="27">
        <f t="shared" si="30"/>
        <v>105.25784722222215</v>
      </c>
      <c r="M157" s="26">
        <f t="shared" si="24"/>
        <v>105</v>
      </c>
      <c r="N157" s="26">
        <f t="shared" si="25"/>
        <v>15</v>
      </c>
      <c r="O157" s="28">
        <f t="shared" si="26"/>
        <v>28.249999999752617</v>
      </c>
      <c r="P157" s="38">
        <v>6.1139999999999999</v>
      </c>
      <c r="Q157" s="26">
        <f t="shared" si="27"/>
        <v>-1.6089807165938546</v>
      </c>
      <c r="R157" s="26">
        <f t="shared" si="28"/>
        <v>5.8984893874304056</v>
      </c>
      <c r="S157" s="26"/>
      <c r="T157" s="26"/>
      <c r="U157" s="26">
        <f t="shared" si="31"/>
        <v>100073.33593653842</v>
      </c>
      <c r="V157" s="26">
        <f t="shared" si="32"/>
        <v>101438.18147882304</v>
      </c>
      <c r="W157" s="54">
        <v>78</v>
      </c>
      <c r="X157" s="56" t="str">
        <f>VLOOKUP(W157,[1]Hoja1!B$4:L$235,11,0)</f>
        <v>E22 CAMINO</v>
      </c>
    </row>
    <row r="158" spans="1:24" s="33" customFormat="1" ht="15.75" thickBot="1" x14ac:dyDescent="0.3">
      <c r="A158" s="25"/>
      <c r="B158" s="26">
        <v>79</v>
      </c>
      <c r="C158" s="38">
        <v>185</v>
      </c>
      <c r="D158" s="38">
        <v>39</v>
      </c>
      <c r="E158" s="38">
        <v>0</v>
      </c>
      <c r="F158" s="27">
        <f t="shared" si="23"/>
        <v>185.65</v>
      </c>
      <c r="G158" s="27"/>
      <c r="H158" s="29"/>
      <c r="I158" s="29"/>
      <c r="J158" s="28"/>
      <c r="K158" s="27">
        <f t="shared" si="29"/>
        <v>491.16479166666659</v>
      </c>
      <c r="L158" s="27">
        <f t="shared" si="30"/>
        <v>131.16479166666659</v>
      </c>
      <c r="M158" s="26">
        <f t="shared" si="24"/>
        <v>131</v>
      </c>
      <c r="N158" s="26">
        <f t="shared" si="25"/>
        <v>9</v>
      </c>
      <c r="O158" s="28">
        <f t="shared" si="26"/>
        <v>53.249999999716238</v>
      </c>
      <c r="P158" s="38">
        <v>21.024999999999999</v>
      </c>
      <c r="Q158" s="26">
        <f t="shared" si="27"/>
        <v>-13.839222166466948</v>
      </c>
      <c r="R158" s="26">
        <f t="shared" si="28"/>
        <v>15.828030668000673</v>
      </c>
      <c r="S158" s="26"/>
      <c r="T158" s="26"/>
      <c r="U158" s="26">
        <f t="shared" si="31"/>
        <v>100061.10569508855</v>
      </c>
      <c r="V158" s="26">
        <f t="shared" si="32"/>
        <v>101448.11102010361</v>
      </c>
      <c r="W158" s="54">
        <v>79</v>
      </c>
      <c r="X158" s="56" t="str">
        <f>VLOOKUP(W158,[1]Hoja1!B$4:L$235,11,0)</f>
        <v>P.Q. 16</v>
      </c>
    </row>
    <row r="159" spans="1:24" s="33" customFormat="1" ht="15.75" thickBot="1" x14ac:dyDescent="0.3">
      <c r="A159" s="25"/>
      <c r="B159" s="26">
        <v>80</v>
      </c>
      <c r="C159" s="38">
        <v>182</v>
      </c>
      <c r="D159" s="38">
        <v>15</v>
      </c>
      <c r="E159" s="38">
        <v>5</v>
      </c>
      <c r="F159" s="27">
        <f t="shared" si="23"/>
        <v>182.2513888888889</v>
      </c>
      <c r="G159" s="27"/>
      <c r="H159" s="29"/>
      <c r="I159" s="29"/>
      <c r="J159" s="28"/>
      <c r="K159" s="27">
        <f t="shared" si="29"/>
        <v>487.76618055555548</v>
      </c>
      <c r="L159" s="27">
        <f t="shared" si="30"/>
        <v>127.76618055555548</v>
      </c>
      <c r="M159" s="26">
        <f t="shared" si="24"/>
        <v>127</v>
      </c>
      <c r="N159" s="26">
        <f t="shared" si="25"/>
        <v>45</v>
      </c>
      <c r="O159" s="28">
        <f t="shared" si="26"/>
        <v>58.249999999725333</v>
      </c>
      <c r="P159" s="38">
        <v>15.654</v>
      </c>
      <c r="Q159" s="26">
        <f t="shared" si="27"/>
        <v>-9.5871443617598278</v>
      </c>
      <c r="R159" s="26">
        <f t="shared" si="28"/>
        <v>12.374747633256071</v>
      </c>
      <c r="S159" s="26"/>
      <c r="T159" s="26"/>
      <c r="U159" s="26">
        <f t="shared" si="31"/>
        <v>100065.35777289326</v>
      </c>
      <c r="V159" s="26">
        <f t="shared" si="32"/>
        <v>101444.65773706886</v>
      </c>
      <c r="W159" s="54">
        <v>80</v>
      </c>
      <c r="X159" s="56" t="str">
        <f>VLOOKUP(W159,[1]Hoja1!B$4:L$235,11,0)</f>
        <v>P.Q. 17</v>
      </c>
    </row>
    <row r="160" spans="1:24" s="33" customFormat="1" ht="15.75" thickBot="1" x14ac:dyDescent="0.3">
      <c r="A160" s="25"/>
      <c r="B160" s="26">
        <v>81</v>
      </c>
      <c r="C160" s="38">
        <v>188</v>
      </c>
      <c r="D160" s="38">
        <v>38</v>
      </c>
      <c r="E160" s="38">
        <v>35</v>
      </c>
      <c r="F160" s="27">
        <f t="shared" si="23"/>
        <v>188.64305555555555</v>
      </c>
      <c r="G160" s="27"/>
      <c r="H160" s="29"/>
      <c r="I160" s="29"/>
      <c r="J160" s="28"/>
      <c r="K160" s="27">
        <f t="shared" si="29"/>
        <v>494.15784722222213</v>
      </c>
      <c r="L160" s="27">
        <f t="shared" si="30"/>
        <v>134.15784722222213</v>
      </c>
      <c r="M160" s="26">
        <f t="shared" si="24"/>
        <v>134</v>
      </c>
      <c r="N160" s="26">
        <f t="shared" si="25"/>
        <v>9</v>
      </c>
      <c r="O160" s="28">
        <f t="shared" si="26"/>
        <v>28.249999999670763</v>
      </c>
      <c r="P160" s="38">
        <v>19.396000000000001</v>
      </c>
      <c r="Q160" s="26">
        <f t="shared" si="27"/>
        <v>-13.511980555883346</v>
      </c>
      <c r="R160" s="26">
        <f t="shared" si="28"/>
        <v>13.91514273938397</v>
      </c>
      <c r="S160" s="26"/>
      <c r="T160" s="26"/>
      <c r="U160" s="26">
        <f t="shared" si="31"/>
        <v>100061.43293669914</v>
      </c>
      <c r="V160" s="26">
        <f t="shared" si="32"/>
        <v>101446.19813217499</v>
      </c>
      <c r="W160" s="54">
        <v>81</v>
      </c>
      <c r="X160" s="56" t="str">
        <f>VLOOKUP(W160,[1]Hoja1!B$4:L$235,11,0)</f>
        <v>P.Q. 18</v>
      </c>
    </row>
    <row r="161" spans="1:24" s="33" customFormat="1" ht="15.75" thickBot="1" x14ac:dyDescent="0.3">
      <c r="A161" s="25"/>
      <c r="B161" s="26">
        <v>82</v>
      </c>
      <c r="C161" s="38">
        <v>193</v>
      </c>
      <c r="D161" s="38">
        <v>17</v>
      </c>
      <c r="E161" s="38">
        <v>45</v>
      </c>
      <c r="F161" s="27">
        <f t="shared" si="23"/>
        <v>193.29583333333332</v>
      </c>
      <c r="G161" s="27"/>
      <c r="H161" s="29"/>
      <c r="I161" s="29"/>
      <c r="J161" s="28"/>
      <c r="K161" s="27">
        <f t="shared" si="29"/>
        <v>498.81062499999996</v>
      </c>
      <c r="L161" s="27">
        <f t="shared" si="30"/>
        <v>138.81062499999996</v>
      </c>
      <c r="M161" s="26">
        <f t="shared" si="24"/>
        <v>138</v>
      </c>
      <c r="N161" s="26">
        <f t="shared" si="25"/>
        <v>48</v>
      </c>
      <c r="O161" s="28">
        <f t="shared" si="26"/>
        <v>38.249999999852662</v>
      </c>
      <c r="P161" s="38">
        <v>16.204000000000001</v>
      </c>
      <c r="Q161" s="26">
        <f t="shared" si="27"/>
        <v>-12.194110263301226</v>
      </c>
      <c r="R161" s="26">
        <f t="shared" si="28"/>
        <v>10.671142904415241</v>
      </c>
      <c r="S161" s="26"/>
      <c r="T161" s="26"/>
      <c r="U161" s="26">
        <f t="shared" si="31"/>
        <v>100062.75080699172</v>
      </c>
      <c r="V161" s="26">
        <f t="shared" si="32"/>
        <v>101442.95413234002</v>
      </c>
      <c r="W161" s="54">
        <v>82</v>
      </c>
      <c r="X161" s="56" t="str">
        <f>VLOOKUP(W161,[1]Hoja1!B$4:L$235,11,0)</f>
        <v>P.Q. 19</v>
      </c>
    </row>
    <row r="162" spans="1:24" s="33" customFormat="1" ht="15.75" thickBot="1" x14ac:dyDescent="0.3">
      <c r="A162" s="25"/>
      <c r="B162" s="26">
        <v>83</v>
      </c>
      <c r="C162" s="38">
        <v>180</v>
      </c>
      <c r="D162" s="38">
        <v>47</v>
      </c>
      <c r="E162" s="38">
        <v>25</v>
      </c>
      <c r="F162" s="27">
        <f t="shared" si="23"/>
        <v>180.79027777777779</v>
      </c>
      <c r="G162" s="27"/>
      <c r="H162" s="29"/>
      <c r="I162" s="29"/>
      <c r="J162" s="28"/>
      <c r="K162" s="27">
        <f t="shared" si="29"/>
        <v>486.30506944444437</v>
      </c>
      <c r="L162" s="27">
        <f t="shared" si="30"/>
        <v>126.30506944444437</v>
      </c>
      <c r="M162" s="26">
        <f t="shared" si="24"/>
        <v>126</v>
      </c>
      <c r="N162" s="26">
        <f t="shared" si="25"/>
        <v>18</v>
      </c>
      <c r="O162" s="28">
        <f t="shared" si="26"/>
        <v>18.249999999734428</v>
      </c>
      <c r="P162" s="38">
        <v>14.173999999999999</v>
      </c>
      <c r="Q162" s="26">
        <f t="shared" si="27"/>
        <v>-8.3922054734492111</v>
      </c>
      <c r="R162" s="26">
        <f t="shared" si="28"/>
        <v>11.422484987576439</v>
      </c>
      <c r="S162" s="26"/>
      <c r="T162" s="26"/>
      <c r="U162" s="26">
        <f t="shared" si="31"/>
        <v>100066.55271178158</v>
      </c>
      <c r="V162" s="26">
        <f t="shared" si="32"/>
        <v>101443.70547442319</v>
      </c>
      <c r="W162" s="54">
        <v>83</v>
      </c>
      <c r="X162" s="56" t="str">
        <f>VLOOKUP(W162,[1]Hoja1!B$4:L$235,11,0)</f>
        <v>P.Q. 20</v>
      </c>
    </row>
    <row r="163" spans="1:24" s="33" customFormat="1" ht="15.75" thickBot="1" x14ac:dyDescent="0.3">
      <c r="A163" s="25"/>
      <c r="B163" s="26">
        <v>84</v>
      </c>
      <c r="C163" s="38">
        <v>119</v>
      </c>
      <c r="D163" s="38">
        <v>21</v>
      </c>
      <c r="E163" s="38">
        <v>25</v>
      </c>
      <c r="F163" s="27">
        <f t="shared" si="23"/>
        <v>119.35694444444444</v>
      </c>
      <c r="G163" s="27"/>
      <c r="H163" s="29"/>
      <c r="I163" s="29"/>
      <c r="J163" s="28"/>
      <c r="K163" s="27">
        <f t="shared" si="29"/>
        <v>424.87173611111103</v>
      </c>
      <c r="L163" s="27">
        <f t="shared" si="30"/>
        <v>64.871736111111034</v>
      </c>
      <c r="M163" s="26">
        <f t="shared" si="24"/>
        <v>64</v>
      </c>
      <c r="N163" s="26">
        <f t="shared" si="25"/>
        <v>52</v>
      </c>
      <c r="O163" s="28">
        <f t="shared" si="26"/>
        <v>18.249999999720785</v>
      </c>
      <c r="P163" s="38">
        <v>13.507999999999999</v>
      </c>
      <c r="Q163" s="26">
        <f t="shared" si="27"/>
        <v>5.7361193340075527</v>
      </c>
      <c r="R163" s="26">
        <f t="shared" si="28"/>
        <v>12.229595209410029</v>
      </c>
      <c r="S163" s="26"/>
      <c r="T163" s="26"/>
      <c r="U163" s="26">
        <f t="shared" si="31"/>
        <v>100080.68103658903</v>
      </c>
      <c r="V163" s="26">
        <f t="shared" si="32"/>
        <v>101444.51258464502</v>
      </c>
      <c r="W163" s="54">
        <v>84</v>
      </c>
      <c r="X163" s="56" t="str">
        <f>VLOOKUP(W163,[1]Hoja1!B$4:L$235,11,0)</f>
        <v>P.Q. 21</v>
      </c>
    </row>
    <row r="164" spans="1:24" s="33" customFormat="1" ht="15.75" thickBot="1" x14ac:dyDescent="0.3">
      <c r="A164" s="25"/>
      <c r="B164" s="26">
        <v>85</v>
      </c>
      <c r="C164" s="38">
        <v>186</v>
      </c>
      <c r="D164" s="38">
        <v>43</v>
      </c>
      <c r="E164" s="38">
        <v>15</v>
      </c>
      <c r="F164" s="27">
        <f t="shared" si="23"/>
        <v>186.72083333333333</v>
      </c>
      <c r="G164" s="27"/>
      <c r="H164" s="29"/>
      <c r="I164" s="29"/>
      <c r="J164" s="28"/>
      <c r="K164" s="27">
        <f t="shared" si="29"/>
        <v>492.23562499999991</v>
      </c>
      <c r="L164" s="27">
        <f t="shared" si="30"/>
        <v>132.23562499999991</v>
      </c>
      <c r="M164" s="26">
        <f t="shared" si="24"/>
        <v>132</v>
      </c>
      <c r="N164" s="26">
        <f t="shared" si="25"/>
        <v>14</v>
      </c>
      <c r="O164" s="28">
        <f t="shared" si="26"/>
        <v>8.2499999996889528</v>
      </c>
      <c r="P164" s="38">
        <v>11.877000000000001</v>
      </c>
      <c r="Q164" s="26">
        <f t="shared" si="27"/>
        <v>-7.983494593921761</v>
      </c>
      <c r="R164" s="26">
        <f t="shared" si="28"/>
        <v>8.7935739644823609</v>
      </c>
      <c r="S164" s="26"/>
      <c r="T164" s="26"/>
      <c r="U164" s="26">
        <f t="shared" si="31"/>
        <v>100066.9614226611</v>
      </c>
      <c r="V164" s="26">
        <f t="shared" si="32"/>
        <v>101441.0765634001</v>
      </c>
      <c r="W164" s="54">
        <v>85</v>
      </c>
      <c r="X164" s="56" t="str">
        <f>VLOOKUP(W164,[1]Hoja1!B$4:L$235,11,0)</f>
        <v>P.Q. 22</v>
      </c>
    </row>
    <row r="165" spans="1:24" s="33" customFormat="1" ht="15.75" thickBot="1" x14ac:dyDescent="0.3">
      <c r="A165" s="25"/>
      <c r="B165" s="26">
        <v>86</v>
      </c>
      <c r="C165" s="38">
        <v>205</v>
      </c>
      <c r="D165" s="38">
        <v>3</v>
      </c>
      <c r="E165" s="38">
        <v>5</v>
      </c>
      <c r="F165" s="27">
        <f t="shared" si="23"/>
        <v>205.05138888888891</v>
      </c>
      <c r="G165" s="27"/>
      <c r="H165" s="29"/>
      <c r="I165" s="29"/>
      <c r="J165" s="28"/>
      <c r="K165" s="27">
        <f t="shared" si="29"/>
        <v>510.56618055555555</v>
      </c>
      <c r="L165" s="27">
        <f t="shared" si="30"/>
        <v>150.56618055555555</v>
      </c>
      <c r="M165" s="26">
        <f t="shared" si="24"/>
        <v>150</v>
      </c>
      <c r="N165" s="26">
        <f t="shared" si="25"/>
        <v>33</v>
      </c>
      <c r="O165" s="28">
        <f t="shared" si="26"/>
        <v>58.249999999970896</v>
      </c>
      <c r="P165" s="38">
        <v>10.366</v>
      </c>
      <c r="Q165" s="26">
        <f t="shared" si="27"/>
        <v>-9.0279971287021628</v>
      </c>
      <c r="R165" s="26">
        <f t="shared" si="28"/>
        <v>5.0940380685803186</v>
      </c>
      <c r="S165" s="26"/>
      <c r="T165" s="26"/>
      <c r="U165" s="26">
        <f t="shared" si="31"/>
        <v>100065.91692012631</v>
      </c>
      <c r="V165" s="26">
        <f t="shared" si="32"/>
        <v>101437.37702750419</v>
      </c>
      <c r="W165" s="54">
        <v>86</v>
      </c>
      <c r="X165" s="56" t="str">
        <f>VLOOKUP(W165,[1]Hoja1!B$4:L$235,11,0)</f>
        <v>P.Q. 23</v>
      </c>
    </row>
    <row r="166" spans="1:24" s="33" customFormat="1" ht="15.75" thickBot="1" x14ac:dyDescent="0.3">
      <c r="A166" s="25"/>
      <c r="B166" s="26">
        <v>87</v>
      </c>
      <c r="C166" s="38">
        <v>187</v>
      </c>
      <c r="D166" s="38">
        <v>6</v>
      </c>
      <c r="E166" s="38">
        <v>50</v>
      </c>
      <c r="F166" s="27">
        <f t="shared" si="23"/>
        <v>187.11388888888888</v>
      </c>
      <c r="G166" s="27"/>
      <c r="H166" s="29"/>
      <c r="I166" s="29"/>
      <c r="J166" s="28"/>
      <c r="K166" s="27">
        <f t="shared" si="29"/>
        <v>492.62868055555549</v>
      </c>
      <c r="L166" s="27">
        <f t="shared" si="30"/>
        <v>132.62868055555549</v>
      </c>
      <c r="M166" s="26">
        <f t="shared" si="24"/>
        <v>132</v>
      </c>
      <c r="N166" s="26">
        <f t="shared" si="25"/>
        <v>37</v>
      </c>
      <c r="O166" s="28">
        <f t="shared" si="26"/>
        <v>43.24999999976626</v>
      </c>
      <c r="P166" s="38">
        <v>9.0190000000000001</v>
      </c>
      <c r="Q166" s="26">
        <f t="shared" si="27"/>
        <v>-6.10806682039403</v>
      </c>
      <c r="R166" s="26">
        <f t="shared" si="28"/>
        <v>6.6358029444522817</v>
      </c>
      <c r="S166" s="26"/>
      <c r="T166" s="26"/>
      <c r="U166" s="26">
        <f t="shared" si="31"/>
        <v>100068.83685043463</v>
      </c>
      <c r="V166" s="26">
        <f t="shared" si="32"/>
        <v>101438.91879238006</v>
      </c>
      <c r="W166" s="54">
        <v>87</v>
      </c>
      <c r="X166" s="56" t="str">
        <f>VLOOKUP(W166,[1]Hoja1!B$4:L$235,11,0)</f>
        <v>P.Q. 24</v>
      </c>
    </row>
    <row r="167" spans="1:24" s="33" customFormat="1" ht="15.75" thickBot="1" x14ac:dyDescent="0.3">
      <c r="A167" s="25"/>
      <c r="B167" s="26">
        <v>88</v>
      </c>
      <c r="C167" s="38">
        <v>133</v>
      </c>
      <c r="D167" s="38">
        <v>32</v>
      </c>
      <c r="E167" s="38">
        <v>55</v>
      </c>
      <c r="F167" s="27">
        <f t="shared" si="23"/>
        <v>133.54861111111111</v>
      </c>
      <c r="G167" s="27"/>
      <c r="H167" s="29"/>
      <c r="I167" s="29"/>
      <c r="J167" s="28"/>
      <c r="K167" s="27">
        <f t="shared" si="29"/>
        <v>439.0634027777777</v>
      </c>
      <c r="L167" s="27">
        <f t="shared" si="30"/>
        <v>79.063402777777696</v>
      </c>
      <c r="M167" s="26">
        <f t="shared" si="24"/>
        <v>79</v>
      </c>
      <c r="N167" s="26">
        <f t="shared" si="25"/>
        <v>3</v>
      </c>
      <c r="O167" s="28">
        <f t="shared" si="26"/>
        <v>48.249999999707143</v>
      </c>
      <c r="P167" s="38">
        <v>5.3959999999999999</v>
      </c>
      <c r="Q167" s="26">
        <f t="shared" si="27"/>
        <v>1.0237432719222892</v>
      </c>
      <c r="R167" s="26">
        <f t="shared" si="28"/>
        <v>5.2979963866724029</v>
      </c>
      <c r="S167" s="26"/>
      <c r="T167" s="26"/>
      <c r="U167" s="26">
        <f t="shared" si="31"/>
        <v>100075.96866052695</v>
      </c>
      <c r="V167" s="26">
        <f t="shared" si="32"/>
        <v>101437.58098582228</v>
      </c>
      <c r="W167" s="54">
        <v>88</v>
      </c>
      <c r="X167" s="56" t="str">
        <f>VLOOKUP(W167,[1]Hoja1!B$4:L$235,11,0)</f>
        <v>P.Q. 25</v>
      </c>
    </row>
    <row r="168" spans="1:24" s="33" customFormat="1" ht="15.75" thickBot="1" x14ac:dyDescent="0.3">
      <c r="A168" s="25"/>
      <c r="B168" s="26">
        <v>89</v>
      </c>
      <c r="C168" s="38">
        <v>194</v>
      </c>
      <c r="D168" s="38">
        <v>44</v>
      </c>
      <c r="E168" s="38">
        <v>40</v>
      </c>
      <c r="F168" s="27">
        <f t="shared" si="23"/>
        <v>194.74444444444444</v>
      </c>
      <c r="G168" s="27"/>
      <c r="H168" s="29"/>
      <c r="I168" s="29"/>
      <c r="J168" s="28"/>
      <c r="K168" s="27">
        <f t="shared" si="29"/>
        <v>500.25923611111102</v>
      </c>
      <c r="L168" s="27">
        <f t="shared" si="30"/>
        <v>140.25923611111102</v>
      </c>
      <c r="M168" s="26">
        <f t="shared" si="24"/>
        <v>140</v>
      </c>
      <c r="N168" s="26">
        <f t="shared" si="25"/>
        <v>15</v>
      </c>
      <c r="O168" s="28">
        <f t="shared" si="26"/>
        <v>33.249999999679858</v>
      </c>
      <c r="P168" s="38">
        <v>4.3890000000000002</v>
      </c>
      <c r="Q168" s="26">
        <f t="shared" si="27"/>
        <v>-3.3748991661076766</v>
      </c>
      <c r="R168" s="26">
        <f t="shared" si="28"/>
        <v>2.8059537805540762</v>
      </c>
      <c r="S168" s="26"/>
      <c r="T168" s="26"/>
      <c r="U168" s="26">
        <f t="shared" si="31"/>
        <v>100071.57001808891</v>
      </c>
      <c r="V168" s="26">
        <f t="shared" si="32"/>
        <v>101435.08894321616</v>
      </c>
      <c r="W168" s="54">
        <v>89</v>
      </c>
      <c r="X168" s="56" t="str">
        <f>VLOOKUP(W168,[1]Hoja1!B$4:L$235,11,0)</f>
        <v>P.Q. 26</v>
      </c>
    </row>
    <row r="169" spans="1:24" s="33" customFormat="1" ht="15.75" thickBot="1" x14ac:dyDescent="0.3">
      <c r="A169" s="25"/>
      <c r="B169" s="26">
        <v>90</v>
      </c>
      <c r="C169" s="38">
        <v>184</v>
      </c>
      <c r="D169" s="38">
        <v>45</v>
      </c>
      <c r="E169" s="38">
        <v>45</v>
      </c>
      <c r="F169" s="27">
        <f t="shared" si="23"/>
        <v>184.76249999999999</v>
      </c>
      <c r="G169" s="27"/>
      <c r="H169" s="29"/>
      <c r="I169" s="29"/>
      <c r="J169" s="28"/>
      <c r="K169" s="27">
        <f t="shared" si="29"/>
        <v>490.2772916666666</v>
      </c>
      <c r="L169" s="27">
        <f t="shared" si="30"/>
        <v>130.2772916666666</v>
      </c>
      <c r="M169" s="26">
        <f t="shared" si="24"/>
        <v>130</v>
      </c>
      <c r="N169" s="26">
        <f t="shared" si="25"/>
        <v>16</v>
      </c>
      <c r="O169" s="28">
        <f t="shared" si="26"/>
        <v>38.249999999757165</v>
      </c>
      <c r="P169" s="38">
        <v>3.91</v>
      </c>
      <c r="Q169" s="26">
        <f t="shared" si="27"/>
        <v>-2.5277659546255737</v>
      </c>
      <c r="R169" s="26">
        <f t="shared" si="28"/>
        <v>2.9830352459593672</v>
      </c>
      <c r="S169" s="26"/>
      <c r="T169" s="26"/>
      <c r="U169" s="26">
        <f t="shared" si="31"/>
        <v>100072.4171513004</v>
      </c>
      <c r="V169" s="26">
        <f t="shared" si="32"/>
        <v>101435.26602468156</v>
      </c>
      <c r="W169" s="54">
        <v>90</v>
      </c>
      <c r="X169" s="56" t="str">
        <f>VLOOKUP(W169,[1]Hoja1!B$4:L$235,11,0)</f>
        <v>P.Q. 27</v>
      </c>
    </row>
    <row r="170" spans="1:24" s="33" customFormat="1" ht="15.75" thickBot="1" x14ac:dyDescent="0.3">
      <c r="A170" s="25"/>
      <c r="B170" s="26">
        <v>91</v>
      </c>
      <c r="C170" s="38">
        <v>325</v>
      </c>
      <c r="D170" s="38">
        <v>32</v>
      </c>
      <c r="E170" s="38">
        <v>20</v>
      </c>
      <c r="F170" s="27">
        <f t="shared" si="23"/>
        <v>325.53888888888889</v>
      </c>
      <c r="G170" s="27"/>
      <c r="H170" s="29"/>
      <c r="I170" s="29"/>
      <c r="J170" s="28"/>
      <c r="K170" s="27">
        <f t="shared" si="29"/>
        <v>631.0536805555555</v>
      </c>
      <c r="L170" s="27">
        <f t="shared" si="30"/>
        <v>271.0536805555555</v>
      </c>
      <c r="M170" s="26">
        <f t="shared" si="24"/>
        <v>271</v>
      </c>
      <c r="N170" s="26">
        <f t="shared" si="25"/>
        <v>3</v>
      </c>
      <c r="O170" s="28">
        <f t="shared" si="26"/>
        <v>13.249999999807187</v>
      </c>
      <c r="P170" s="38">
        <v>3.331</v>
      </c>
      <c r="Q170" s="26">
        <f t="shared" si="27"/>
        <v>6.125428657864114E-2</v>
      </c>
      <c r="R170" s="26">
        <f t="shared" si="28"/>
        <v>-3.3304367449894228</v>
      </c>
      <c r="S170" s="26"/>
      <c r="T170" s="26"/>
      <c r="U170" s="26">
        <f t="shared" si="31"/>
        <v>100075.00617154161</v>
      </c>
      <c r="V170" s="26">
        <f t="shared" si="32"/>
        <v>101428.95255269062</v>
      </c>
      <c r="W170" s="54">
        <v>91</v>
      </c>
      <c r="X170" s="56" t="str">
        <f>VLOOKUP(W170,[1]Hoja1!B$4:L$235,11,0)</f>
        <v>P.Q. 28</v>
      </c>
    </row>
    <row r="171" spans="1:24" s="33" customFormat="1" ht="15.75" thickBot="1" x14ac:dyDescent="0.3">
      <c r="A171" s="25"/>
      <c r="B171" s="26">
        <v>92</v>
      </c>
      <c r="C171" s="38">
        <v>310</v>
      </c>
      <c r="D171" s="38">
        <v>22</v>
      </c>
      <c r="E171" s="38">
        <v>50</v>
      </c>
      <c r="F171" s="27">
        <f t="shared" si="23"/>
        <v>310.38055555555559</v>
      </c>
      <c r="G171" s="27"/>
      <c r="H171" s="29"/>
      <c r="I171" s="29"/>
      <c r="J171" s="28"/>
      <c r="K171" s="27">
        <f t="shared" si="29"/>
        <v>615.8953472222222</v>
      </c>
      <c r="L171" s="27">
        <f t="shared" si="30"/>
        <v>255.8953472222222</v>
      </c>
      <c r="M171" s="26">
        <f t="shared" si="24"/>
        <v>255</v>
      </c>
      <c r="N171" s="26">
        <f t="shared" si="25"/>
        <v>53</v>
      </c>
      <c r="O171" s="28">
        <f t="shared" si="26"/>
        <v>43.249999999916326</v>
      </c>
      <c r="P171" s="38">
        <v>5.0810000000000004</v>
      </c>
      <c r="Q171" s="26">
        <f t="shared" si="27"/>
        <v>-1.2382080488878586</v>
      </c>
      <c r="R171" s="26">
        <f t="shared" si="28"/>
        <v>-4.9278191756262046</v>
      </c>
      <c r="S171" s="26"/>
      <c r="T171" s="26"/>
      <c r="U171" s="26">
        <f t="shared" si="31"/>
        <v>100073.70670920613</v>
      </c>
      <c r="V171" s="26">
        <f t="shared" si="32"/>
        <v>101427.35517025998</v>
      </c>
      <c r="W171" s="54">
        <v>92</v>
      </c>
      <c r="X171" s="56" t="str">
        <f>VLOOKUP(W171,[1]Hoja1!B$4:L$235,11,0)</f>
        <v>P.Q. 29</v>
      </c>
    </row>
    <row r="172" spans="1:24" s="33" customFormat="1" ht="15.75" thickBot="1" x14ac:dyDescent="0.3">
      <c r="A172" s="25"/>
      <c r="B172" s="26">
        <v>93</v>
      </c>
      <c r="C172" s="38">
        <v>0</v>
      </c>
      <c r="D172" s="38">
        <v>46</v>
      </c>
      <c r="E172" s="38">
        <v>35</v>
      </c>
      <c r="F172" s="27">
        <f t="shared" si="23"/>
        <v>0.77638888888888891</v>
      </c>
      <c r="G172" s="27"/>
      <c r="H172" s="29"/>
      <c r="I172" s="29"/>
      <c r="J172" s="28"/>
      <c r="K172" s="27">
        <f t="shared" si="29"/>
        <v>306.29118055555551</v>
      </c>
      <c r="L172" s="27">
        <f t="shared" si="30"/>
        <v>306.29118055555551</v>
      </c>
      <c r="M172" s="26">
        <f t="shared" si="24"/>
        <v>306</v>
      </c>
      <c r="N172" s="26">
        <f t="shared" si="25"/>
        <v>17</v>
      </c>
      <c r="O172" s="28">
        <f t="shared" si="26"/>
        <v>28.249999999848114</v>
      </c>
      <c r="P172" s="38">
        <v>3.7949999999999999</v>
      </c>
      <c r="Q172" s="26">
        <f t="shared" si="27"/>
        <v>2.2462191974229162</v>
      </c>
      <c r="R172" s="26">
        <f t="shared" si="28"/>
        <v>-3.0588436241705379</v>
      </c>
      <c r="S172" s="26"/>
      <c r="T172" s="26"/>
      <c r="U172" s="26">
        <f t="shared" si="31"/>
        <v>100077.19113645244</v>
      </c>
      <c r="V172" s="26">
        <f t="shared" si="32"/>
        <v>101429.22414581144</v>
      </c>
      <c r="W172" s="54">
        <v>93</v>
      </c>
      <c r="X172" s="56" t="str">
        <f>VLOOKUP(W172,[1]Hoja1!B$4:L$235,11,0)</f>
        <v>P.Q. 30</v>
      </c>
    </row>
    <row r="173" spans="1:24" s="33" customFormat="1" ht="15.75" thickBot="1" x14ac:dyDescent="0.3">
      <c r="A173" s="25"/>
      <c r="B173" s="26">
        <v>94</v>
      </c>
      <c r="C173" s="38">
        <v>325</v>
      </c>
      <c r="D173" s="38">
        <v>59</v>
      </c>
      <c r="E173" s="37">
        <v>10</v>
      </c>
      <c r="F173" s="27">
        <f t="shared" si="23"/>
        <v>325.98611111111114</v>
      </c>
      <c r="G173" s="27"/>
      <c r="H173" s="29"/>
      <c r="I173" s="29"/>
      <c r="J173" s="28"/>
      <c r="K173" s="27">
        <f t="shared" si="29"/>
        <v>631.50090277777781</v>
      </c>
      <c r="L173" s="27">
        <f t="shared" si="30"/>
        <v>271.50090277777781</v>
      </c>
      <c r="M173" s="26">
        <f t="shared" si="24"/>
        <v>271</v>
      </c>
      <c r="N173" s="26">
        <f t="shared" si="25"/>
        <v>30</v>
      </c>
      <c r="O173" s="28">
        <f t="shared" si="26"/>
        <v>3.2500000001164153</v>
      </c>
      <c r="P173" s="38">
        <v>6.1959999999999997</v>
      </c>
      <c r="Q173" s="26">
        <f t="shared" si="27"/>
        <v>0.16228996517209895</v>
      </c>
      <c r="R173" s="26">
        <f t="shared" si="28"/>
        <v>-6.1938742292045648</v>
      </c>
      <c r="S173" s="26"/>
      <c r="T173" s="26"/>
      <c r="U173" s="26">
        <f t="shared" si="31"/>
        <v>100075.10720722019</v>
      </c>
      <c r="V173" s="26">
        <f t="shared" si="32"/>
        <v>101426.0891152064</v>
      </c>
      <c r="W173" s="54">
        <v>94</v>
      </c>
      <c r="X173" s="56" t="str">
        <f>VLOOKUP(W173,[1]Hoja1!B$4:L$235,11,0)</f>
        <v>P.Q. 31</v>
      </c>
    </row>
    <row r="174" spans="1:24" s="33" customFormat="1" ht="15.75" thickBot="1" x14ac:dyDescent="0.3">
      <c r="A174" s="25"/>
      <c r="B174" s="26">
        <v>95</v>
      </c>
      <c r="C174" s="38">
        <v>346</v>
      </c>
      <c r="D174" s="38">
        <v>59</v>
      </c>
      <c r="E174" s="38">
        <v>0</v>
      </c>
      <c r="F174" s="27">
        <f t="shared" si="23"/>
        <v>346.98333333333335</v>
      </c>
      <c r="G174" s="27"/>
      <c r="H174" s="29"/>
      <c r="I174" s="29"/>
      <c r="J174" s="28"/>
      <c r="K174" s="27">
        <f t="shared" si="29"/>
        <v>652.49812499999996</v>
      </c>
      <c r="L174" s="27">
        <f t="shared" si="30"/>
        <v>292.49812499999996</v>
      </c>
      <c r="M174" s="26">
        <f t="shared" si="24"/>
        <v>292</v>
      </c>
      <c r="N174" s="26">
        <f t="shared" si="25"/>
        <v>29</v>
      </c>
      <c r="O174" s="28">
        <f t="shared" si="26"/>
        <v>53.249999999852662</v>
      </c>
      <c r="P174" s="38">
        <v>6.0640000000000001</v>
      </c>
      <c r="Q174" s="26">
        <f t="shared" si="27"/>
        <v>2.3204089943285706</v>
      </c>
      <c r="R174" s="26">
        <f t="shared" si="28"/>
        <v>-5.6024814233551075</v>
      </c>
      <c r="S174" s="26"/>
      <c r="T174" s="26"/>
      <c r="U174" s="26">
        <f t="shared" si="31"/>
        <v>100077.26532624935</v>
      </c>
      <c r="V174" s="26">
        <f t="shared" si="32"/>
        <v>101426.68050801226</v>
      </c>
      <c r="W174" s="54">
        <v>95</v>
      </c>
      <c r="X174" s="56" t="str">
        <f>VLOOKUP(W174,[1]Hoja1!B$4:L$235,11,0)</f>
        <v>P.Q. 32</v>
      </c>
    </row>
    <row r="175" spans="1:24" s="33" customFormat="1" ht="15.75" thickBot="1" x14ac:dyDescent="0.3">
      <c r="A175" s="25"/>
      <c r="B175" s="26">
        <v>96</v>
      </c>
      <c r="C175" s="38">
        <v>150</v>
      </c>
      <c r="D175" s="38">
        <v>22</v>
      </c>
      <c r="E175" s="38">
        <v>10</v>
      </c>
      <c r="F175" s="27">
        <f t="shared" si="23"/>
        <v>150.36944444444444</v>
      </c>
      <c r="G175" s="27"/>
      <c r="H175" s="29"/>
      <c r="I175" s="29"/>
      <c r="J175" s="28"/>
      <c r="K175" s="27">
        <f t="shared" si="29"/>
        <v>455.88423611111102</v>
      </c>
      <c r="L175" s="27">
        <f t="shared" si="30"/>
        <v>95.884236111111022</v>
      </c>
      <c r="M175" s="26">
        <f t="shared" si="24"/>
        <v>95</v>
      </c>
      <c r="N175" s="26">
        <f t="shared" si="25"/>
        <v>53</v>
      </c>
      <c r="O175" s="28">
        <f t="shared" si="26"/>
        <v>3.2499999996798579</v>
      </c>
      <c r="P175" s="38">
        <v>10.917999999999999</v>
      </c>
      <c r="Q175" s="26">
        <f t="shared" si="27"/>
        <v>-1.1193008977512109</v>
      </c>
      <c r="R175" s="26">
        <f t="shared" si="28"/>
        <v>10.860473723567187</v>
      </c>
      <c r="S175" s="26"/>
      <c r="T175" s="26"/>
      <c r="U175" s="26">
        <f t="shared" si="31"/>
        <v>100073.82561635727</v>
      </c>
      <c r="V175" s="26">
        <f t="shared" si="32"/>
        <v>101443.14346315918</v>
      </c>
      <c r="W175" s="54">
        <v>96</v>
      </c>
      <c r="X175" s="56" t="str">
        <f>VLOOKUP(W175,[1]Hoja1!B$4:L$235,11,0)</f>
        <v>ESQ. EDIFCIO 1</v>
      </c>
    </row>
    <row r="176" spans="1:24" s="33" customFormat="1" ht="15.75" thickBot="1" x14ac:dyDescent="0.3">
      <c r="A176" s="25"/>
      <c r="B176" s="26">
        <v>97</v>
      </c>
      <c r="C176" s="38">
        <v>110</v>
      </c>
      <c r="D176" s="38">
        <v>22</v>
      </c>
      <c r="E176" s="38">
        <v>15</v>
      </c>
      <c r="F176" s="27">
        <f t="shared" si="23"/>
        <v>110.37083333333332</v>
      </c>
      <c r="G176" s="27"/>
      <c r="H176" s="29"/>
      <c r="I176" s="29"/>
      <c r="J176" s="28"/>
      <c r="K176" s="27">
        <f t="shared" si="29"/>
        <v>415.88562499999995</v>
      </c>
      <c r="L176" s="27">
        <f t="shared" si="30"/>
        <v>55.885624999999948</v>
      </c>
      <c r="M176" s="26">
        <f t="shared" si="24"/>
        <v>55</v>
      </c>
      <c r="N176" s="26">
        <f t="shared" si="25"/>
        <v>53</v>
      </c>
      <c r="O176" s="28">
        <f t="shared" si="26"/>
        <v>8.2499999998117346</v>
      </c>
      <c r="P176" s="38">
        <v>4.0970000000000004</v>
      </c>
      <c r="Q176" s="26">
        <f t="shared" si="27"/>
        <v>2.2977890522676212</v>
      </c>
      <c r="R176" s="26">
        <f t="shared" si="28"/>
        <v>3.3919868029340963</v>
      </c>
      <c r="S176" s="26"/>
      <c r="T176" s="26"/>
      <c r="U176" s="26">
        <f t="shared" si="31"/>
        <v>100077.2427063073</v>
      </c>
      <c r="V176" s="26">
        <f t="shared" si="32"/>
        <v>101435.67497623854</v>
      </c>
      <c r="W176" s="54">
        <v>97</v>
      </c>
      <c r="X176" s="56" t="str">
        <f>VLOOKUP(W176,[1]Hoja1!B$4:L$235,11,0)</f>
        <v>ESQ. EDIFCIO 2</v>
      </c>
    </row>
    <row r="177" spans="1:24" s="33" customFormat="1" ht="15.75" thickBot="1" x14ac:dyDescent="0.3">
      <c r="A177" s="25"/>
      <c r="B177" s="26">
        <v>98</v>
      </c>
      <c r="C177" s="38">
        <v>94</v>
      </c>
      <c r="D177" s="38">
        <v>6</v>
      </c>
      <c r="E177" s="38">
        <v>0</v>
      </c>
      <c r="F177" s="27">
        <f t="shared" si="23"/>
        <v>94.1</v>
      </c>
      <c r="G177" s="27"/>
      <c r="H177" s="29"/>
      <c r="I177" s="29"/>
      <c r="J177" s="28"/>
      <c r="K177" s="27">
        <f t="shared" si="29"/>
        <v>399.61479166666663</v>
      </c>
      <c r="L177" s="27">
        <f t="shared" si="30"/>
        <v>39.614791666666633</v>
      </c>
      <c r="M177" s="26">
        <f t="shared" si="24"/>
        <v>39</v>
      </c>
      <c r="N177" s="26">
        <f t="shared" si="25"/>
        <v>36</v>
      </c>
      <c r="O177" s="28">
        <f t="shared" si="26"/>
        <v>53.249999999879947</v>
      </c>
      <c r="P177" s="38">
        <v>3.68</v>
      </c>
      <c r="Q177" s="26">
        <f t="shared" si="27"/>
        <v>2.8348830600771961</v>
      </c>
      <c r="R177" s="26">
        <f t="shared" si="28"/>
        <v>2.3464522231844724</v>
      </c>
      <c r="S177" s="26"/>
      <c r="T177" s="26"/>
      <c r="U177" s="26">
        <f t="shared" si="31"/>
        <v>100077.7798003151</v>
      </c>
      <c r="V177" s="26">
        <f t="shared" si="32"/>
        <v>101434.62944165879</v>
      </c>
      <c r="W177" s="54">
        <v>98</v>
      </c>
      <c r="X177" s="56" t="str">
        <f>VLOOKUP(W177,[1]Hoja1!B$4:L$235,11,0)</f>
        <v>ESQ. EDIFCIO 3</v>
      </c>
    </row>
    <row r="178" spans="1:24" s="33" customFormat="1" ht="15.75" thickBot="1" x14ac:dyDescent="0.3">
      <c r="A178" s="25"/>
      <c r="B178" s="26">
        <v>99</v>
      </c>
      <c r="C178" s="38">
        <v>53</v>
      </c>
      <c r="D178" s="38">
        <v>36</v>
      </c>
      <c r="E178" s="38">
        <v>20</v>
      </c>
      <c r="F178" s="27">
        <f t="shared" si="23"/>
        <v>53.605555555555554</v>
      </c>
      <c r="G178" s="27"/>
      <c r="H178" s="29"/>
      <c r="I178" s="29"/>
      <c r="J178" s="28"/>
      <c r="K178" s="27">
        <f t="shared" si="29"/>
        <v>359.12034722222216</v>
      </c>
      <c r="L178" s="27">
        <f t="shared" si="30"/>
        <v>359.12034722222216</v>
      </c>
      <c r="M178" s="26">
        <f t="shared" si="24"/>
        <v>359</v>
      </c>
      <c r="N178" s="26">
        <f t="shared" si="25"/>
        <v>7</v>
      </c>
      <c r="O178" s="28">
        <f t="shared" si="26"/>
        <v>13.249999999793545</v>
      </c>
      <c r="P178" s="38">
        <v>3.2789999999999999</v>
      </c>
      <c r="Q178" s="26">
        <f t="shared" si="27"/>
        <v>3.2786135616826066</v>
      </c>
      <c r="R178" s="26">
        <f t="shared" si="28"/>
        <v>-5.0339975674326333E-2</v>
      </c>
      <c r="S178" s="26"/>
      <c r="T178" s="26"/>
      <c r="U178" s="26">
        <f t="shared" si="31"/>
        <v>100078.2235308167</v>
      </c>
      <c r="V178" s="26">
        <f t="shared" si="32"/>
        <v>101432.23264945994</v>
      </c>
      <c r="W178" s="54">
        <v>99</v>
      </c>
      <c r="X178" s="56" t="str">
        <f>VLOOKUP(W178,[1]Hoja1!B$4:L$235,11,0)</f>
        <v>ESQ. EDIFCIO 4</v>
      </c>
    </row>
    <row r="179" spans="1:24" s="33" customFormat="1" ht="15.75" thickBot="1" x14ac:dyDescent="0.3">
      <c r="A179" s="25"/>
      <c r="B179" s="26">
        <v>100</v>
      </c>
      <c r="C179" s="38">
        <v>35</v>
      </c>
      <c r="D179" s="38">
        <v>16</v>
      </c>
      <c r="E179" s="38">
        <v>10</v>
      </c>
      <c r="F179" s="27">
        <f t="shared" si="23"/>
        <v>35.269444444444446</v>
      </c>
      <c r="G179" s="27"/>
      <c r="H179" s="29"/>
      <c r="I179" s="29"/>
      <c r="J179" s="28"/>
      <c r="K179" s="27">
        <f t="shared" si="29"/>
        <v>340.78423611111106</v>
      </c>
      <c r="L179" s="27">
        <f t="shared" si="30"/>
        <v>340.78423611111106</v>
      </c>
      <c r="M179" s="26">
        <f t="shared" si="24"/>
        <v>340</v>
      </c>
      <c r="N179" s="26">
        <f t="shared" si="25"/>
        <v>47</v>
      </c>
      <c r="O179" s="28">
        <f t="shared" si="26"/>
        <v>3.2499999998026396</v>
      </c>
      <c r="P179" s="38">
        <v>5.4349999999999996</v>
      </c>
      <c r="Q179" s="26">
        <f t="shared" si="27"/>
        <v>5.1321936101555909</v>
      </c>
      <c r="R179" s="26">
        <f t="shared" si="28"/>
        <v>-1.7888023221916156</v>
      </c>
      <c r="S179" s="26"/>
      <c r="T179" s="26"/>
      <c r="U179" s="26">
        <f t="shared" si="31"/>
        <v>100080.07711086518</v>
      </c>
      <c r="V179" s="26">
        <f t="shared" si="32"/>
        <v>101430.49418711342</v>
      </c>
      <c r="W179" s="54">
        <v>100</v>
      </c>
      <c r="X179" s="56" t="str">
        <f>VLOOKUP(W179,[1]Hoja1!B$4:L$235,11,0)</f>
        <v>ESQ. EDIFCIO 5</v>
      </c>
    </row>
    <row r="180" spans="1:24" s="33" customFormat="1" ht="15.75" thickBot="1" x14ac:dyDescent="0.3">
      <c r="A180" s="25"/>
      <c r="B180" s="26">
        <v>101</v>
      </c>
      <c r="C180" s="38">
        <v>29</v>
      </c>
      <c r="D180" s="38">
        <v>7</v>
      </c>
      <c r="E180" s="38">
        <v>30</v>
      </c>
      <c r="F180" s="27">
        <f t="shared" si="23"/>
        <v>29.125</v>
      </c>
      <c r="G180" s="27"/>
      <c r="H180" s="29"/>
      <c r="I180" s="29"/>
      <c r="J180" s="28"/>
      <c r="K180" s="27">
        <f t="shared" si="29"/>
        <v>334.63979166666661</v>
      </c>
      <c r="L180" s="27">
        <f t="shared" si="30"/>
        <v>334.63979166666661</v>
      </c>
      <c r="M180" s="26">
        <f t="shared" si="24"/>
        <v>334</v>
      </c>
      <c r="N180" s="26">
        <f t="shared" si="25"/>
        <v>38</v>
      </c>
      <c r="O180" s="28">
        <f t="shared" si="26"/>
        <v>23.249999999798092</v>
      </c>
      <c r="P180" s="38">
        <v>6.2290000000000001</v>
      </c>
      <c r="Q180" s="26">
        <f t="shared" si="27"/>
        <v>5.6287297611055012</v>
      </c>
      <c r="R180" s="26">
        <f t="shared" si="28"/>
        <v>-2.6679284616430805</v>
      </c>
      <c r="S180" s="26"/>
      <c r="T180" s="26"/>
      <c r="U180" s="26">
        <f t="shared" si="31"/>
        <v>100080.57364701614</v>
      </c>
      <c r="V180" s="26">
        <f t="shared" si="32"/>
        <v>101429.61506097397</v>
      </c>
      <c r="W180" s="54">
        <v>101</v>
      </c>
      <c r="X180" s="56" t="str">
        <f>VLOOKUP(W180,[1]Hoja1!B$4:L$235,11,0)</f>
        <v>ESQ. EDIFCIO 6</v>
      </c>
    </row>
    <row r="181" spans="1:24" s="33" customFormat="1" ht="15.75" thickBot="1" x14ac:dyDescent="0.3">
      <c r="A181" s="25"/>
      <c r="B181" s="26">
        <v>102</v>
      </c>
      <c r="C181" s="38">
        <v>33</v>
      </c>
      <c r="D181" s="38">
        <v>15</v>
      </c>
      <c r="E181" s="38">
        <v>25</v>
      </c>
      <c r="F181" s="27">
        <f t="shared" si="23"/>
        <v>33.256944444444443</v>
      </c>
      <c r="G181" s="27"/>
      <c r="H181" s="29"/>
      <c r="I181" s="29"/>
      <c r="J181" s="28"/>
      <c r="K181" s="27">
        <f t="shared" si="29"/>
        <v>338.77173611111107</v>
      </c>
      <c r="L181" s="27">
        <f t="shared" si="30"/>
        <v>338.77173611111107</v>
      </c>
      <c r="M181" s="26">
        <f t="shared" si="24"/>
        <v>338</v>
      </c>
      <c r="N181" s="26">
        <f t="shared" si="25"/>
        <v>46</v>
      </c>
      <c r="O181" s="28">
        <f t="shared" si="26"/>
        <v>18.249999999843567</v>
      </c>
      <c r="P181" s="38">
        <v>6.7850000000000001</v>
      </c>
      <c r="Q181" s="26">
        <f t="shared" si="27"/>
        <v>6.3246058546455997</v>
      </c>
      <c r="R181" s="26">
        <f t="shared" si="28"/>
        <v>-2.4567429217121215</v>
      </c>
      <c r="S181" s="26"/>
      <c r="T181" s="26"/>
      <c r="U181" s="26">
        <f t="shared" si="31"/>
        <v>100081.26952310967</v>
      </c>
      <c r="V181" s="26">
        <f t="shared" si="32"/>
        <v>101429.8262465139</v>
      </c>
      <c r="W181" s="54">
        <v>102</v>
      </c>
      <c r="X181" s="56" t="str">
        <f>VLOOKUP(W181,[1]Hoja1!B$4:L$235,11,0)</f>
        <v>ESQ. EDIFCIO 7</v>
      </c>
    </row>
    <row r="182" spans="1:24" s="33" customFormat="1" ht="15.75" thickBot="1" x14ac:dyDescent="0.3">
      <c r="A182" s="25"/>
      <c r="B182" s="26">
        <v>103</v>
      </c>
      <c r="C182" s="38">
        <v>13</v>
      </c>
      <c r="D182" s="38">
        <v>44</v>
      </c>
      <c r="E182" s="38">
        <v>50</v>
      </c>
      <c r="F182" s="27">
        <f t="shared" si="23"/>
        <v>13.747222222222222</v>
      </c>
      <c r="G182" s="27"/>
      <c r="H182" s="29"/>
      <c r="I182" s="29"/>
      <c r="J182" s="28"/>
      <c r="K182" s="27">
        <f t="shared" si="29"/>
        <v>319.26201388888882</v>
      </c>
      <c r="L182" s="27">
        <f t="shared" si="30"/>
        <v>319.26201388888882</v>
      </c>
      <c r="M182" s="26">
        <f t="shared" si="24"/>
        <v>319</v>
      </c>
      <c r="N182" s="26">
        <f t="shared" si="25"/>
        <v>15</v>
      </c>
      <c r="O182" s="28">
        <f t="shared" si="26"/>
        <v>43.249999999738975</v>
      </c>
      <c r="P182" s="38">
        <v>12.438000000000001</v>
      </c>
      <c r="Q182" s="26">
        <f t="shared" si="27"/>
        <v>9.4242954815118747</v>
      </c>
      <c r="R182" s="26">
        <f t="shared" si="28"/>
        <v>-8.1170498752413049</v>
      </c>
      <c r="S182" s="26"/>
      <c r="T182" s="26"/>
      <c r="U182" s="26">
        <f t="shared" si="31"/>
        <v>100084.36921273654</v>
      </c>
      <c r="V182" s="26">
        <f t="shared" si="32"/>
        <v>101424.16593956036</v>
      </c>
      <c r="W182" s="54">
        <v>103</v>
      </c>
      <c r="X182" s="56" t="str">
        <f>VLOOKUP(W182,[1]Hoja1!B$4:L$235,11,0)</f>
        <v>ESQ. EDIFCIO 8</v>
      </c>
    </row>
    <row r="183" spans="1:24" s="33" customFormat="1" ht="15.75" thickBot="1" x14ac:dyDescent="0.3">
      <c r="A183" s="25"/>
      <c r="B183" s="26">
        <v>104</v>
      </c>
      <c r="C183" s="38">
        <v>9</v>
      </c>
      <c r="D183" s="38">
        <v>47</v>
      </c>
      <c r="E183" s="38">
        <v>0</v>
      </c>
      <c r="F183" s="27">
        <f t="shared" si="23"/>
        <v>9.7833333333333332</v>
      </c>
      <c r="G183" s="27"/>
      <c r="H183" s="29"/>
      <c r="I183" s="29"/>
      <c r="J183" s="28"/>
      <c r="K183" s="27">
        <f t="shared" si="29"/>
        <v>315.29812499999997</v>
      </c>
      <c r="L183" s="27">
        <f t="shared" si="30"/>
        <v>315.29812499999997</v>
      </c>
      <c r="M183" s="26">
        <f t="shared" si="24"/>
        <v>315</v>
      </c>
      <c r="N183" s="26">
        <f t="shared" si="25"/>
        <v>17</v>
      </c>
      <c r="O183" s="28">
        <f t="shared" si="26"/>
        <v>53.249999999893589</v>
      </c>
      <c r="P183" s="38">
        <v>12.247999999999999</v>
      </c>
      <c r="Q183" s="26">
        <f t="shared" si="27"/>
        <v>8.7055900202835623</v>
      </c>
      <c r="R183" s="26">
        <f t="shared" si="28"/>
        <v>-8.6154632144034622</v>
      </c>
      <c r="S183" s="26"/>
      <c r="T183" s="26"/>
      <c r="U183" s="26">
        <f t="shared" si="31"/>
        <v>100083.65050727531</v>
      </c>
      <c r="V183" s="26">
        <f t="shared" si="32"/>
        <v>101423.66752622121</v>
      </c>
      <c r="W183" s="54">
        <v>104</v>
      </c>
      <c r="X183" s="56" t="str">
        <f>VLOOKUP(W183,[1]Hoja1!B$4:L$235,11,0)</f>
        <v>ESQ. EDIFCIO 9</v>
      </c>
    </row>
    <row r="184" spans="1:24" s="33" customFormat="1" ht="15.75" thickBot="1" x14ac:dyDescent="0.3">
      <c r="A184" s="25"/>
      <c r="B184" s="26">
        <v>105</v>
      </c>
      <c r="C184" s="38">
        <v>5</v>
      </c>
      <c r="D184" s="38">
        <v>2</v>
      </c>
      <c r="E184" s="38">
        <v>5</v>
      </c>
      <c r="F184" s="27">
        <f t="shared" si="23"/>
        <v>5.0347222222222223</v>
      </c>
      <c r="G184" s="27"/>
      <c r="H184" s="29"/>
      <c r="I184" s="29"/>
      <c r="J184" s="28"/>
      <c r="K184" s="27">
        <f t="shared" si="29"/>
        <v>310.54951388888884</v>
      </c>
      <c r="L184" s="27">
        <f t="shared" si="30"/>
        <v>310.54951388888884</v>
      </c>
      <c r="M184" s="26">
        <f t="shared" si="24"/>
        <v>310</v>
      </c>
      <c r="N184" s="26">
        <f t="shared" si="25"/>
        <v>32</v>
      </c>
      <c r="O184" s="28">
        <f t="shared" si="26"/>
        <v>58.24999999982083</v>
      </c>
      <c r="P184" s="38">
        <v>18.436</v>
      </c>
      <c r="Q184" s="26">
        <f t="shared" si="27"/>
        <v>11.985334557016603</v>
      </c>
      <c r="R184" s="26">
        <f t="shared" si="28"/>
        <v>-14.008492122865457</v>
      </c>
      <c r="S184" s="26"/>
      <c r="T184" s="26"/>
      <c r="U184" s="26">
        <f t="shared" si="31"/>
        <v>100086.93025181204</v>
      </c>
      <c r="V184" s="26">
        <f t="shared" si="32"/>
        <v>101418.27449731274</v>
      </c>
      <c r="W184" s="54">
        <v>105</v>
      </c>
      <c r="X184" s="56" t="str">
        <f>VLOOKUP(W184,[1]Hoja1!B$4:L$235,11,0)</f>
        <v>ESQ. EDIFCIO 10</v>
      </c>
    </row>
    <row r="185" spans="1:24" s="33" customFormat="1" ht="15.75" thickBot="1" x14ac:dyDescent="0.3">
      <c r="A185" s="25"/>
      <c r="B185" s="26">
        <v>106</v>
      </c>
      <c r="C185" s="38">
        <v>4</v>
      </c>
      <c r="D185" s="38">
        <v>9</v>
      </c>
      <c r="E185" s="38">
        <v>15</v>
      </c>
      <c r="F185" s="27">
        <f t="shared" si="23"/>
        <v>4.1541666666666668</v>
      </c>
      <c r="G185" s="27"/>
      <c r="H185" s="29"/>
      <c r="I185" s="29"/>
      <c r="J185" s="28"/>
      <c r="K185" s="27">
        <f t="shared" si="29"/>
        <v>309.66895833333325</v>
      </c>
      <c r="L185" s="27">
        <f t="shared" si="30"/>
        <v>309.66895833333325</v>
      </c>
      <c r="M185" s="26">
        <f t="shared" si="24"/>
        <v>309</v>
      </c>
      <c r="N185" s="26">
        <f t="shared" si="25"/>
        <v>40</v>
      </c>
      <c r="O185" s="28">
        <f t="shared" si="26"/>
        <v>8.2499999997025952</v>
      </c>
      <c r="P185" s="38">
        <v>18.379000000000001</v>
      </c>
      <c r="Q185" s="26">
        <f t="shared" si="27"/>
        <v>11.732250805973216</v>
      </c>
      <c r="R185" s="26">
        <f t="shared" si="28"/>
        <v>-14.147152788661783</v>
      </c>
      <c r="S185" s="26"/>
      <c r="T185" s="26"/>
      <c r="U185" s="26">
        <f t="shared" si="31"/>
        <v>100086.677168061</v>
      </c>
      <c r="V185" s="26">
        <f t="shared" si="32"/>
        <v>101418.13583664695</v>
      </c>
      <c r="W185" s="54">
        <v>106</v>
      </c>
      <c r="X185" s="56" t="str">
        <f>VLOOKUP(W185,[1]Hoja1!B$4:L$235,11,0)</f>
        <v>ESQ. EDIFCIO 11</v>
      </c>
    </row>
    <row r="186" spans="1:24" s="33" customFormat="1" ht="15.75" thickBot="1" x14ac:dyDescent="0.3">
      <c r="A186" s="25"/>
      <c r="B186" s="26">
        <v>107</v>
      </c>
      <c r="C186" s="38">
        <v>3</v>
      </c>
      <c r="D186" s="38">
        <v>35</v>
      </c>
      <c r="E186" s="38">
        <v>40</v>
      </c>
      <c r="F186" s="27">
        <f t="shared" si="23"/>
        <v>3.5944444444444446</v>
      </c>
      <c r="G186" s="27"/>
      <c r="H186" s="29"/>
      <c r="I186" s="29"/>
      <c r="J186" s="28"/>
      <c r="K186" s="27">
        <f t="shared" si="29"/>
        <v>309.10923611111104</v>
      </c>
      <c r="L186" s="27">
        <f t="shared" si="30"/>
        <v>309.10923611111104</v>
      </c>
      <c r="M186" s="26">
        <f t="shared" si="24"/>
        <v>309</v>
      </c>
      <c r="N186" s="26">
        <f t="shared" si="25"/>
        <v>6</v>
      </c>
      <c r="O186" s="28">
        <f t="shared" si="26"/>
        <v>33.249999999761712</v>
      </c>
      <c r="P186" s="38">
        <v>19.088000000000001</v>
      </c>
      <c r="Q186" s="26">
        <f t="shared" si="27"/>
        <v>12.040727547577641</v>
      </c>
      <c r="R186" s="26">
        <f t="shared" si="28"/>
        <v>-14.811233038643508</v>
      </c>
      <c r="S186" s="26"/>
      <c r="T186" s="26"/>
      <c r="U186" s="26">
        <f t="shared" si="31"/>
        <v>100086.9856448026</v>
      </c>
      <c r="V186" s="26">
        <f t="shared" si="32"/>
        <v>101417.47175639696</v>
      </c>
      <c r="W186" s="54">
        <v>107</v>
      </c>
      <c r="X186" s="56" t="str">
        <f>VLOOKUP(W186,[1]Hoja1!B$4:L$235,11,0)</f>
        <v>ESQ. EDIFCIO 12</v>
      </c>
    </row>
    <row r="187" spans="1:24" s="33" customFormat="1" ht="15.75" thickBot="1" x14ac:dyDescent="0.3">
      <c r="A187" s="25"/>
      <c r="B187" s="26">
        <v>108</v>
      </c>
      <c r="C187" s="38">
        <v>2</v>
      </c>
      <c r="D187" s="38">
        <v>24</v>
      </c>
      <c r="E187" s="38">
        <v>10</v>
      </c>
      <c r="F187" s="27">
        <f t="shared" ref="F187:F237" si="33">C187+(D187/60)+(E187/3600)</f>
        <v>2.4027777777777777</v>
      </c>
      <c r="G187" s="27"/>
      <c r="H187" s="29"/>
      <c r="I187" s="29"/>
      <c r="J187" s="28"/>
      <c r="K187" s="27">
        <f t="shared" si="29"/>
        <v>307.91756944444438</v>
      </c>
      <c r="L187" s="27">
        <f t="shared" si="30"/>
        <v>307.91756944444438</v>
      </c>
      <c r="M187" s="26">
        <f t="shared" ref="M187:M237" si="34">INT(L187)</f>
        <v>307</v>
      </c>
      <c r="N187" s="26">
        <f t="shared" ref="N187:N237" si="35">INT((L187-M187)*60)</f>
        <v>55</v>
      </c>
      <c r="O187" s="28">
        <f t="shared" ref="O187:O237" si="36">((L187-M187)*60-N187)*60</f>
        <v>3.2499999997753548</v>
      </c>
      <c r="P187" s="38">
        <v>23.69</v>
      </c>
      <c r="Q187" s="26">
        <f t="shared" ref="Q187:Q237" si="37">P187*COS(RADIANS(L187))</f>
        <v>14.558147937831425</v>
      </c>
      <c r="R187" s="26">
        <f t="shared" ref="R187:R237" si="38">P187*SIN(RADIANS(L187))</f>
        <v>-18.688938670245957</v>
      </c>
      <c r="S187" s="26"/>
      <c r="T187" s="26"/>
      <c r="U187" s="26">
        <f t="shared" si="31"/>
        <v>100089.50306519285</v>
      </c>
      <c r="V187" s="26">
        <f t="shared" si="32"/>
        <v>101413.59405076537</v>
      </c>
      <c r="W187" s="54">
        <v>108</v>
      </c>
      <c r="X187" s="56" t="str">
        <f>VLOOKUP(W187,[1]Hoja1!B$4:L$235,11,0)</f>
        <v>ESQ. EDIFCIO 13</v>
      </c>
    </row>
    <row r="188" spans="1:24" s="33" customFormat="1" ht="15.75" thickBot="1" x14ac:dyDescent="0.3">
      <c r="A188" s="25"/>
      <c r="B188" s="26">
        <v>109</v>
      </c>
      <c r="C188" s="38">
        <v>1</v>
      </c>
      <c r="D188" s="38">
        <v>47</v>
      </c>
      <c r="E188" s="38">
        <v>10</v>
      </c>
      <c r="F188" s="27">
        <f t="shared" si="33"/>
        <v>1.786111111111111</v>
      </c>
      <c r="G188" s="27"/>
      <c r="H188" s="29"/>
      <c r="I188" s="29"/>
      <c r="J188" s="28"/>
      <c r="K188" s="27">
        <f t="shared" ref="K188:K237" si="39">IF($L$122&gt;180,$L$122-180+F188,$L$122+180+F188)</f>
        <v>307.30090277777771</v>
      </c>
      <c r="L188" s="27">
        <f t="shared" ref="L188:L237" si="40">IF(K188&gt;=360,K188-360,K188)</f>
        <v>307.30090277777771</v>
      </c>
      <c r="M188" s="26">
        <f t="shared" si="34"/>
        <v>307</v>
      </c>
      <c r="N188" s="26">
        <f t="shared" si="35"/>
        <v>18</v>
      </c>
      <c r="O188" s="28">
        <f t="shared" si="36"/>
        <v>3.24999999974807</v>
      </c>
      <c r="P188" s="38">
        <v>23.675000000000001</v>
      </c>
      <c r="Q188" s="26">
        <f t="shared" si="37"/>
        <v>14.347072113026412</v>
      </c>
      <c r="R188" s="26">
        <f t="shared" si="38"/>
        <v>-18.832608602729998</v>
      </c>
      <c r="S188" s="26"/>
      <c r="T188" s="26"/>
      <c r="U188" s="26">
        <f t="shared" ref="U188:U209" si="41">$U$122+Q188</f>
        <v>100089.29198936805</v>
      </c>
      <c r="V188" s="26">
        <f t="shared" ref="V188:V237" si="42">$V$122+R188</f>
        <v>101413.45038083289</v>
      </c>
      <c r="W188" s="54">
        <v>109</v>
      </c>
      <c r="X188" s="56" t="str">
        <f>VLOOKUP(W188,[1]Hoja1!B$4:L$235,11,0)</f>
        <v>ESQ. EDIFCIO 14</v>
      </c>
    </row>
    <row r="189" spans="1:24" s="33" customFormat="1" ht="15.75" thickBot="1" x14ac:dyDescent="0.3">
      <c r="A189" s="25"/>
      <c r="B189" s="26">
        <v>110</v>
      </c>
      <c r="C189" s="38">
        <v>1</v>
      </c>
      <c r="D189" s="38">
        <v>27</v>
      </c>
      <c r="E189" s="38">
        <v>20</v>
      </c>
      <c r="F189" s="27">
        <f t="shared" si="33"/>
        <v>1.4555555555555555</v>
      </c>
      <c r="G189" s="27"/>
      <c r="H189" s="29"/>
      <c r="I189" s="29"/>
      <c r="J189" s="28"/>
      <c r="K189" s="27">
        <f t="shared" si="39"/>
        <v>306.97034722222219</v>
      </c>
      <c r="L189" s="27">
        <f t="shared" si="40"/>
        <v>306.97034722222219</v>
      </c>
      <c r="M189" s="26">
        <f t="shared" si="34"/>
        <v>306</v>
      </c>
      <c r="N189" s="26">
        <f t="shared" si="35"/>
        <v>58</v>
      </c>
      <c r="O189" s="28">
        <f t="shared" si="36"/>
        <v>13.249999999875399</v>
      </c>
      <c r="P189" s="38">
        <v>24.422999999999998</v>
      </c>
      <c r="Q189" s="26">
        <f t="shared" si="37"/>
        <v>14.688031713144342</v>
      </c>
      <c r="R189" s="26">
        <f t="shared" si="38"/>
        <v>-19.512679298181119</v>
      </c>
      <c r="S189" s="26"/>
      <c r="T189" s="26"/>
      <c r="U189" s="26">
        <f t="shared" si="41"/>
        <v>100089.63294896817</v>
      </c>
      <c r="V189" s="26">
        <f t="shared" si="42"/>
        <v>101412.77031013744</v>
      </c>
      <c r="W189" s="54">
        <v>110</v>
      </c>
      <c r="X189" s="56" t="str">
        <f>VLOOKUP(W189,[1]Hoja1!B$4:L$235,11,0)</f>
        <v>ESQ. EDIFCIO 15</v>
      </c>
    </row>
    <row r="190" spans="1:24" s="33" customFormat="1" ht="15.75" thickBot="1" x14ac:dyDescent="0.3">
      <c r="A190" s="25"/>
      <c r="B190" s="26">
        <v>111</v>
      </c>
      <c r="C190" s="45">
        <v>4</v>
      </c>
      <c r="D190" s="45">
        <v>33</v>
      </c>
      <c r="E190" s="45">
        <v>55</v>
      </c>
      <c r="F190" s="27">
        <f t="shared" si="33"/>
        <v>4.5652777777777773</v>
      </c>
      <c r="G190" s="27"/>
      <c r="H190" s="29"/>
      <c r="I190" s="29"/>
      <c r="J190" s="28"/>
      <c r="K190" s="27">
        <f t="shared" si="39"/>
        <v>310.0800694444444</v>
      </c>
      <c r="L190" s="27">
        <f t="shared" si="40"/>
        <v>310.0800694444444</v>
      </c>
      <c r="M190" s="26">
        <f t="shared" si="34"/>
        <v>310</v>
      </c>
      <c r="N190" s="26">
        <f t="shared" si="35"/>
        <v>4</v>
      </c>
      <c r="O190" s="28">
        <f t="shared" si="36"/>
        <v>48.249999999857209</v>
      </c>
      <c r="P190" s="42">
        <v>11.667999999999999</v>
      </c>
      <c r="Q190" s="26">
        <f t="shared" si="37"/>
        <v>7.5125294263082516</v>
      </c>
      <c r="R190" s="26">
        <f t="shared" si="38"/>
        <v>-8.9277167080308164</v>
      </c>
      <c r="S190" s="26"/>
      <c r="T190" s="26"/>
      <c r="U190" s="26">
        <f t="shared" si="41"/>
        <v>100082.45744668134</v>
      </c>
      <c r="V190" s="26">
        <f t="shared" si="42"/>
        <v>101423.35527272758</v>
      </c>
      <c r="W190" s="54">
        <v>111</v>
      </c>
      <c r="X190" s="56" t="str">
        <f>VLOOKUP(W190,[1]Hoja1!B$4:L$235,11,0)</f>
        <v>BORDE 1</v>
      </c>
    </row>
    <row r="191" spans="1:24" s="33" customFormat="1" ht="15.75" thickBot="1" x14ac:dyDescent="0.3">
      <c r="A191" s="25"/>
      <c r="B191" s="26">
        <v>112</v>
      </c>
      <c r="C191" s="43">
        <v>12</v>
      </c>
      <c r="D191" s="43">
        <v>5</v>
      </c>
      <c r="E191" s="43">
        <v>35</v>
      </c>
      <c r="F191" s="27">
        <f t="shared" si="33"/>
        <v>12.093055555555557</v>
      </c>
      <c r="G191" s="27"/>
      <c r="H191" s="29"/>
      <c r="I191" s="29"/>
      <c r="J191" s="28"/>
      <c r="K191" s="27">
        <f t="shared" si="39"/>
        <v>317.60784722222218</v>
      </c>
      <c r="L191" s="27">
        <f t="shared" si="40"/>
        <v>317.60784722222218</v>
      </c>
      <c r="M191" s="26">
        <f t="shared" si="34"/>
        <v>317</v>
      </c>
      <c r="N191" s="26">
        <f t="shared" si="35"/>
        <v>36</v>
      </c>
      <c r="O191" s="28">
        <f t="shared" si="36"/>
        <v>28.249999999834472</v>
      </c>
      <c r="P191" s="43">
        <v>12.118</v>
      </c>
      <c r="Q191" s="26">
        <f t="shared" si="37"/>
        <v>8.9497208597179121</v>
      </c>
      <c r="R191" s="26">
        <f t="shared" si="38"/>
        <v>-8.1699706568096104</v>
      </c>
      <c r="S191" s="26"/>
      <c r="T191" s="26"/>
      <c r="U191" s="26">
        <f t="shared" si="41"/>
        <v>100083.89463811474</v>
      </c>
      <c r="V191" s="26">
        <f t="shared" si="42"/>
        <v>101424.11301877881</v>
      </c>
      <c r="W191" s="54">
        <v>112</v>
      </c>
      <c r="X191" s="56" t="str">
        <f>VLOOKUP(W191,[1]Hoja1!B$4:L$235,11,0)</f>
        <v>BORDE 2</v>
      </c>
    </row>
    <row r="192" spans="1:24" s="33" customFormat="1" ht="15.75" thickBot="1" x14ac:dyDescent="0.3">
      <c r="A192" s="25"/>
      <c r="B192" s="26">
        <v>113</v>
      </c>
      <c r="C192" s="43">
        <v>29</v>
      </c>
      <c r="D192" s="43">
        <v>34</v>
      </c>
      <c r="E192" s="43">
        <v>10</v>
      </c>
      <c r="F192" s="27">
        <f t="shared" si="33"/>
        <v>29.569444444444443</v>
      </c>
      <c r="G192" s="27"/>
      <c r="H192" s="29"/>
      <c r="I192" s="29"/>
      <c r="J192" s="28"/>
      <c r="K192" s="27">
        <f t="shared" si="39"/>
        <v>335.08423611111107</v>
      </c>
      <c r="L192" s="27">
        <f t="shared" si="40"/>
        <v>335.08423611111107</v>
      </c>
      <c r="M192" s="26">
        <f t="shared" si="34"/>
        <v>335</v>
      </c>
      <c r="N192" s="26">
        <f t="shared" si="35"/>
        <v>5</v>
      </c>
      <c r="O192" s="28">
        <f t="shared" si="36"/>
        <v>3.2499999998435669</v>
      </c>
      <c r="P192" s="43">
        <v>6.415</v>
      </c>
      <c r="Q192" s="26">
        <f t="shared" si="37"/>
        <v>5.8179440157674946</v>
      </c>
      <c r="R192" s="26">
        <f t="shared" si="38"/>
        <v>-2.7025455462203043</v>
      </c>
      <c r="S192" s="26"/>
      <c r="T192" s="26"/>
      <c r="U192" s="26">
        <f t="shared" si="41"/>
        <v>100080.76286127079</v>
      </c>
      <c r="V192" s="26">
        <f t="shared" si="42"/>
        <v>101429.5804438894</v>
      </c>
      <c r="W192" s="54">
        <v>113</v>
      </c>
      <c r="X192" s="56" t="str">
        <f>VLOOKUP(W192,[1]Hoja1!B$4:L$235,11,0)</f>
        <v>BORDE 3</v>
      </c>
    </row>
    <row r="193" spans="1:24" s="33" customFormat="1" ht="15.75" thickBot="1" x14ac:dyDescent="0.3">
      <c r="A193" s="25"/>
      <c r="B193" s="26">
        <v>114</v>
      </c>
      <c r="C193" s="43">
        <v>9</v>
      </c>
      <c r="D193" s="43">
        <v>9</v>
      </c>
      <c r="E193" s="43">
        <v>0</v>
      </c>
      <c r="F193" s="27">
        <f t="shared" si="33"/>
        <v>9.15</v>
      </c>
      <c r="G193" s="27"/>
      <c r="H193" s="29"/>
      <c r="I193" s="29"/>
      <c r="J193" s="28"/>
      <c r="K193" s="27">
        <f t="shared" si="39"/>
        <v>314.66479166666659</v>
      </c>
      <c r="L193" s="27">
        <f t="shared" si="40"/>
        <v>314.66479166666659</v>
      </c>
      <c r="M193" s="26">
        <f t="shared" si="34"/>
        <v>314</v>
      </c>
      <c r="N193" s="26">
        <f t="shared" si="35"/>
        <v>39</v>
      </c>
      <c r="O193" s="28">
        <f t="shared" si="36"/>
        <v>53.249999999716238</v>
      </c>
      <c r="P193" s="43">
        <v>5.298</v>
      </c>
      <c r="Q193" s="26">
        <f t="shared" si="37"/>
        <v>3.7242703332911034</v>
      </c>
      <c r="R193" s="26">
        <f t="shared" si="38"/>
        <v>-3.7681048929890171</v>
      </c>
      <c r="S193" s="26"/>
      <c r="T193" s="26"/>
      <c r="U193" s="26">
        <f t="shared" si="41"/>
        <v>100078.66918758831</v>
      </c>
      <c r="V193" s="26">
        <f t="shared" si="42"/>
        <v>101428.51488454262</v>
      </c>
      <c r="W193" s="54">
        <v>114</v>
      </c>
      <c r="X193" s="56" t="str">
        <f>VLOOKUP(W193,[1]Hoja1!B$4:L$235,11,0)</f>
        <v>BORDE 4</v>
      </c>
    </row>
    <row r="194" spans="1:24" s="33" customFormat="1" ht="15.75" thickBot="1" x14ac:dyDescent="0.3">
      <c r="A194" s="25"/>
      <c r="B194" s="26">
        <v>115</v>
      </c>
      <c r="C194" s="43">
        <v>59</v>
      </c>
      <c r="D194" s="43">
        <v>42</v>
      </c>
      <c r="E194" s="43">
        <v>25</v>
      </c>
      <c r="F194" s="27">
        <f t="shared" si="33"/>
        <v>59.706944444444446</v>
      </c>
      <c r="G194" s="27"/>
      <c r="H194" s="29"/>
      <c r="I194" s="29"/>
      <c r="J194" s="28"/>
      <c r="K194" s="27">
        <f t="shared" si="39"/>
        <v>365.22173611111106</v>
      </c>
      <c r="L194" s="27">
        <f t="shared" si="40"/>
        <v>5.2217361111110563</v>
      </c>
      <c r="M194" s="26">
        <f t="shared" si="34"/>
        <v>5</v>
      </c>
      <c r="N194" s="26">
        <f t="shared" si="35"/>
        <v>13</v>
      </c>
      <c r="O194" s="28">
        <f t="shared" si="36"/>
        <v>18.24999999980264</v>
      </c>
      <c r="P194" s="43">
        <v>3.028</v>
      </c>
      <c r="Q194" s="26">
        <f t="shared" si="37"/>
        <v>3.0154336303413012</v>
      </c>
      <c r="R194" s="26">
        <f t="shared" si="38"/>
        <v>0.27557942776390754</v>
      </c>
      <c r="S194" s="26"/>
      <c r="T194" s="26"/>
      <c r="U194" s="26">
        <f t="shared" si="41"/>
        <v>100077.96035088536</v>
      </c>
      <c r="V194" s="26">
        <f t="shared" si="42"/>
        <v>101432.55856886337</v>
      </c>
      <c r="W194" s="54">
        <v>115</v>
      </c>
      <c r="X194" s="56" t="str">
        <f>VLOOKUP(W194,[1]Hoja1!B$4:L$235,11,0)</f>
        <v>BORDE 5</v>
      </c>
    </row>
    <row r="195" spans="1:24" s="33" customFormat="1" ht="15.75" thickBot="1" x14ac:dyDescent="0.3">
      <c r="A195" s="25"/>
      <c r="B195" s="26">
        <v>116</v>
      </c>
      <c r="C195" s="43">
        <v>44</v>
      </c>
      <c r="D195" s="43">
        <v>29</v>
      </c>
      <c r="E195" s="43">
        <v>35</v>
      </c>
      <c r="F195" s="27">
        <f t="shared" si="33"/>
        <v>44.493055555555557</v>
      </c>
      <c r="G195" s="27"/>
      <c r="H195" s="29"/>
      <c r="I195" s="29"/>
      <c r="J195" s="28"/>
      <c r="K195" s="27">
        <f t="shared" si="39"/>
        <v>350.00784722222215</v>
      </c>
      <c r="L195" s="27">
        <f t="shared" si="40"/>
        <v>350.00784722222215</v>
      </c>
      <c r="M195" s="26">
        <f t="shared" si="34"/>
        <v>350</v>
      </c>
      <c r="N195" s="26">
        <f t="shared" si="35"/>
        <v>0</v>
      </c>
      <c r="O195" s="28">
        <f t="shared" si="36"/>
        <v>28.249999999752617</v>
      </c>
      <c r="P195" s="43">
        <v>1.8440000000000001</v>
      </c>
      <c r="Q195" s="26">
        <f t="shared" si="37"/>
        <v>1.8160293350625245</v>
      </c>
      <c r="R195" s="26">
        <f t="shared" si="38"/>
        <v>-0.31995851948708187</v>
      </c>
      <c r="S195" s="26"/>
      <c r="T195" s="26"/>
      <c r="U195" s="26">
        <f t="shared" si="41"/>
        <v>100076.76094659009</v>
      </c>
      <c r="V195" s="26">
        <f t="shared" si="42"/>
        <v>101431.96303091613</v>
      </c>
      <c r="W195" s="54">
        <v>116</v>
      </c>
      <c r="X195" s="56" t="str">
        <f>VLOOKUP(W195,[1]Hoja1!B$4:L$235,11,0)</f>
        <v>BORDE 6</v>
      </c>
    </row>
    <row r="196" spans="1:24" s="33" customFormat="1" ht="15.75" thickBot="1" x14ac:dyDescent="0.3">
      <c r="A196" s="25"/>
      <c r="B196" s="26">
        <v>117</v>
      </c>
      <c r="C196" s="43">
        <v>60</v>
      </c>
      <c r="D196" s="43">
        <v>55</v>
      </c>
      <c r="E196" s="43">
        <v>15</v>
      </c>
      <c r="F196" s="27">
        <f t="shared" si="33"/>
        <v>60.920833333333334</v>
      </c>
      <c r="G196" s="27"/>
      <c r="H196" s="29"/>
      <c r="I196" s="29"/>
      <c r="J196" s="28"/>
      <c r="K196" s="27">
        <f t="shared" si="39"/>
        <v>366.43562499999996</v>
      </c>
      <c r="L196" s="27">
        <f t="shared" si="40"/>
        <v>6.4356249999999591</v>
      </c>
      <c r="M196" s="26">
        <f t="shared" si="34"/>
        <v>6</v>
      </c>
      <c r="N196" s="26">
        <f t="shared" si="35"/>
        <v>26</v>
      </c>
      <c r="O196" s="28">
        <f t="shared" si="36"/>
        <v>8.2499999998526619</v>
      </c>
      <c r="P196" s="43">
        <v>2.9780000000000002</v>
      </c>
      <c r="Q196" s="26">
        <f t="shared" si="37"/>
        <v>2.9592338906959723</v>
      </c>
      <c r="R196" s="26">
        <f t="shared" si="38"/>
        <v>0.33379451786447745</v>
      </c>
      <c r="S196" s="26"/>
      <c r="T196" s="26"/>
      <c r="U196" s="26">
        <f t="shared" si="41"/>
        <v>100077.90415114572</v>
      </c>
      <c r="V196" s="26">
        <f t="shared" si="42"/>
        <v>101432.61678395348</v>
      </c>
      <c r="W196" s="54">
        <v>117</v>
      </c>
      <c r="X196" s="56" t="str">
        <f>VLOOKUP(W196,[1]Hoja1!B$4:L$235,11,0)</f>
        <v>BORDE 7</v>
      </c>
    </row>
    <row r="197" spans="1:24" s="33" customFormat="1" ht="15.75" thickBot="1" x14ac:dyDescent="0.3">
      <c r="A197" s="25"/>
      <c r="B197" s="26">
        <v>118</v>
      </c>
      <c r="C197" s="43">
        <v>45</v>
      </c>
      <c r="D197" s="43">
        <v>3</v>
      </c>
      <c r="E197" s="43">
        <v>10</v>
      </c>
      <c r="F197" s="27">
        <f t="shared" si="33"/>
        <v>45.052777777777777</v>
      </c>
      <c r="G197" s="27"/>
      <c r="H197" s="29"/>
      <c r="I197" s="29"/>
      <c r="J197" s="28"/>
      <c r="K197" s="27">
        <f t="shared" si="39"/>
        <v>350.56756944444442</v>
      </c>
      <c r="L197" s="27">
        <f t="shared" si="40"/>
        <v>350.56756944444442</v>
      </c>
      <c r="M197" s="26">
        <f t="shared" si="34"/>
        <v>350</v>
      </c>
      <c r="N197" s="26">
        <f t="shared" si="35"/>
        <v>34</v>
      </c>
      <c r="O197" s="28">
        <f t="shared" si="36"/>
        <v>3.2499999998981366</v>
      </c>
      <c r="P197" s="43">
        <v>1.8240000000000001</v>
      </c>
      <c r="Q197" s="26">
        <f t="shared" si="37"/>
        <v>1.7993387134580487</v>
      </c>
      <c r="R197" s="26">
        <f t="shared" si="38"/>
        <v>-0.29892506460839663</v>
      </c>
      <c r="S197" s="26"/>
      <c r="T197" s="26"/>
      <c r="U197" s="26">
        <f t="shared" si="41"/>
        <v>100076.74425596849</v>
      </c>
      <c r="V197" s="26">
        <f t="shared" si="42"/>
        <v>101431.984064371</v>
      </c>
      <c r="W197" s="54">
        <v>118</v>
      </c>
      <c r="X197" s="56" t="str">
        <f>VLOOKUP(W197,[1]Hoja1!B$4:L$235,11,0)</f>
        <v>BORDE 8</v>
      </c>
    </row>
    <row r="198" spans="1:24" s="33" customFormat="1" ht="15.75" thickBot="1" x14ac:dyDescent="0.3">
      <c r="A198" s="25"/>
      <c r="B198" s="26">
        <v>119</v>
      </c>
      <c r="C198" s="43">
        <v>101</v>
      </c>
      <c r="D198" s="43">
        <v>50</v>
      </c>
      <c r="E198" s="43">
        <v>5</v>
      </c>
      <c r="F198" s="27">
        <f t="shared" si="33"/>
        <v>101.83472222222221</v>
      </c>
      <c r="G198" s="27"/>
      <c r="H198" s="29"/>
      <c r="I198" s="29"/>
      <c r="J198" s="28"/>
      <c r="K198" s="27">
        <f t="shared" si="39"/>
        <v>407.34951388888885</v>
      </c>
      <c r="L198" s="27">
        <f t="shared" si="40"/>
        <v>47.34951388888885</v>
      </c>
      <c r="M198" s="26">
        <f t="shared" si="34"/>
        <v>47</v>
      </c>
      <c r="N198" s="26">
        <f t="shared" si="35"/>
        <v>20</v>
      </c>
      <c r="O198" s="28">
        <f t="shared" si="36"/>
        <v>58.249999999861757</v>
      </c>
      <c r="P198" s="43">
        <v>3.6850000000000001</v>
      </c>
      <c r="Q198" s="26">
        <f t="shared" si="37"/>
        <v>2.4966771116116733</v>
      </c>
      <c r="R198" s="26">
        <f t="shared" si="38"/>
        <v>2.7103188742940176</v>
      </c>
      <c r="S198" s="26"/>
      <c r="T198" s="26"/>
      <c r="U198" s="26">
        <f t="shared" si="41"/>
        <v>100077.44159436664</v>
      </c>
      <c r="V198" s="26">
        <f t="shared" si="42"/>
        <v>101434.9933083099</v>
      </c>
      <c r="W198" s="54">
        <v>119</v>
      </c>
      <c r="X198" s="56" t="str">
        <f>VLOOKUP(W198,[1]Hoja1!B$4:L$235,11,0)</f>
        <v>BORDE 9</v>
      </c>
    </row>
    <row r="199" spans="1:24" s="33" customFormat="1" ht="15.75" thickBot="1" x14ac:dyDescent="0.3">
      <c r="A199" s="25"/>
      <c r="B199" s="26">
        <v>120</v>
      </c>
      <c r="C199" s="43">
        <v>119</v>
      </c>
      <c r="D199" s="43">
        <v>36</v>
      </c>
      <c r="E199" s="43">
        <v>30</v>
      </c>
      <c r="F199" s="27">
        <f t="shared" si="33"/>
        <v>119.60833333333333</v>
      </c>
      <c r="G199" s="27"/>
      <c r="H199" s="29"/>
      <c r="I199" s="29"/>
      <c r="J199" s="28"/>
      <c r="K199" s="27">
        <f t="shared" si="39"/>
        <v>425.12312499999996</v>
      </c>
      <c r="L199" s="27">
        <f t="shared" si="40"/>
        <v>65.123124999999959</v>
      </c>
      <c r="M199" s="26">
        <f t="shared" si="34"/>
        <v>65</v>
      </c>
      <c r="N199" s="26">
        <f t="shared" si="35"/>
        <v>7</v>
      </c>
      <c r="O199" s="28">
        <f t="shared" si="36"/>
        <v>23.249999999852662</v>
      </c>
      <c r="P199" s="43">
        <v>1.98</v>
      </c>
      <c r="Q199" s="26">
        <f t="shared" si="37"/>
        <v>0.83292598504664894</v>
      </c>
      <c r="R199" s="26">
        <f t="shared" si="38"/>
        <v>1.7962834696767851</v>
      </c>
      <c r="S199" s="26"/>
      <c r="T199" s="26"/>
      <c r="U199" s="26">
        <f t="shared" si="41"/>
        <v>100075.77784324007</v>
      </c>
      <c r="V199" s="26">
        <f t="shared" si="42"/>
        <v>101434.07927290529</v>
      </c>
      <c r="W199" s="54">
        <v>120</v>
      </c>
      <c r="X199" s="56" t="str">
        <f>VLOOKUP(W199,[1]Hoja1!B$4:L$235,11,0)</f>
        <v>BORDE 10</v>
      </c>
    </row>
    <row r="200" spans="1:24" s="33" customFormat="1" ht="15.75" thickBot="1" x14ac:dyDescent="0.3">
      <c r="A200" s="25"/>
      <c r="B200" s="26">
        <v>121</v>
      </c>
      <c r="C200" s="43">
        <v>102</v>
      </c>
      <c r="D200" s="43">
        <v>2</v>
      </c>
      <c r="E200" s="43">
        <v>15</v>
      </c>
      <c r="F200" s="27">
        <f t="shared" si="33"/>
        <v>102.03749999999999</v>
      </c>
      <c r="G200" s="27"/>
      <c r="H200" s="29"/>
      <c r="I200" s="29"/>
      <c r="J200" s="28"/>
      <c r="K200" s="27">
        <f t="shared" si="39"/>
        <v>407.55229166666663</v>
      </c>
      <c r="L200" s="27">
        <f t="shared" si="40"/>
        <v>47.552291666666633</v>
      </c>
      <c r="M200" s="26">
        <f t="shared" si="34"/>
        <v>47</v>
      </c>
      <c r="N200" s="26">
        <f t="shared" si="35"/>
        <v>33</v>
      </c>
      <c r="O200" s="28">
        <f t="shared" si="36"/>
        <v>8.2499999998799467</v>
      </c>
      <c r="P200" s="43">
        <v>3.754</v>
      </c>
      <c r="Q200" s="26">
        <f t="shared" si="37"/>
        <v>2.5336385738445211</v>
      </c>
      <c r="R200" s="26">
        <f t="shared" si="38"/>
        <v>2.7700526307503797</v>
      </c>
      <c r="S200" s="26"/>
      <c r="T200" s="26"/>
      <c r="U200" s="26">
        <f t="shared" si="41"/>
        <v>100077.47855582887</v>
      </c>
      <c r="V200" s="26">
        <f t="shared" si="42"/>
        <v>101435.05304206636</v>
      </c>
      <c r="W200" s="54">
        <v>121</v>
      </c>
      <c r="X200" s="56" t="str">
        <f>VLOOKUP(W200,[1]Hoja1!B$4:L$235,11,0)</f>
        <v>BORDE 11</v>
      </c>
    </row>
    <row r="201" spans="1:24" s="33" customFormat="1" ht="15.75" thickBot="1" x14ac:dyDescent="0.3">
      <c r="A201" s="25"/>
      <c r="B201" s="26">
        <v>122</v>
      </c>
      <c r="C201" s="43">
        <v>120</v>
      </c>
      <c r="D201" s="43">
        <v>25</v>
      </c>
      <c r="E201" s="43">
        <v>20</v>
      </c>
      <c r="F201" s="27">
        <f t="shared" si="33"/>
        <v>120.42222222222223</v>
      </c>
      <c r="G201" s="27"/>
      <c r="H201" s="29"/>
      <c r="I201" s="29"/>
      <c r="J201" s="28"/>
      <c r="K201" s="27">
        <f t="shared" si="39"/>
        <v>425.93701388888883</v>
      </c>
      <c r="L201" s="27">
        <f t="shared" si="40"/>
        <v>65.937013888888828</v>
      </c>
      <c r="M201" s="26">
        <f t="shared" si="34"/>
        <v>65</v>
      </c>
      <c r="N201" s="26">
        <f t="shared" si="35"/>
        <v>56</v>
      </c>
      <c r="O201" s="28">
        <f t="shared" si="36"/>
        <v>13.249999999779902</v>
      </c>
      <c r="P201" s="46">
        <v>1.994</v>
      </c>
      <c r="Q201" s="26">
        <f t="shared" si="37"/>
        <v>0.81303489866998724</v>
      </c>
      <c r="R201" s="26">
        <f t="shared" si="38"/>
        <v>1.8207169614041285</v>
      </c>
      <c r="S201" s="26"/>
      <c r="T201" s="26"/>
      <c r="U201" s="26">
        <f t="shared" si="41"/>
        <v>100075.7579521537</v>
      </c>
      <c r="V201" s="26">
        <f t="shared" si="42"/>
        <v>101434.10370639701</v>
      </c>
      <c r="W201" s="54">
        <v>122</v>
      </c>
      <c r="X201" s="56" t="str">
        <f>VLOOKUP(W201,[1]Hoja1!B$4:L$235,11,0)</f>
        <v>BORDE 12</v>
      </c>
    </row>
    <row r="202" spans="1:24" s="33" customFormat="1" ht="15.75" thickBot="1" x14ac:dyDescent="0.3">
      <c r="A202" s="25"/>
      <c r="B202" s="26">
        <v>123</v>
      </c>
      <c r="C202" s="43">
        <v>123</v>
      </c>
      <c r="D202" s="43">
        <v>16</v>
      </c>
      <c r="E202" s="43">
        <v>30</v>
      </c>
      <c r="F202" s="27">
        <f t="shared" si="33"/>
        <v>123.27500000000001</v>
      </c>
      <c r="G202" s="27"/>
      <c r="H202" s="29"/>
      <c r="I202" s="29"/>
      <c r="J202" s="28"/>
      <c r="K202" s="27">
        <f t="shared" si="39"/>
        <v>428.78979166666659</v>
      </c>
      <c r="L202" s="27">
        <f t="shared" si="40"/>
        <v>68.789791666666588</v>
      </c>
      <c r="M202" s="26">
        <f t="shared" si="34"/>
        <v>68</v>
      </c>
      <c r="N202" s="26">
        <f t="shared" si="35"/>
        <v>47</v>
      </c>
      <c r="O202" s="28">
        <f t="shared" si="36"/>
        <v>23.249999999716238</v>
      </c>
      <c r="P202" s="43">
        <v>5.452</v>
      </c>
      <c r="Q202" s="26">
        <f t="shared" si="37"/>
        <v>1.9724827631898538</v>
      </c>
      <c r="R202" s="26">
        <f t="shared" si="38"/>
        <v>5.0826780095653232</v>
      </c>
      <c r="S202" s="26"/>
      <c r="T202" s="26"/>
      <c r="U202" s="26">
        <f t="shared" si="41"/>
        <v>100076.91740001821</v>
      </c>
      <c r="V202" s="26">
        <f t="shared" si="42"/>
        <v>101437.36566744518</v>
      </c>
      <c r="W202" s="54">
        <v>123</v>
      </c>
      <c r="X202" s="56" t="str">
        <f>VLOOKUP(W202,[1]Hoja1!B$4:L$235,11,0)</f>
        <v>BORDE 13</v>
      </c>
    </row>
    <row r="203" spans="1:24" s="33" customFormat="1" ht="15.75" thickBot="1" x14ac:dyDescent="0.3">
      <c r="A203" s="25"/>
      <c r="B203" s="26">
        <v>124</v>
      </c>
      <c r="C203" s="43">
        <v>150</v>
      </c>
      <c r="D203" s="43">
        <v>43</v>
      </c>
      <c r="E203" s="40">
        <v>50</v>
      </c>
      <c r="F203" s="27">
        <f t="shared" si="33"/>
        <v>150.73055555555555</v>
      </c>
      <c r="G203" s="27"/>
      <c r="H203" s="29"/>
      <c r="I203" s="29"/>
      <c r="J203" s="28"/>
      <c r="K203" s="27">
        <f t="shared" si="39"/>
        <v>456.24534722222216</v>
      </c>
      <c r="L203" s="27">
        <f t="shared" si="40"/>
        <v>96.245347222222165</v>
      </c>
      <c r="M203" s="26">
        <f t="shared" si="34"/>
        <v>96</v>
      </c>
      <c r="N203" s="26">
        <f t="shared" si="35"/>
        <v>14</v>
      </c>
      <c r="O203" s="28">
        <f t="shared" si="36"/>
        <v>43.249999999793545</v>
      </c>
      <c r="P203" s="43">
        <v>3.7749999999999999</v>
      </c>
      <c r="Q203" s="26">
        <f t="shared" si="37"/>
        <v>-0.4106677195125007</v>
      </c>
      <c r="R203" s="26">
        <f t="shared" si="38"/>
        <v>3.7525960379649712</v>
      </c>
      <c r="S203" s="26"/>
      <c r="T203" s="26"/>
      <c r="U203" s="26">
        <f t="shared" si="41"/>
        <v>100074.53424953551</v>
      </c>
      <c r="V203" s="26">
        <f t="shared" si="42"/>
        <v>101436.03558547358</v>
      </c>
      <c r="W203" s="54">
        <v>124</v>
      </c>
      <c r="X203" s="56" t="str">
        <f>VLOOKUP(W203,[1]Hoja1!B$4:L$235,11,0)</f>
        <v>BORDE 14</v>
      </c>
    </row>
    <row r="204" spans="1:24" s="33" customFormat="1" ht="15.75" thickBot="1" x14ac:dyDescent="0.3">
      <c r="A204" s="25"/>
      <c r="B204" s="26">
        <v>125</v>
      </c>
      <c r="C204" s="43">
        <v>123</v>
      </c>
      <c r="D204" s="43">
        <v>29</v>
      </c>
      <c r="E204" s="43">
        <v>55</v>
      </c>
      <c r="F204" s="27">
        <f t="shared" si="33"/>
        <v>123.49861111111112</v>
      </c>
      <c r="G204" s="27"/>
      <c r="H204" s="29"/>
      <c r="I204" s="29"/>
      <c r="J204" s="28"/>
      <c r="K204" s="27">
        <f t="shared" si="39"/>
        <v>429.01340277777774</v>
      </c>
      <c r="L204" s="27">
        <f t="shared" si="40"/>
        <v>69.013402777777742</v>
      </c>
      <c r="M204" s="26">
        <f t="shared" si="34"/>
        <v>69</v>
      </c>
      <c r="N204" s="26">
        <f t="shared" si="35"/>
        <v>0</v>
      </c>
      <c r="O204" s="28">
        <f t="shared" si="36"/>
        <v>48.249999999870852</v>
      </c>
      <c r="P204" s="43">
        <v>5.4720000000000004</v>
      </c>
      <c r="Q204" s="26">
        <f t="shared" si="37"/>
        <v>1.959794360476512</v>
      </c>
      <c r="R204" s="26">
        <f t="shared" si="38"/>
        <v>5.1090106737649768</v>
      </c>
      <c r="S204" s="26"/>
      <c r="T204" s="26"/>
      <c r="U204" s="26">
        <f t="shared" si="41"/>
        <v>100076.9047116155</v>
      </c>
      <c r="V204" s="26">
        <f t="shared" si="42"/>
        <v>101437.39200010938</v>
      </c>
      <c r="W204" s="54">
        <v>125</v>
      </c>
      <c r="X204" s="56" t="str">
        <f>VLOOKUP(W204,[1]Hoja1!B$4:L$235,11,0)</f>
        <v>BORDE 15</v>
      </c>
    </row>
    <row r="205" spans="1:24" s="33" customFormat="1" ht="15.75" thickBot="1" x14ac:dyDescent="0.3">
      <c r="A205" s="25"/>
      <c r="B205" s="26">
        <v>126</v>
      </c>
      <c r="C205" s="43">
        <v>151</v>
      </c>
      <c r="D205" s="43">
        <v>2</v>
      </c>
      <c r="E205" s="43">
        <v>0</v>
      </c>
      <c r="F205" s="27">
        <f t="shared" si="33"/>
        <v>151.03333333333333</v>
      </c>
      <c r="G205" s="27"/>
      <c r="H205" s="29"/>
      <c r="I205" s="29"/>
      <c r="J205" s="28"/>
      <c r="K205" s="27">
        <f t="shared" si="39"/>
        <v>456.54812499999991</v>
      </c>
      <c r="L205" s="27">
        <f t="shared" si="40"/>
        <v>96.548124999999914</v>
      </c>
      <c r="M205" s="26">
        <f t="shared" si="34"/>
        <v>96</v>
      </c>
      <c r="N205" s="26">
        <f t="shared" si="35"/>
        <v>32</v>
      </c>
      <c r="O205" s="28">
        <f t="shared" si="36"/>
        <v>53.249999999688953</v>
      </c>
      <c r="P205" s="46">
        <v>3.8250000000000002</v>
      </c>
      <c r="Q205" s="26">
        <f t="shared" si="37"/>
        <v>-0.43619425676263901</v>
      </c>
      <c r="R205" s="26">
        <f t="shared" si="38"/>
        <v>3.8000473115959084</v>
      </c>
      <c r="S205" s="26"/>
      <c r="T205" s="26"/>
      <c r="U205" s="26">
        <f t="shared" si="41"/>
        <v>100074.50872299826</v>
      </c>
      <c r="V205" s="26">
        <f t="shared" si="42"/>
        <v>101436.08303674721</v>
      </c>
      <c r="W205" s="54">
        <v>126</v>
      </c>
      <c r="X205" s="56" t="str">
        <f>VLOOKUP(W205,[1]Hoja1!B$4:L$235,11,0)</f>
        <v>BORDE 16</v>
      </c>
    </row>
    <row r="206" spans="1:24" s="33" customFormat="1" ht="15.75" thickBot="1" x14ac:dyDescent="0.3">
      <c r="A206" s="25"/>
      <c r="B206" s="26">
        <v>127</v>
      </c>
      <c r="C206" s="43">
        <v>152</v>
      </c>
      <c r="D206" s="43">
        <v>50</v>
      </c>
      <c r="E206" s="43">
        <v>50</v>
      </c>
      <c r="F206" s="27">
        <f t="shared" si="33"/>
        <v>152.84722222222223</v>
      </c>
      <c r="G206" s="27"/>
      <c r="H206" s="29"/>
      <c r="I206" s="29"/>
      <c r="J206" s="28"/>
      <c r="K206" s="27">
        <f t="shared" si="39"/>
        <v>458.36201388888884</v>
      </c>
      <c r="L206" s="27">
        <f t="shared" si="40"/>
        <v>98.362013888888839</v>
      </c>
      <c r="M206" s="26">
        <f t="shared" si="34"/>
        <v>98</v>
      </c>
      <c r="N206" s="26">
        <f t="shared" si="35"/>
        <v>21</v>
      </c>
      <c r="O206" s="28">
        <f t="shared" si="36"/>
        <v>43.24999999982083</v>
      </c>
      <c r="P206" s="43">
        <v>5.0149999999999997</v>
      </c>
      <c r="Q206" s="26">
        <f t="shared" si="37"/>
        <v>-0.72931703716173235</v>
      </c>
      <c r="R206" s="26">
        <f t="shared" si="38"/>
        <v>4.9616853648035395</v>
      </c>
      <c r="S206" s="26"/>
      <c r="T206" s="26"/>
      <c r="U206" s="26">
        <f t="shared" si="41"/>
        <v>100074.21560021787</v>
      </c>
      <c r="V206" s="26">
        <f t="shared" si="42"/>
        <v>101437.24467480041</v>
      </c>
      <c r="W206" s="54">
        <v>127</v>
      </c>
      <c r="X206" s="56" t="str">
        <f>VLOOKUP(W206,[1]Hoja1!B$4:L$235,11,0)</f>
        <v>POSTE 2</v>
      </c>
    </row>
    <row r="207" spans="1:24" s="33" customFormat="1" ht="15.75" thickBot="1" x14ac:dyDescent="0.3">
      <c r="A207" s="25"/>
      <c r="B207" s="26">
        <v>128</v>
      </c>
      <c r="C207" s="43">
        <v>139</v>
      </c>
      <c r="D207" s="43">
        <v>34</v>
      </c>
      <c r="E207" s="43">
        <v>50</v>
      </c>
      <c r="F207" s="27">
        <f t="shared" si="33"/>
        <v>139.58055555555555</v>
      </c>
      <c r="G207" s="27"/>
      <c r="H207" s="29"/>
      <c r="I207" s="29"/>
      <c r="J207" s="28"/>
      <c r="K207" s="27">
        <f t="shared" si="39"/>
        <v>445.09534722222213</v>
      </c>
      <c r="L207" s="27">
        <f t="shared" si="40"/>
        <v>85.095347222222131</v>
      </c>
      <c r="M207" s="26">
        <f t="shared" si="34"/>
        <v>85</v>
      </c>
      <c r="N207" s="26">
        <f t="shared" si="35"/>
        <v>5</v>
      </c>
      <c r="O207" s="28">
        <f t="shared" si="36"/>
        <v>43.249999999670763</v>
      </c>
      <c r="P207" s="43">
        <v>2.3420000000000001</v>
      </c>
      <c r="Q207" s="26">
        <f t="shared" si="37"/>
        <v>0.2002359233924679</v>
      </c>
      <c r="R207" s="26">
        <f t="shared" si="38"/>
        <v>2.3334244309561787</v>
      </c>
      <c r="S207" s="26"/>
      <c r="T207" s="26"/>
      <c r="U207" s="26">
        <f t="shared" si="41"/>
        <v>100075.14515317841</v>
      </c>
      <c r="V207" s="26">
        <f t="shared" si="42"/>
        <v>101434.61641386656</v>
      </c>
      <c r="W207" s="54">
        <v>128</v>
      </c>
      <c r="X207" s="56" t="str">
        <f>VLOOKUP(W207,[1]Hoja1!B$4:L$235,11,0)</f>
        <v>ESQ. CAJA 1</v>
      </c>
    </row>
    <row r="208" spans="1:24" s="33" customFormat="1" ht="15.75" thickBot="1" x14ac:dyDescent="0.3">
      <c r="A208" s="25"/>
      <c r="B208" s="26">
        <v>129</v>
      </c>
      <c r="C208" s="43">
        <v>116</v>
      </c>
      <c r="D208" s="43">
        <v>16</v>
      </c>
      <c r="E208" s="43">
        <v>20</v>
      </c>
      <c r="F208" s="27">
        <f t="shared" si="33"/>
        <v>116.27222222222223</v>
      </c>
      <c r="G208" s="27"/>
      <c r="H208" s="29"/>
      <c r="I208" s="29"/>
      <c r="J208" s="28"/>
      <c r="K208" s="27">
        <f t="shared" si="39"/>
        <v>421.78701388888885</v>
      </c>
      <c r="L208" s="27">
        <f t="shared" si="40"/>
        <v>61.78701388888885</v>
      </c>
      <c r="M208" s="26">
        <f t="shared" si="34"/>
        <v>61</v>
      </c>
      <c r="N208" s="26">
        <f t="shared" si="35"/>
        <v>47</v>
      </c>
      <c r="O208" s="28">
        <f t="shared" si="36"/>
        <v>13.249999999861757</v>
      </c>
      <c r="P208" s="43">
        <v>1.486</v>
      </c>
      <c r="Q208" s="26">
        <f t="shared" si="37"/>
        <v>0.70250724375209173</v>
      </c>
      <c r="R208" s="26">
        <f t="shared" si="38"/>
        <v>1.309457739858694</v>
      </c>
      <c r="S208" s="26"/>
      <c r="T208" s="26"/>
      <c r="U208" s="26">
        <f t="shared" si="41"/>
        <v>100075.64742449878</v>
      </c>
      <c r="V208" s="26">
        <f t="shared" si="42"/>
        <v>101433.59244717547</v>
      </c>
      <c r="W208" s="54">
        <v>129</v>
      </c>
      <c r="X208" s="56" t="str">
        <f>VLOOKUP(W208,[1]Hoja1!B$4:L$235,11,0)</f>
        <v>ESQ. CAJA 2</v>
      </c>
    </row>
    <row r="209" spans="1:24" s="33" customFormat="1" ht="15.75" thickBot="1" x14ac:dyDescent="0.3">
      <c r="A209" s="25"/>
      <c r="B209" s="26">
        <v>130</v>
      </c>
      <c r="C209" s="43">
        <v>168</v>
      </c>
      <c r="D209" s="43">
        <v>42</v>
      </c>
      <c r="E209" s="43">
        <v>50</v>
      </c>
      <c r="F209" s="27">
        <f t="shared" si="33"/>
        <v>168.71388888888887</v>
      </c>
      <c r="G209" s="27"/>
      <c r="H209" s="29"/>
      <c r="I209" s="29"/>
      <c r="J209" s="28"/>
      <c r="K209" s="27">
        <f t="shared" si="39"/>
        <v>474.22868055555546</v>
      </c>
      <c r="L209" s="27">
        <f t="shared" si="40"/>
        <v>114.22868055555546</v>
      </c>
      <c r="M209" s="26">
        <f t="shared" si="34"/>
        <v>114</v>
      </c>
      <c r="N209" s="26">
        <f t="shared" si="35"/>
        <v>13</v>
      </c>
      <c r="O209" s="28">
        <f t="shared" si="36"/>
        <v>43.249999999643478</v>
      </c>
      <c r="P209" s="43">
        <v>1.974</v>
      </c>
      <c r="Q209" s="26">
        <f t="shared" si="37"/>
        <v>-0.81008925646669683</v>
      </c>
      <c r="R209" s="26">
        <f t="shared" si="38"/>
        <v>1.8001198283884421</v>
      </c>
      <c r="S209" s="26"/>
      <c r="T209" s="26"/>
      <c r="U209" s="26">
        <f t="shared" si="41"/>
        <v>100074.13482799855</v>
      </c>
      <c r="V209" s="26">
        <f t="shared" si="42"/>
        <v>101434.083109264</v>
      </c>
      <c r="W209" s="54">
        <v>130</v>
      </c>
      <c r="X209" s="56" t="str">
        <f>VLOOKUP(W209,[1]Hoja1!B$4:L$235,11,0)</f>
        <v>ESQ. CAJA 3</v>
      </c>
    </row>
    <row r="210" spans="1:24" s="33" customFormat="1" ht="15.75" thickBot="1" x14ac:dyDescent="0.3">
      <c r="A210" s="25"/>
      <c r="B210" s="26">
        <v>131</v>
      </c>
      <c r="C210" s="44" t="s">
        <v>37</v>
      </c>
      <c r="D210" s="44"/>
      <c r="E210" s="44"/>
      <c r="F210" s="27"/>
      <c r="G210" s="27"/>
      <c r="H210" s="29"/>
      <c r="I210" s="29"/>
      <c r="J210" s="28"/>
      <c r="K210" s="27">
        <f t="shared" si="39"/>
        <v>305.51479166666661</v>
      </c>
      <c r="L210" s="27">
        <f t="shared" si="40"/>
        <v>305.51479166666661</v>
      </c>
      <c r="M210" s="26">
        <f t="shared" si="34"/>
        <v>305</v>
      </c>
      <c r="N210" s="26">
        <f t="shared" si="35"/>
        <v>30</v>
      </c>
      <c r="O210" s="28">
        <f t="shared" si="36"/>
        <v>53.249999999798092</v>
      </c>
      <c r="P210" s="44"/>
      <c r="Q210" s="48"/>
      <c r="R210" s="48"/>
      <c r="S210" s="26"/>
      <c r="T210" s="26"/>
      <c r="U210" s="48"/>
      <c r="V210" s="48"/>
      <c r="W210" s="54">
        <v>131</v>
      </c>
      <c r="X210" s="56" t="str">
        <f>VLOOKUP(W210,[1]Hoja1!B$4:L$235,11,0)</f>
        <v>ESQ. CAJA 4</v>
      </c>
    </row>
    <row r="211" spans="1:24" s="33" customFormat="1" ht="15.75" thickBot="1" x14ac:dyDescent="0.3">
      <c r="A211" s="25"/>
      <c r="B211" s="26">
        <v>132</v>
      </c>
      <c r="C211" s="43">
        <v>301</v>
      </c>
      <c r="D211" s="43">
        <v>59</v>
      </c>
      <c r="E211" s="43">
        <v>25</v>
      </c>
      <c r="F211" s="27">
        <f t="shared" si="33"/>
        <v>301.99027777777781</v>
      </c>
      <c r="G211" s="27"/>
      <c r="H211" s="29"/>
      <c r="I211" s="29"/>
      <c r="J211" s="28"/>
      <c r="K211" s="27">
        <f t="shared" si="39"/>
        <v>607.50506944444442</v>
      </c>
      <c r="L211" s="27">
        <f t="shared" si="40"/>
        <v>247.50506944444442</v>
      </c>
      <c r="M211" s="26">
        <f t="shared" si="34"/>
        <v>247</v>
      </c>
      <c r="N211" s="26">
        <f t="shared" si="35"/>
        <v>30</v>
      </c>
      <c r="O211" s="28">
        <f t="shared" si="36"/>
        <v>18.249999999898137</v>
      </c>
      <c r="P211" s="43">
        <v>5.3739999999999997</v>
      </c>
      <c r="Q211" s="26">
        <f t="shared" si="37"/>
        <v>-2.0561014680608665</v>
      </c>
      <c r="R211" s="26">
        <f t="shared" si="38"/>
        <v>-4.9651105479171305</v>
      </c>
      <c r="S211" s="26"/>
      <c r="T211" s="26"/>
      <c r="U211" s="26">
        <f t="shared" ref="U211:U237" si="43">$U$122+Q211</f>
        <v>100072.88881578697</v>
      </c>
      <c r="V211" s="26">
        <f t="shared" si="42"/>
        <v>101427.3178788877</v>
      </c>
      <c r="W211" s="54">
        <v>132</v>
      </c>
      <c r="X211" s="56" t="str">
        <f>VLOOKUP(W211,[1]Hoja1!B$4:L$235,11,0)</f>
        <v>ARBOL 4</v>
      </c>
    </row>
    <row r="212" spans="1:24" s="33" customFormat="1" ht="15.75" thickBot="1" x14ac:dyDescent="0.3">
      <c r="A212" s="25"/>
      <c r="B212" s="26">
        <v>133</v>
      </c>
      <c r="C212" s="43">
        <v>314</v>
      </c>
      <c r="D212" s="43">
        <v>52</v>
      </c>
      <c r="E212" s="43">
        <v>10</v>
      </c>
      <c r="F212" s="27">
        <f t="shared" si="33"/>
        <v>314.86944444444447</v>
      </c>
      <c r="G212" s="27"/>
      <c r="H212" s="29"/>
      <c r="I212" s="29"/>
      <c r="J212" s="28"/>
      <c r="K212" s="27">
        <f t="shared" si="39"/>
        <v>620.38423611111102</v>
      </c>
      <c r="L212" s="27">
        <f t="shared" si="40"/>
        <v>260.38423611111102</v>
      </c>
      <c r="M212" s="26">
        <f t="shared" si="34"/>
        <v>260</v>
      </c>
      <c r="N212" s="26">
        <f t="shared" si="35"/>
        <v>23</v>
      </c>
      <c r="O212" s="28">
        <f t="shared" si="36"/>
        <v>3.2499999996798579</v>
      </c>
      <c r="P212" s="43">
        <v>9.3949999999999996</v>
      </c>
      <c r="Q212" s="26">
        <f t="shared" si="37"/>
        <v>-1.5693409806630265</v>
      </c>
      <c r="R212" s="26">
        <f t="shared" si="38"/>
        <v>-9.2630013433234257</v>
      </c>
      <c r="S212" s="26"/>
      <c r="T212" s="26"/>
      <c r="U212" s="26">
        <f t="shared" si="43"/>
        <v>100073.37557627435</v>
      </c>
      <c r="V212" s="26">
        <f t="shared" si="42"/>
        <v>101423.01998809229</v>
      </c>
      <c r="W212" s="54">
        <v>133</v>
      </c>
      <c r="X212" s="56" t="str">
        <f>VLOOKUP(W212,[1]Hoja1!B$4:L$235,11,0)</f>
        <v>P.Q. 33</v>
      </c>
    </row>
    <row r="213" spans="1:24" s="33" customFormat="1" ht="15.75" thickBot="1" x14ac:dyDescent="0.3">
      <c r="A213" s="25"/>
      <c r="B213" s="26">
        <v>134</v>
      </c>
      <c r="C213" s="43">
        <v>326</v>
      </c>
      <c r="D213" s="43">
        <v>49</v>
      </c>
      <c r="E213" s="43">
        <v>30</v>
      </c>
      <c r="F213" s="27">
        <f t="shared" si="33"/>
        <v>326.82499999999999</v>
      </c>
      <c r="G213" s="27"/>
      <c r="H213" s="29"/>
      <c r="I213" s="29"/>
      <c r="J213" s="28"/>
      <c r="K213" s="27">
        <f t="shared" si="39"/>
        <v>632.33979166666654</v>
      </c>
      <c r="L213" s="27">
        <f t="shared" si="40"/>
        <v>272.33979166666654</v>
      </c>
      <c r="M213" s="26">
        <f t="shared" si="34"/>
        <v>272</v>
      </c>
      <c r="N213" s="26">
        <f t="shared" si="35"/>
        <v>20</v>
      </c>
      <c r="O213" s="28">
        <f t="shared" si="36"/>
        <v>23.249999999552529</v>
      </c>
      <c r="P213" s="43">
        <v>9.5790000000000006</v>
      </c>
      <c r="Q213" s="26">
        <f t="shared" si="37"/>
        <v>0.3910695614163891</v>
      </c>
      <c r="R213" s="26">
        <f t="shared" si="38"/>
        <v>-9.5710138228995163</v>
      </c>
      <c r="S213" s="26"/>
      <c r="T213" s="26"/>
      <c r="U213" s="26">
        <f t="shared" si="43"/>
        <v>100075.33598681644</v>
      </c>
      <c r="V213" s="26">
        <f t="shared" si="42"/>
        <v>101422.71197561271</v>
      </c>
      <c r="W213" s="54">
        <v>134</v>
      </c>
      <c r="X213" s="56" t="str">
        <f>VLOOKUP(W213,[1]Hoja1!B$4:L$235,11,0)</f>
        <v>P.Q. 34</v>
      </c>
    </row>
    <row r="214" spans="1:24" s="33" customFormat="1" ht="15.75" thickBot="1" x14ac:dyDescent="0.3">
      <c r="A214" s="25"/>
      <c r="B214" s="26">
        <v>135</v>
      </c>
      <c r="C214" s="43">
        <v>328</v>
      </c>
      <c r="D214" s="43">
        <v>15</v>
      </c>
      <c r="E214" s="43">
        <v>30</v>
      </c>
      <c r="F214" s="27">
        <f t="shared" si="33"/>
        <v>328.25833333333333</v>
      </c>
      <c r="G214" s="27"/>
      <c r="H214" s="29"/>
      <c r="I214" s="29"/>
      <c r="J214" s="28"/>
      <c r="K214" s="27">
        <f t="shared" si="39"/>
        <v>633.77312499999994</v>
      </c>
      <c r="L214" s="27">
        <f t="shared" si="40"/>
        <v>273.77312499999994</v>
      </c>
      <c r="M214" s="26">
        <f t="shared" si="34"/>
        <v>273</v>
      </c>
      <c r="N214" s="26">
        <f t="shared" si="35"/>
        <v>46</v>
      </c>
      <c r="O214" s="28">
        <f t="shared" si="36"/>
        <v>23.249999999770807</v>
      </c>
      <c r="P214" s="43">
        <v>10.568</v>
      </c>
      <c r="Q214" s="26">
        <f t="shared" si="37"/>
        <v>0.69543640380108374</v>
      </c>
      <c r="R214" s="26">
        <f t="shared" si="38"/>
        <v>-10.545093276413832</v>
      </c>
      <c r="S214" s="26"/>
      <c r="T214" s="26"/>
      <c r="U214" s="26">
        <f t="shared" si="43"/>
        <v>100075.64035365882</v>
      </c>
      <c r="V214" s="26">
        <f t="shared" si="42"/>
        <v>101421.7378961592</v>
      </c>
      <c r="W214" s="54">
        <v>135</v>
      </c>
      <c r="X214" s="56" t="str">
        <f>VLOOKUP(W214,[1]Hoja1!B$4:L$235,11,0)</f>
        <v>P.Q. 35</v>
      </c>
    </row>
    <row r="215" spans="1:24" s="33" customFormat="1" ht="15.75" thickBot="1" x14ac:dyDescent="0.3">
      <c r="A215" s="25"/>
      <c r="B215" s="26">
        <v>136</v>
      </c>
      <c r="C215" s="43">
        <v>316</v>
      </c>
      <c r="D215" s="43">
        <v>49</v>
      </c>
      <c r="E215" s="43">
        <v>45</v>
      </c>
      <c r="F215" s="27">
        <f t="shared" si="33"/>
        <v>316.82916666666665</v>
      </c>
      <c r="G215" s="27"/>
      <c r="H215" s="29"/>
      <c r="I215" s="29"/>
      <c r="J215" s="28"/>
      <c r="K215" s="27">
        <f t="shared" si="39"/>
        <v>622.34395833333326</v>
      </c>
      <c r="L215" s="27">
        <f t="shared" si="40"/>
        <v>262.34395833333326</v>
      </c>
      <c r="M215" s="26">
        <f t="shared" si="34"/>
        <v>262</v>
      </c>
      <c r="N215" s="26">
        <f t="shared" si="35"/>
        <v>20</v>
      </c>
      <c r="O215" s="28">
        <f t="shared" si="36"/>
        <v>38.249999999743522</v>
      </c>
      <c r="P215" s="43">
        <v>12.318</v>
      </c>
      <c r="Q215" s="26">
        <f t="shared" si="37"/>
        <v>-1.6410759741960195</v>
      </c>
      <c r="R215" s="26">
        <f t="shared" si="38"/>
        <v>-12.208193709427967</v>
      </c>
      <c r="S215" s="26"/>
      <c r="T215" s="26"/>
      <c r="U215" s="26">
        <f t="shared" si="43"/>
        <v>100073.30384128082</v>
      </c>
      <c r="V215" s="26">
        <f t="shared" si="42"/>
        <v>101420.07479572618</v>
      </c>
      <c r="W215" s="54">
        <v>136</v>
      </c>
      <c r="X215" s="56" t="str">
        <f>VLOOKUP(W215,[1]Hoja1!B$4:L$235,11,0)</f>
        <v>P.Q. 36</v>
      </c>
    </row>
    <row r="216" spans="1:24" s="33" customFormat="1" ht="15.75" thickBot="1" x14ac:dyDescent="0.3">
      <c r="A216" s="25"/>
      <c r="B216" s="26">
        <v>137</v>
      </c>
      <c r="C216" s="43">
        <v>314</v>
      </c>
      <c r="D216" s="43">
        <v>56</v>
      </c>
      <c r="E216" s="43">
        <v>55</v>
      </c>
      <c r="F216" s="27">
        <f t="shared" si="33"/>
        <v>314.94861111111112</v>
      </c>
      <c r="G216" s="27"/>
      <c r="H216" s="29"/>
      <c r="I216" s="29"/>
      <c r="J216" s="28"/>
      <c r="K216" s="27">
        <f t="shared" si="39"/>
        <v>620.46340277777767</v>
      </c>
      <c r="L216" s="27">
        <f t="shared" si="40"/>
        <v>260.46340277777767</v>
      </c>
      <c r="M216" s="26">
        <f t="shared" si="34"/>
        <v>260</v>
      </c>
      <c r="N216" s="26">
        <f t="shared" si="35"/>
        <v>27</v>
      </c>
      <c r="O216" s="28">
        <f t="shared" si="36"/>
        <v>48.249999999625288</v>
      </c>
      <c r="P216" s="43">
        <v>8.0079999999999991</v>
      </c>
      <c r="Q216" s="26">
        <f t="shared" si="37"/>
        <v>-1.3267458541221764</v>
      </c>
      <c r="R216" s="26">
        <f t="shared" si="38"/>
        <v>-7.8973292598554856</v>
      </c>
      <c r="S216" s="26"/>
      <c r="T216" s="26"/>
      <c r="U216" s="26">
        <f t="shared" si="43"/>
        <v>100073.6181714009</v>
      </c>
      <c r="V216" s="26">
        <f t="shared" si="42"/>
        <v>101424.38566017576</v>
      </c>
      <c r="W216" s="54">
        <v>137</v>
      </c>
      <c r="X216" s="56" t="str">
        <f>VLOOKUP(W216,[1]Hoja1!B$4:L$235,11,0)</f>
        <v>P.Q. 37</v>
      </c>
    </row>
    <row r="217" spans="1:24" s="33" customFormat="1" ht="15.75" thickBot="1" x14ac:dyDescent="0.3">
      <c r="A217" s="25"/>
      <c r="B217" s="26">
        <v>138</v>
      </c>
      <c r="C217" s="43">
        <v>349</v>
      </c>
      <c r="D217" s="43">
        <v>31</v>
      </c>
      <c r="E217" s="43">
        <v>50</v>
      </c>
      <c r="F217" s="27">
        <f t="shared" si="33"/>
        <v>349.53055555555557</v>
      </c>
      <c r="G217" s="27"/>
      <c r="H217" s="29"/>
      <c r="I217" s="29"/>
      <c r="J217" s="28"/>
      <c r="K217" s="27">
        <f t="shared" si="39"/>
        <v>655.04534722222218</v>
      </c>
      <c r="L217" s="27">
        <f t="shared" si="40"/>
        <v>295.04534722222218</v>
      </c>
      <c r="M217" s="26">
        <f t="shared" si="34"/>
        <v>295</v>
      </c>
      <c r="N217" s="26">
        <f t="shared" si="35"/>
        <v>2</v>
      </c>
      <c r="O217" s="28">
        <f t="shared" si="36"/>
        <v>43.249999999834472</v>
      </c>
      <c r="P217" s="43">
        <v>11.135</v>
      </c>
      <c r="Q217" s="26">
        <f t="shared" si="37"/>
        <v>4.7138400592829672</v>
      </c>
      <c r="R217" s="26">
        <f t="shared" si="38"/>
        <v>-10.088009560636783</v>
      </c>
      <c r="S217" s="26"/>
      <c r="T217" s="26"/>
      <c r="U217" s="26">
        <f t="shared" si="43"/>
        <v>100079.6587573143</v>
      </c>
      <c r="V217" s="26">
        <f t="shared" si="42"/>
        <v>101422.19497987497</v>
      </c>
      <c r="W217" s="54">
        <v>138</v>
      </c>
      <c r="X217" s="56" t="str">
        <f>VLOOKUP(W217,[1]Hoja1!B$4:L$235,11,0)</f>
        <v>P.Q. 38</v>
      </c>
    </row>
    <row r="218" spans="1:24" s="33" customFormat="1" ht="15.75" thickBot="1" x14ac:dyDescent="0.3">
      <c r="A218" s="25"/>
      <c r="B218" s="26">
        <v>139</v>
      </c>
      <c r="C218" s="43">
        <v>338</v>
      </c>
      <c r="D218" s="43">
        <v>9</v>
      </c>
      <c r="E218" s="43">
        <v>5</v>
      </c>
      <c r="F218" s="27">
        <f t="shared" si="33"/>
        <v>338.15138888888885</v>
      </c>
      <c r="G218" s="27"/>
      <c r="H218" s="29"/>
      <c r="I218" s="29"/>
      <c r="J218" s="28"/>
      <c r="K218" s="27">
        <f t="shared" si="39"/>
        <v>643.66618055555546</v>
      </c>
      <c r="L218" s="27">
        <f t="shared" si="40"/>
        <v>283.66618055555546</v>
      </c>
      <c r="M218" s="26">
        <f t="shared" si="34"/>
        <v>283</v>
      </c>
      <c r="N218" s="26">
        <f t="shared" si="35"/>
        <v>39</v>
      </c>
      <c r="O218" s="28">
        <f t="shared" si="36"/>
        <v>58.249999999643478</v>
      </c>
      <c r="P218" s="43">
        <v>10.933999999999999</v>
      </c>
      <c r="Q218" s="26">
        <f t="shared" si="37"/>
        <v>2.5833175477280301</v>
      </c>
      <c r="R218" s="26">
        <f t="shared" si="38"/>
        <v>-10.624444759496866</v>
      </c>
      <c r="S218" s="26"/>
      <c r="T218" s="26"/>
      <c r="U218" s="26">
        <f t="shared" si="43"/>
        <v>100077.52823480275</v>
      </c>
      <c r="V218" s="26">
        <f t="shared" si="42"/>
        <v>101421.65854467612</v>
      </c>
      <c r="W218" s="54">
        <v>139</v>
      </c>
      <c r="X218" s="56" t="str">
        <f>VLOOKUP(W218,[1]Hoja1!B$4:L$235,11,0)</f>
        <v>P.Q. 39</v>
      </c>
    </row>
    <row r="219" spans="1:24" s="33" customFormat="1" ht="15.75" thickBot="1" x14ac:dyDescent="0.3">
      <c r="A219" s="25"/>
      <c r="B219" s="26">
        <v>140</v>
      </c>
      <c r="C219" s="43">
        <v>347</v>
      </c>
      <c r="D219" s="43">
        <v>12</v>
      </c>
      <c r="E219" s="40">
        <v>15</v>
      </c>
      <c r="F219" s="27">
        <f t="shared" si="33"/>
        <v>347.20416666666665</v>
      </c>
      <c r="G219" s="27"/>
      <c r="H219" s="29"/>
      <c r="I219" s="29"/>
      <c r="J219" s="28"/>
      <c r="K219" s="27">
        <f t="shared" si="39"/>
        <v>652.71895833333326</v>
      </c>
      <c r="L219" s="27">
        <f t="shared" si="40"/>
        <v>292.71895833333326</v>
      </c>
      <c r="M219" s="26">
        <f t="shared" si="34"/>
        <v>292</v>
      </c>
      <c r="N219" s="26">
        <f t="shared" si="35"/>
        <v>43</v>
      </c>
      <c r="O219" s="28">
        <f t="shared" si="36"/>
        <v>8.2499999997435225</v>
      </c>
      <c r="P219" s="43">
        <v>15.816000000000001</v>
      </c>
      <c r="Q219" s="26">
        <f t="shared" si="37"/>
        <v>6.1083175336278055</v>
      </c>
      <c r="R219" s="26">
        <f t="shared" si="38"/>
        <v>-14.588842068799536</v>
      </c>
      <c r="S219" s="26"/>
      <c r="T219" s="26"/>
      <c r="U219" s="26">
        <f t="shared" si="43"/>
        <v>100081.05323478865</v>
      </c>
      <c r="V219" s="26">
        <f t="shared" si="42"/>
        <v>101417.69414736681</v>
      </c>
      <c r="W219" s="54">
        <v>140</v>
      </c>
      <c r="X219" s="56" t="str">
        <f>VLOOKUP(W219,[1]Hoja1!B$4:L$235,11,0)</f>
        <v>P.Q. 40</v>
      </c>
    </row>
    <row r="220" spans="1:24" s="33" customFormat="1" ht="15.75" thickBot="1" x14ac:dyDescent="0.3">
      <c r="A220" s="25"/>
      <c r="B220" s="26">
        <v>141</v>
      </c>
      <c r="C220" s="43">
        <v>341</v>
      </c>
      <c r="D220" s="43">
        <v>3</v>
      </c>
      <c r="E220" s="43">
        <v>40</v>
      </c>
      <c r="F220" s="27">
        <f t="shared" si="33"/>
        <v>341.06111111111113</v>
      </c>
      <c r="G220" s="27"/>
      <c r="H220" s="29"/>
      <c r="I220" s="29"/>
      <c r="J220" s="28"/>
      <c r="K220" s="27">
        <f t="shared" si="39"/>
        <v>646.57590277777774</v>
      </c>
      <c r="L220" s="27">
        <f t="shared" si="40"/>
        <v>286.57590277777774</v>
      </c>
      <c r="M220" s="26">
        <f t="shared" si="34"/>
        <v>286</v>
      </c>
      <c r="N220" s="26">
        <f t="shared" si="35"/>
        <v>34</v>
      </c>
      <c r="O220" s="28">
        <f t="shared" si="36"/>
        <v>33.249999999870852</v>
      </c>
      <c r="P220" s="43">
        <v>14.667999999999999</v>
      </c>
      <c r="Q220" s="26">
        <f t="shared" si="37"/>
        <v>4.1845647041420788</v>
      </c>
      <c r="R220" s="26">
        <f t="shared" si="38"/>
        <v>-14.058436692493526</v>
      </c>
      <c r="S220" s="26"/>
      <c r="T220" s="26"/>
      <c r="U220" s="26">
        <f t="shared" si="43"/>
        <v>100079.12948195917</v>
      </c>
      <c r="V220" s="26">
        <f t="shared" si="42"/>
        <v>101418.22455274312</v>
      </c>
      <c r="W220" s="54">
        <v>141</v>
      </c>
      <c r="X220" s="56" t="str">
        <f>VLOOKUP(W220,[1]Hoja1!B$4:L$235,11,0)</f>
        <v>P.Q. 41</v>
      </c>
    </row>
    <row r="221" spans="1:24" s="33" customFormat="1" ht="15.75" thickBot="1" x14ac:dyDescent="0.3">
      <c r="A221" s="25"/>
      <c r="B221" s="26">
        <v>142</v>
      </c>
      <c r="C221" s="43">
        <v>338</v>
      </c>
      <c r="D221" s="43">
        <v>51</v>
      </c>
      <c r="E221" s="43">
        <v>35</v>
      </c>
      <c r="F221" s="27">
        <f t="shared" si="33"/>
        <v>338.85972222222222</v>
      </c>
      <c r="G221" s="27"/>
      <c r="H221" s="29"/>
      <c r="I221" s="29"/>
      <c r="J221" s="28"/>
      <c r="K221" s="27">
        <f t="shared" si="39"/>
        <v>644.37451388888883</v>
      </c>
      <c r="L221" s="27">
        <f t="shared" si="40"/>
        <v>284.37451388888883</v>
      </c>
      <c r="M221" s="26">
        <f t="shared" si="34"/>
        <v>284</v>
      </c>
      <c r="N221" s="26">
        <f t="shared" si="35"/>
        <v>22</v>
      </c>
      <c r="O221" s="28">
        <f t="shared" si="36"/>
        <v>28.249999999779902</v>
      </c>
      <c r="P221" s="43">
        <v>16.376000000000001</v>
      </c>
      <c r="Q221" s="26">
        <f t="shared" si="37"/>
        <v>4.0654897238591277</v>
      </c>
      <c r="R221" s="26">
        <f t="shared" si="38"/>
        <v>-15.863327813078689</v>
      </c>
      <c r="S221" s="26"/>
      <c r="T221" s="26"/>
      <c r="U221" s="26">
        <f t="shared" si="43"/>
        <v>100079.01040697888</v>
      </c>
      <c r="V221" s="26">
        <f t="shared" si="42"/>
        <v>101416.41966162254</v>
      </c>
      <c r="W221" s="54">
        <v>142</v>
      </c>
      <c r="X221" s="56" t="str">
        <f>VLOOKUP(W221,[1]Hoja1!B$4:L$235,11,0)</f>
        <v>P.Q. 42</v>
      </c>
    </row>
    <row r="222" spans="1:24" s="33" customFormat="1" ht="15.75" thickBot="1" x14ac:dyDescent="0.3">
      <c r="A222" s="25"/>
      <c r="B222" s="26">
        <v>143</v>
      </c>
      <c r="C222" s="43">
        <v>336</v>
      </c>
      <c r="D222" s="43">
        <v>30</v>
      </c>
      <c r="E222" s="43">
        <v>45</v>
      </c>
      <c r="F222" s="27">
        <f t="shared" si="33"/>
        <v>336.51249999999999</v>
      </c>
      <c r="G222" s="27"/>
      <c r="H222" s="29"/>
      <c r="I222" s="29"/>
      <c r="J222" s="28"/>
      <c r="K222" s="27">
        <f t="shared" si="39"/>
        <v>642.02729166666654</v>
      </c>
      <c r="L222" s="27">
        <f t="shared" si="40"/>
        <v>282.02729166666654</v>
      </c>
      <c r="M222" s="26">
        <f t="shared" si="34"/>
        <v>282</v>
      </c>
      <c r="N222" s="26">
        <f t="shared" si="35"/>
        <v>1</v>
      </c>
      <c r="O222" s="28">
        <f t="shared" si="36"/>
        <v>38.249999999552529</v>
      </c>
      <c r="P222" s="43">
        <v>19.253</v>
      </c>
      <c r="Q222" s="26">
        <f t="shared" si="37"/>
        <v>4.0118936962609677</v>
      </c>
      <c r="R222" s="26">
        <f t="shared" si="38"/>
        <v>-18.83036691012423</v>
      </c>
      <c r="S222" s="26"/>
      <c r="T222" s="26"/>
      <c r="U222" s="26">
        <f t="shared" si="43"/>
        <v>100078.95681095129</v>
      </c>
      <c r="V222" s="26">
        <f t="shared" si="42"/>
        <v>101413.45262252548</v>
      </c>
      <c r="W222" s="54">
        <v>143</v>
      </c>
      <c r="X222" s="56" t="str">
        <f>VLOOKUP(W222,[1]Hoja1!B$4:L$235,11,0)</f>
        <v>P.Q. 43</v>
      </c>
    </row>
    <row r="223" spans="1:24" s="33" customFormat="1" ht="15.75" thickBot="1" x14ac:dyDescent="0.3">
      <c r="A223" s="25"/>
      <c r="B223" s="26">
        <v>144</v>
      </c>
      <c r="C223" s="43">
        <v>348</v>
      </c>
      <c r="D223" s="43">
        <v>5</v>
      </c>
      <c r="E223" s="43">
        <v>55</v>
      </c>
      <c r="F223" s="27">
        <f t="shared" si="33"/>
        <v>348.0986111111111</v>
      </c>
      <c r="G223" s="27"/>
      <c r="H223" s="29"/>
      <c r="I223" s="29"/>
      <c r="J223" s="28"/>
      <c r="K223" s="27">
        <f t="shared" si="39"/>
        <v>653.61340277777776</v>
      </c>
      <c r="L223" s="27">
        <f t="shared" si="40"/>
        <v>293.61340277777776</v>
      </c>
      <c r="M223" s="26">
        <f t="shared" si="34"/>
        <v>293</v>
      </c>
      <c r="N223" s="26">
        <f t="shared" si="35"/>
        <v>36</v>
      </c>
      <c r="O223" s="28">
        <f t="shared" si="36"/>
        <v>48.249999999952706</v>
      </c>
      <c r="P223" s="43">
        <v>19.706</v>
      </c>
      <c r="Q223" s="26">
        <f t="shared" si="37"/>
        <v>7.893501957505233</v>
      </c>
      <c r="R223" s="26">
        <f t="shared" si="38"/>
        <v>-18.055997974270518</v>
      </c>
      <c r="S223" s="26"/>
      <c r="T223" s="26"/>
      <c r="U223" s="26">
        <f t="shared" si="43"/>
        <v>100082.83841921252</v>
      </c>
      <c r="V223" s="26">
        <f t="shared" si="42"/>
        <v>101414.22699146134</v>
      </c>
      <c r="W223" s="54">
        <v>144</v>
      </c>
      <c r="X223" s="56" t="str">
        <f>VLOOKUP(W223,[1]Hoja1!B$4:L$235,11,0)</f>
        <v>P.Q. 44</v>
      </c>
    </row>
    <row r="224" spans="1:24" s="33" customFormat="1" ht="15.75" thickBot="1" x14ac:dyDescent="0.3">
      <c r="A224" s="25"/>
      <c r="B224" s="26">
        <v>145</v>
      </c>
      <c r="C224" s="43">
        <v>350</v>
      </c>
      <c r="D224" s="43">
        <v>38</v>
      </c>
      <c r="E224" s="43">
        <v>55</v>
      </c>
      <c r="F224" s="27">
        <f t="shared" si="33"/>
        <v>350.64861111111111</v>
      </c>
      <c r="G224" s="27"/>
      <c r="H224" s="29"/>
      <c r="I224" s="29"/>
      <c r="J224" s="28"/>
      <c r="K224" s="27">
        <f t="shared" si="39"/>
        <v>656.16340277777772</v>
      </c>
      <c r="L224" s="27">
        <f t="shared" si="40"/>
        <v>296.16340277777772</v>
      </c>
      <c r="M224" s="26">
        <f t="shared" si="34"/>
        <v>296</v>
      </c>
      <c r="N224" s="26">
        <f t="shared" si="35"/>
        <v>9</v>
      </c>
      <c r="O224" s="28">
        <f t="shared" si="36"/>
        <v>48.249999999788997</v>
      </c>
      <c r="P224" s="43">
        <v>19.018000000000001</v>
      </c>
      <c r="Q224" s="26">
        <f t="shared" si="37"/>
        <v>8.3856570642440946</v>
      </c>
      <c r="R224" s="26">
        <f t="shared" si="38"/>
        <v>-17.069419427763005</v>
      </c>
      <c r="S224" s="26"/>
      <c r="T224" s="26"/>
      <c r="U224" s="26">
        <f t="shared" si="43"/>
        <v>100083.33057431926</v>
      </c>
      <c r="V224" s="26">
        <f t="shared" si="42"/>
        <v>101415.21357000785</v>
      </c>
      <c r="W224" s="54">
        <v>145</v>
      </c>
      <c r="X224" s="56" t="str">
        <f>VLOOKUP(W224,[1]Hoja1!B$4:L$235,11,0)</f>
        <v>P.Q. 45</v>
      </c>
    </row>
    <row r="225" spans="1:24" s="33" customFormat="1" ht="15.75" thickBot="1" x14ac:dyDescent="0.3">
      <c r="A225" s="25"/>
      <c r="B225" s="26">
        <v>146</v>
      </c>
      <c r="C225" s="43">
        <v>159</v>
      </c>
      <c r="D225" s="43">
        <v>20</v>
      </c>
      <c r="E225" s="43">
        <v>20</v>
      </c>
      <c r="F225" s="27">
        <f t="shared" si="33"/>
        <v>159.3388888888889</v>
      </c>
      <c r="G225" s="27"/>
      <c r="H225" s="29"/>
      <c r="I225" s="29"/>
      <c r="J225" s="28"/>
      <c r="K225" s="27">
        <f t="shared" si="39"/>
        <v>464.85368055555551</v>
      </c>
      <c r="L225" s="27">
        <f t="shared" si="40"/>
        <v>104.85368055555551</v>
      </c>
      <c r="M225" s="26">
        <f t="shared" si="34"/>
        <v>104</v>
      </c>
      <c r="N225" s="26">
        <f t="shared" si="35"/>
        <v>51</v>
      </c>
      <c r="O225" s="28">
        <f t="shared" si="36"/>
        <v>13.249999999848114</v>
      </c>
      <c r="P225" s="43">
        <v>5.9889999999999999</v>
      </c>
      <c r="Q225" s="26">
        <f t="shared" si="37"/>
        <v>-1.5352889231694293</v>
      </c>
      <c r="R225" s="26">
        <f t="shared" si="38"/>
        <v>5.7888693993208422</v>
      </c>
      <c r="S225" s="26"/>
      <c r="T225" s="26"/>
      <c r="U225" s="26">
        <f t="shared" si="43"/>
        <v>100073.40962833185</v>
      </c>
      <c r="V225" s="26">
        <f t="shared" si="42"/>
        <v>101438.07185883493</v>
      </c>
      <c r="W225" s="54">
        <v>146</v>
      </c>
      <c r="X225" s="56" t="str">
        <f>VLOOKUP(W225,[1]Hoja1!B$4:L$235,11,0)</f>
        <v>BORDE 1</v>
      </c>
    </row>
    <row r="226" spans="1:24" s="33" customFormat="1" ht="15.75" thickBot="1" x14ac:dyDescent="0.3">
      <c r="A226" s="25"/>
      <c r="B226" s="26">
        <v>147</v>
      </c>
      <c r="C226" s="43">
        <v>153</v>
      </c>
      <c r="D226" s="43">
        <v>35</v>
      </c>
      <c r="E226" s="43">
        <v>10</v>
      </c>
      <c r="F226" s="27">
        <f t="shared" si="33"/>
        <v>153.58611111111111</v>
      </c>
      <c r="G226" s="27"/>
      <c r="H226" s="29"/>
      <c r="I226" s="29"/>
      <c r="J226" s="28"/>
      <c r="K226" s="27">
        <f t="shared" si="39"/>
        <v>459.10090277777772</v>
      </c>
      <c r="L226" s="27">
        <f t="shared" si="40"/>
        <v>99.100902777777719</v>
      </c>
      <c r="M226" s="26">
        <f t="shared" si="34"/>
        <v>99</v>
      </c>
      <c r="N226" s="26">
        <f t="shared" si="35"/>
        <v>6</v>
      </c>
      <c r="O226" s="28">
        <f t="shared" si="36"/>
        <v>3.2499999997889972</v>
      </c>
      <c r="P226" s="43">
        <v>6.1760000000000002</v>
      </c>
      <c r="Q226" s="26">
        <f t="shared" si="37"/>
        <v>-0.9768803102593554</v>
      </c>
      <c r="R226" s="26">
        <f t="shared" si="38"/>
        <v>6.098252279090099</v>
      </c>
      <c r="S226" s="26"/>
      <c r="T226" s="26"/>
      <c r="U226" s="26">
        <f t="shared" si="43"/>
        <v>100073.96803694476</v>
      </c>
      <c r="V226" s="26">
        <f t="shared" si="42"/>
        <v>101438.3812417147</v>
      </c>
      <c r="W226" s="54">
        <v>147</v>
      </c>
      <c r="X226" s="56" t="str">
        <f>VLOOKUP(W226,[1]Hoja1!B$4:L$235,11,0)</f>
        <v>ESCALON 1</v>
      </c>
    </row>
    <row r="227" spans="1:24" s="33" customFormat="1" ht="15.75" thickBot="1" x14ac:dyDescent="0.3">
      <c r="A227" s="25"/>
      <c r="B227" s="26">
        <v>148</v>
      </c>
      <c r="C227" s="43">
        <v>137</v>
      </c>
      <c r="D227" s="43">
        <v>24</v>
      </c>
      <c r="E227" s="43">
        <v>25</v>
      </c>
      <c r="F227" s="27">
        <f t="shared" si="33"/>
        <v>137.40694444444446</v>
      </c>
      <c r="G227" s="27"/>
      <c r="H227" s="29"/>
      <c r="I227" s="29"/>
      <c r="J227" s="28"/>
      <c r="K227" s="27">
        <f t="shared" si="39"/>
        <v>442.92173611111104</v>
      </c>
      <c r="L227" s="27">
        <f t="shared" si="40"/>
        <v>82.921736111111045</v>
      </c>
      <c r="M227" s="26">
        <f t="shared" si="34"/>
        <v>82</v>
      </c>
      <c r="N227" s="26">
        <f t="shared" si="35"/>
        <v>55</v>
      </c>
      <c r="O227" s="28">
        <f t="shared" si="36"/>
        <v>18.249999999761712</v>
      </c>
      <c r="P227" s="43">
        <v>7.1829999999999998</v>
      </c>
      <c r="Q227" s="26">
        <f t="shared" si="37"/>
        <v>0.88512524795924541</v>
      </c>
      <c r="R227" s="26">
        <f t="shared" si="38"/>
        <v>7.1282566098187772</v>
      </c>
      <c r="S227" s="26"/>
      <c r="T227" s="26"/>
      <c r="U227" s="26">
        <f t="shared" si="43"/>
        <v>100075.83004250299</v>
      </c>
      <c r="V227" s="26">
        <f t="shared" si="42"/>
        <v>101439.41124604543</v>
      </c>
      <c r="W227" s="54">
        <v>148</v>
      </c>
      <c r="X227" s="56" t="str">
        <f>VLOOKUP(W227,[1]Hoja1!B$4:L$235,11,0)</f>
        <v>ESCALON 1/2</v>
      </c>
    </row>
    <row r="228" spans="1:24" s="33" customFormat="1" ht="15.75" thickBot="1" x14ac:dyDescent="0.3">
      <c r="A228" s="25"/>
      <c r="B228" s="26">
        <v>149</v>
      </c>
      <c r="C228" s="43">
        <v>158</v>
      </c>
      <c r="D228" s="43">
        <v>38</v>
      </c>
      <c r="E228" s="43">
        <v>20</v>
      </c>
      <c r="F228" s="27">
        <f t="shared" si="33"/>
        <v>158.63888888888889</v>
      </c>
      <c r="G228" s="27"/>
      <c r="H228" s="29"/>
      <c r="I228" s="29"/>
      <c r="J228" s="28"/>
      <c r="K228" s="27">
        <f t="shared" si="39"/>
        <v>464.15368055555552</v>
      </c>
      <c r="L228" s="27">
        <f t="shared" si="40"/>
        <v>104.15368055555552</v>
      </c>
      <c r="M228" s="26">
        <f t="shared" si="34"/>
        <v>104</v>
      </c>
      <c r="N228" s="26">
        <f t="shared" si="35"/>
        <v>9</v>
      </c>
      <c r="O228" s="28">
        <f t="shared" si="36"/>
        <v>13.249999999889042</v>
      </c>
      <c r="P228" s="43">
        <v>6.2089999999999996</v>
      </c>
      <c r="Q228" s="26">
        <f t="shared" si="37"/>
        <v>-1.5182469093906281</v>
      </c>
      <c r="R228" s="26">
        <f t="shared" si="38"/>
        <v>6.0205155362415432</v>
      </c>
      <c r="S228" s="26"/>
      <c r="T228" s="26"/>
      <c r="U228" s="26">
        <f t="shared" si="43"/>
        <v>100073.42667034564</v>
      </c>
      <c r="V228" s="26">
        <f t="shared" si="42"/>
        <v>101438.30350497185</v>
      </c>
      <c r="W228" s="54">
        <v>149</v>
      </c>
      <c r="X228" s="56" t="str">
        <f>VLOOKUP(W228,[1]Hoja1!B$4:L$235,11,0)</f>
        <v>ESCALON 2</v>
      </c>
    </row>
    <row r="229" spans="1:24" s="33" customFormat="1" ht="15.75" thickBot="1" x14ac:dyDescent="0.3">
      <c r="A229" s="25"/>
      <c r="B229" s="26">
        <v>150</v>
      </c>
      <c r="C229" s="43">
        <v>137</v>
      </c>
      <c r="D229" s="43">
        <v>33</v>
      </c>
      <c r="E229" s="43">
        <v>30</v>
      </c>
      <c r="F229" s="27">
        <f t="shared" si="33"/>
        <v>137.55833333333334</v>
      </c>
      <c r="G229" s="27"/>
      <c r="H229" s="29"/>
      <c r="I229" s="29"/>
      <c r="J229" s="28"/>
      <c r="K229" s="27">
        <f t="shared" si="39"/>
        <v>443.07312499999995</v>
      </c>
      <c r="L229" s="27">
        <f t="shared" si="40"/>
        <v>83.073124999999948</v>
      </c>
      <c r="M229" s="26">
        <f t="shared" si="34"/>
        <v>83</v>
      </c>
      <c r="N229" s="26">
        <f t="shared" si="35"/>
        <v>4</v>
      </c>
      <c r="O229" s="28">
        <f t="shared" si="36"/>
        <v>23.249999999811735</v>
      </c>
      <c r="P229" s="43">
        <v>7.2050000000000001</v>
      </c>
      <c r="Q229" s="26">
        <f t="shared" si="37"/>
        <v>0.86894090886999753</v>
      </c>
      <c r="R229" s="26">
        <f t="shared" si="38"/>
        <v>7.152409852412835</v>
      </c>
      <c r="S229" s="26"/>
      <c r="T229" s="26"/>
      <c r="U229" s="26">
        <f t="shared" si="43"/>
        <v>100075.81385816389</v>
      </c>
      <c r="V229" s="26">
        <f t="shared" si="42"/>
        <v>101439.43539928802</v>
      </c>
      <c r="W229" s="54">
        <v>150</v>
      </c>
      <c r="X229" s="56" t="str">
        <f>VLOOKUP(W229,[1]Hoja1!B$4:L$235,11,0)</f>
        <v>ESCALON 2/2</v>
      </c>
    </row>
    <row r="230" spans="1:24" s="33" customFormat="1" ht="15.75" thickBot="1" x14ac:dyDescent="0.3">
      <c r="A230" s="25"/>
      <c r="B230" s="26">
        <v>151</v>
      </c>
      <c r="C230" s="43">
        <v>155</v>
      </c>
      <c r="D230" s="43">
        <v>28</v>
      </c>
      <c r="E230" s="43">
        <v>40</v>
      </c>
      <c r="F230" s="27">
        <f t="shared" si="33"/>
        <v>155.47777777777779</v>
      </c>
      <c r="G230" s="27"/>
      <c r="H230" s="29"/>
      <c r="I230" s="29"/>
      <c r="J230" s="28"/>
      <c r="K230" s="27">
        <f t="shared" si="39"/>
        <v>460.99256944444437</v>
      </c>
      <c r="L230" s="27">
        <f t="shared" si="40"/>
        <v>100.99256944444437</v>
      </c>
      <c r="M230" s="26">
        <f t="shared" si="34"/>
        <v>100</v>
      </c>
      <c r="N230" s="26">
        <f t="shared" si="35"/>
        <v>59</v>
      </c>
      <c r="O230" s="28">
        <f t="shared" si="36"/>
        <v>33.249999999734428</v>
      </c>
      <c r="P230" s="43">
        <v>6.7510000000000003</v>
      </c>
      <c r="Q230" s="26">
        <f t="shared" si="37"/>
        <v>-1.2872920813600999</v>
      </c>
      <c r="R230" s="26">
        <f t="shared" si="38"/>
        <v>6.6271321170825912</v>
      </c>
      <c r="S230" s="26"/>
      <c r="T230" s="26"/>
      <c r="U230" s="26">
        <f t="shared" si="43"/>
        <v>100073.65762517367</v>
      </c>
      <c r="V230" s="26">
        <f t="shared" si="42"/>
        <v>101438.91012155269</v>
      </c>
      <c r="W230" s="54">
        <v>151</v>
      </c>
      <c r="X230" s="56" t="str">
        <f>VLOOKUP(W230,[1]Hoja1!B$4:L$235,11,0)</f>
        <v>ESCALON 3</v>
      </c>
    </row>
    <row r="231" spans="1:24" s="33" customFormat="1" ht="15.75" thickBot="1" x14ac:dyDescent="0.3">
      <c r="A231" s="25"/>
      <c r="B231" s="26">
        <v>152</v>
      </c>
      <c r="C231" s="43">
        <v>140</v>
      </c>
      <c r="D231" s="43">
        <v>5</v>
      </c>
      <c r="E231" s="43">
        <v>30</v>
      </c>
      <c r="F231" s="27">
        <f t="shared" si="33"/>
        <v>140.09166666666667</v>
      </c>
      <c r="G231" s="27"/>
      <c r="H231" s="29"/>
      <c r="I231" s="29"/>
      <c r="J231" s="28"/>
      <c r="K231" s="27">
        <f t="shared" si="39"/>
        <v>445.60645833333331</v>
      </c>
      <c r="L231" s="27">
        <f t="shared" si="40"/>
        <v>85.606458333333308</v>
      </c>
      <c r="M231" s="26">
        <f t="shared" si="34"/>
        <v>85</v>
      </c>
      <c r="N231" s="26">
        <f t="shared" si="35"/>
        <v>36</v>
      </c>
      <c r="O231" s="28">
        <f t="shared" si="36"/>
        <v>23.249999999907232</v>
      </c>
      <c r="P231" s="43">
        <v>7.6680000000000001</v>
      </c>
      <c r="Q231" s="26">
        <f t="shared" si="37"/>
        <v>0.5874197206588847</v>
      </c>
      <c r="R231" s="26">
        <f t="shared" si="38"/>
        <v>7.6454667661157902</v>
      </c>
      <c r="S231" s="26"/>
      <c r="T231" s="26"/>
      <c r="U231" s="26">
        <f t="shared" si="43"/>
        <v>100075.53233697568</v>
      </c>
      <c r="V231" s="26">
        <f t="shared" si="42"/>
        <v>101439.92845620173</v>
      </c>
      <c r="W231" s="54">
        <v>152</v>
      </c>
      <c r="X231" s="56" t="str">
        <f>VLOOKUP(W231,[1]Hoja1!B$4:L$235,11,0)</f>
        <v>ESCALON 3/2</v>
      </c>
    </row>
    <row r="232" spans="1:24" s="33" customFormat="1" ht="15.75" thickBot="1" x14ac:dyDescent="0.3">
      <c r="A232" s="25"/>
      <c r="B232" s="26">
        <v>153</v>
      </c>
      <c r="C232" s="43">
        <v>155</v>
      </c>
      <c r="D232" s="43">
        <v>39</v>
      </c>
      <c r="E232" s="43">
        <v>55</v>
      </c>
      <c r="F232" s="27">
        <f t="shared" si="33"/>
        <v>155.66527777777779</v>
      </c>
      <c r="G232" s="27"/>
      <c r="H232" s="29"/>
      <c r="I232" s="29"/>
      <c r="J232" s="28"/>
      <c r="K232" s="27">
        <f t="shared" si="39"/>
        <v>461.18006944444437</v>
      </c>
      <c r="L232" s="27">
        <f t="shared" si="40"/>
        <v>101.18006944444437</v>
      </c>
      <c r="M232" s="26">
        <f t="shared" si="34"/>
        <v>101</v>
      </c>
      <c r="N232" s="26">
        <f t="shared" si="35"/>
        <v>10</v>
      </c>
      <c r="O232" s="28">
        <f t="shared" si="36"/>
        <v>48.249999999734428</v>
      </c>
      <c r="P232" s="43">
        <v>6.7910000000000004</v>
      </c>
      <c r="Q232" s="26">
        <f t="shared" si="37"/>
        <v>-1.3167281132774729</v>
      </c>
      <c r="R232" s="26">
        <f t="shared" si="38"/>
        <v>6.6621248919323595</v>
      </c>
      <c r="S232" s="26"/>
      <c r="T232" s="26"/>
      <c r="U232" s="26">
        <f t="shared" si="43"/>
        <v>100073.62818914175</v>
      </c>
      <c r="V232" s="26">
        <f t="shared" si="42"/>
        <v>101438.94511432754</v>
      </c>
      <c r="W232" s="54">
        <v>153</v>
      </c>
      <c r="X232" s="56" t="str">
        <f>VLOOKUP(W232,[1]Hoja1!B$4:L$235,11,0)</f>
        <v>ESCALON 4</v>
      </c>
    </row>
    <row r="233" spans="1:24" s="33" customFormat="1" ht="15.75" thickBot="1" x14ac:dyDescent="0.3">
      <c r="A233" s="25"/>
      <c r="B233" s="26">
        <v>154</v>
      </c>
      <c r="C233" s="43">
        <v>140</v>
      </c>
      <c r="D233" s="43">
        <v>17</v>
      </c>
      <c r="E233" s="43">
        <v>10</v>
      </c>
      <c r="F233" s="27">
        <f t="shared" si="33"/>
        <v>140.2861111111111</v>
      </c>
      <c r="G233" s="27"/>
      <c r="H233" s="29"/>
      <c r="I233" s="29"/>
      <c r="J233" s="28"/>
      <c r="K233" s="27">
        <f t="shared" si="39"/>
        <v>445.80090277777771</v>
      </c>
      <c r="L233" s="27">
        <f t="shared" si="40"/>
        <v>85.800902777777708</v>
      </c>
      <c r="M233" s="26">
        <f t="shared" si="34"/>
        <v>85</v>
      </c>
      <c r="N233" s="26">
        <f t="shared" si="35"/>
        <v>48</v>
      </c>
      <c r="O233" s="28">
        <f t="shared" si="36"/>
        <v>3.24999999974807</v>
      </c>
      <c r="P233" s="43">
        <v>7.7290000000000001</v>
      </c>
      <c r="Q233" s="26">
        <f t="shared" si="37"/>
        <v>0.56593657101577566</v>
      </c>
      <c r="R233" s="26">
        <f t="shared" si="38"/>
        <v>7.7082525125729306</v>
      </c>
      <c r="S233" s="26"/>
      <c r="T233" s="26"/>
      <c r="U233" s="26">
        <f t="shared" si="43"/>
        <v>100075.51085382604</v>
      </c>
      <c r="V233" s="26">
        <f t="shared" si="42"/>
        <v>101439.99124194818</v>
      </c>
      <c r="W233" s="54">
        <v>154</v>
      </c>
      <c r="X233" s="56" t="str">
        <f>VLOOKUP(W233,[1]Hoja1!B$4:L$235,11,0)</f>
        <v>ESCALON 4/2</v>
      </c>
    </row>
    <row r="234" spans="1:24" s="33" customFormat="1" ht="15.75" thickBot="1" x14ac:dyDescent="0.3">
      <c r="A234" s="25"/>
      <c r="B234" s="26">
        <v>155</v>
      </c>
      <c r="C234" s="43">
        <v>153</v>
      </c>
      <c r="D234" s="43">
        <v>56</v>
      </c>
      <c r="E234" s="43">
        <v>50</v>
      </c>
      <c r="F234" s="27">
        <f t="shared" si="33"/>
        <v>153.94722222222222</v>
      </c>
      <c r="G234" s="27"/>
      <c r="H234" s="29"/>
      <c r="I234" s="29"/>
      <c r="J234" s="28"/>
      <c r="K234" s="27">
        <f t="shared" si="39"/>
        <v>459.46201388888881</v>
      </c>
      <c r="L234" s="27">
        <f t="shared" si="40"/>
        <v>99.462013888888805</v>
      </c>
      <c r="M234" s="26">
        <f t="shared" si="34"/>
        <v>99</v>
      </c>
      <c r="N234" s="26">
        <f t="shared" si="35"/>
        <v>27</v>
      </c>
      <c r="O234" s="28">
        <f t="shared" si="36"/>
        <v>43.249999999698048</v>
      </c>
      <c r="P234" s="43">
        <v>6.1909999999999998</v>
      </c>
      <c r="Q234" s="26">
        <f t="shared" si="37"/>
        <v>-1.017761268767277</v>
      </c>
      <c r="R234" s="26">
        <f t="shared" si="38"/>
        <v>6.1067702592939606</v>
      </c>
      <c r="S234" s="26"/>
      <c r="T234" s="26"/>
      <c r="U234" s="26">
        <f t="shared" si="43"/>
        <v>100073.92715598625</v>
      </c>
      <c r="V234" s="26">
        <f t="shared" si="42"/>
        <v>101438.38975969491</v>
      </c>
      <c r="W234" s="54">
        <v>155</v>
      </c>
      <c r="X234" s="56" t="str">
        <f>VLOOKUP(W234,[1]Hoja1!B$4:L$235,11,0)</f>
        <v>BORDE 2</v>
      </c>
    </row>
    <row r="235" spans="1:24" s="33" customFormat="1" ht="15.75" thickBot="1" x14ac:dyDescent="0.3">
      <c r="A235" s="25"/>
      <c r="B235" s="26">
        <v>156</v>
      </c>
      <c r="C235" s="43">
        <v>142</v>
      </c>
      <c r="D235" s="43">
        <v>32</v>
      </c>
      <c r="E235" s="43">
        <v>55</v>
      </c>
      <c r="F235" s="27">
        <f t="shared" si="33"/>
        <v>142.54861111111111</v>
      </c>
      <c r="G235" s="27"/>
      <c r="H235" s="29"/>
      <c r="I235" s="29"/>
      <c r="J235" s="28"/>
      <c r="K235" s="27">
        <f t="shared" si="39"/>
        <v>448.0634027777777</v>
      </c>
      <c r="L235" s="27">
        <f t="shared" si="40"/>
        <v>88.063402777777696</v>
      </c>
      <c r="M235" s="26">
        <f t="shared" si="34"/>
        <v>88</v>
      </c>
      <c r="N235" s="26">
        <f t="shared" si="35"/>
        <v>3</v>
      </c>
      <c r="O235" s="28">
        <f t="shared" si="36"/>
        <v>48.249999999707143</v>
      </c>
      <c r="P235" s="43">
        <v>8.202</v>
      </c>
      <c r="Q235" s="26">
        <f t="shared" si="37"/>
        <v>0.27717479910240217</v>
      </c>
      <c r="R235" s="26">
        <f t="shared" si="38"/>
        <v>8.1973153001908212</v>
      </c>
      <c r="S235" s="26"/>
      <c r="T235" s="26"/>
      <c r="U235" s="26">
        <f t="shared" si="43"/>
        <v>100075.22209205413</v>
      </c>
      <c r="V235" s="26">
        <f t="shared" si="42"/>
        <v>101440.4803047358</v>
      </c>
      <c r="W235" s="54">
        <v>156</v>
      </c>
      <c r="X235" s="56" t="str">
        <f>VLOOKUP(W235,[1]Hoja1!B$4:L$235,11,0)</f>
        <v>BORDE 3</v>
      </c>
    </row>
    <row r="236" spans="1:24" s="33" customFormat="1" ht="15.75" thickBot="1" x14ac:dyDescent="0.3">
      <c r="A236" s="25"/>
      <c r="B236" s="26">
        <v>157</v>
      </c>
      <c r="C236" s="43">
        <v>159</v>
      </c>
      <c r="D236" s="43">
        <v>25</v>
      </c>
      <c r="E236" s="43">
        <v>55</v>
      </c>
      <c r="F236" s="27">
        <f t="shared" si="33"/>
        <v>159.43194444444444</v>
      </c>
      <c r="G236" s="27"/>
      <c r="H236" s="29"/>
      <c r="I236" s="29"/>
      <c r="J236" s="28"/>
      <c r="K236" s="27">
        <f t="shared" si="39"/>
        <v>464.94673611111102</v>
      </c>
      <c r="L236" s="27">
        <f t="shared" si="40"/>
        <v>104.94673611111102</v>
      </c>
      <c r="M236" s="26">
        <f t="shared" si="34"/>
        <v>104</v>
      </c>
      <c r="N236" s="26">
        <f t="shared" si="35"/>
        <v>56</v>
      </c>
      <c r="O236" s="28">
        <f t="shared" si="36"/>
        <v>48.249999999679858</v>
      </c>
      <c r="P236" s="43">
        <v>6.048</v>
      </c>
      <c r="Q236" s="26">
        <f t="shared" si="37"/>
        <v>-1.559906084276613</v>
      </c>
      <c r="R236" s="26">
        <f t="shared" si="38"/>
        <v>5.8433720580018527</v>
      </c>
      <c r="S236" s="26"/>
      <c r="T236" s="26"/>
      <c r="U236" s="26">
        <f t="shared" si="43"/>
        <v>100073.38501117074</v>
      </c>
      <c r="V236" s="26">
        <f t="shared" si="42"/>
        <v>101438.12636149362</v>
      </c>
      <c r="W236" s="54">
        <v>157</v>
      </c>
      <c r="X236" s="56" t="str">
        <f>VLOOKUP(W236,[1]Hoja1!B$4:L$235,11,0)</f>
        <v>BORDE 4</v>
      </c>
    </row>
    <row r="237" spans="1:24" s="33" customFormat="1" ht="15.75" thickBot="1" x14ac:dyDescent="0.3">
      <c r="A237" s="25"/>
      <c r="B237" s="26">
        <v>158</v>
      </c>
      <c r="C237" s="43">
        <v>161</v>
      </c>
      <c r="D237" s="43">
        <v>42</v>
      </c>
      <c r="E237" s="43">
        <v>40</v>
      </c>
      <c r="F237" s="27">
        <f t="shared" si="33"/>
        <v>161.71111111111111</v>
      </c>
      <c r="G237" s="27"/>
      <c r="H237" s="29"/>
      <c r="I237" s="29"/>
      <c r="J237" s="28"/>
      <c r="K237" s="27">
        <f t="shared" si="39"/>
        <v>467.22590277777772</v>
      </c>
      <c r="L237" s="27">
        <f t="shared" si="40"/>
        <v>107.22590277777772</v>
      </c>
      <c r="M237" s="26">
        <f t="shared" si="34"/>
        <v>107</v>
      </c>
      <c r="N237" s="26">
        <f t="shared" si="35"/>
        <v>13</v>
      </c>
      <c r="O237" s="28">
        <f t="shared" si="36"/>
        <v>33.249999999788997</v>
      </c>
      <c r="P237" s="43">
        <v>7.18</v>
      </c>
      <c r="Q237" s="26">
        <f t="shared" si="37"/>
        <v>-2.1262844132028822</v>
      </c>
      <c r="R237" s="26">
        <f t="shared" si="38"/>
        <v>6.8579380716196665</v>
      </c>
      <c r="S237" s="26"/>
      <c r="T237" s="26"/>
      <c r="U237" s="26">
        <f t="shared" si="43"/>
        <v>100072.81863284182</v>
      </c>
      <c r="V237" s="26">
        <f t="shared" si="42"/>
        <v>101439.14092750724</v>
      </c>
      <c r="W237" s="54">
        <v>158</v>
      </c>
      <c r="X237" s="56" t="str">
        <f>VLOOKUP(W237,[1]Hoja1!B$4:L$235,11,0)</f>
        <v>BORDE 5</v>
      </c>
    </row>
    <row r="238" spans="1:24" ht="15.75" thickBot="1" x14ac:dyDescent="0.3">
      <c r="A238" s="8"/>
      <c r="B238" s="10" t="s">
        <v>33</v>
      </c>
      <c r="C238" s="22">
        <v>180</v>
      </c>
      <c r="D238" s="10">
        <v>23</v>
      </c>
      <c r="E238" s="22">
        <v>34</v>
      </c>
      <c r="F238" s="11">
        <f>C238+(D238/60)+(E238/3600)</f>
        <v>180.39277777777778</v>
      </c>
      <c r="G238" s="11">
        <f>F238+F$245</f>
        <v>180.38548611111111</v>
      </c>
      <c r="H238" s="23">
        <f t="shared" ref="H238" si="44">INT(G238)</f>
        <v>180</v>
      </c>
      <c r="I238" s="23">
        <f>INT((G238-H238)*60)</f>
        <v>23</v>
      </c>
      <c r="J238" s="12">
        <f>((G238-H238)*60-I238)*60</f>
        <v>7.7499999999827196</v>
      </c>
      <c r="K238" s="11">
        <f>IF(L122&gt;180,L122-180+G238,L122+180+G238)</f>
        <v>485.90027777777772</v>
      </c>
      <c r="L238" s="11">
        <f>IF(K238&gt;=360,K238-360,K238)</f>
        <v>125.90027777777772</v>
      </c>
      <c r="M238" s="10">
        <f>INT(L238)</f>
        <v>125</v>
      </c>
      <c r="N238" s="10">
        <f>INT((L238-M238)*60)</f>
        <v>54</v>
      </c>
      <c r="O238" s="12">
        <f>((L238-M238)*60-N238)*60</f>
        <v>0.99999999978081178</v>
      </c>
      <c r="P238" s="10">
        <v>31.105</v>
      </c>
      <c r="Q238" s="10">
        <f>P238*COS(RADIANS(L238))</f>
        <v>-18.239234311381136</v>
      </c>
      <c r="R238" s="10">
        <f>P238*SIN(RADIANS(L238))</f>
        <v>25.196256800059352</v>
      </c>
      <c r="S238" s="10">
        <f>Q238-(($Q$242/$P$241)*P238)</f>
        <v>-18.232917255017096</v>
      </c>
      <c r="T238" s="10">
        <f>R238-(($R$242/$P$241)*P238)</f>
        <v>25.188010564388694</v>
      </c>
      <c r="U238" s="10">
        <f>U122+S238</f>
        <v>100056.712</v>
      </c>
      <c r="V238" s="10">
        <f>V122+T238</f>
        <v>101457.47100000001</v>
      </c>
      <c r="W238" s="9" t="s">
        <v>33</v>
      </c>
      <c r="X238" s="56" t="s">
        <v>40</v>
      </c>
    </row>
    <row r="239" spans="1:24" ht="15.75" thickBot="1" x14ac:dyDescent="0.3">
      <c r="A239" s="8" t="s">
        <v>29</v>
      </c>
      <c r="B239" s="10" t="s">
        <v>34</v>
      </c>
      <c r="C239" s="10">
        <v>82</v>
      </c>
      <c r="D239" s="10">
        <v>29</v>
      </c>
      <c r="E239" s="10">
        <v>47</v>
      </c>
      <c r="F239" s="11">
        <f t="shared" si="10"/>
        <v>82.496388888888887</v>
      </c>
      <c r="G239" s="11">
        <f>F239</f>
        <v>82.496388888888887</v>
      </c>
      <c r="H239" s="23"/>
      <c r="I239" s="23"/>
      <c r="J239" s="12"/>
      <c r="K239" s="11"/>
      <c r="L239" s="11"/>
      <c r="M239" s="10"/>
      <c r="N239" s="10"/>
      <c r="O239" s="12"/>
      <c r="P239" s="10"/>
      <c r="Q239" s="10"/>
      <c r="R239" s="10"/>
      <c r="S239" s="10"/>
      <c r="T239" s="10"/>
      <c r="U239" s="10"/>
      <c r="V239" s="10"/>
      <c r="W239" s="9"/>
      <c r="X239" s="56"/>
    </row>
    <row r="240" spans="1:24" ht="15.75" thickBot="1" x14ac:dyDescent="0.3">
      <c r="A240" s="8"/>
      <c r="B240" s="10"/>
      <c r="C240" s="10"/>
      <c r="D240" s="10"/>
      <c r="E240" s="10"/>
      <c r="F240" s="11"/>
      <c r="G240" s="11"/>
      <c r="H240" s="23"/>
      <c r="I240" s="23"/>
      <c r="J240" s="12"/>
      <c r="K240" s="11"/>
      <c r="L240" s="11"/>
      <c r="M240" s="10"/>
      <c r="N240" s="10"/>
      <c r="O240" s="12"/>
      <c r="P240" s="10"/>
      <c r="Q240" s="10"/>
      <c r="R240" s="10"/>
      <c r="S240" s="10"/>
      <c r="T240" s="10"/>
      <c r="U240" s="10"/>
      <c r="V240" s="16"/>
      <c r="W240" s="55"/>
      <c r="X240" s="56"/>
    </row>
    <row r="241" spans="1:24" ht="15.75" thickBot="1" x14ac:dyDescent="0.3">
      <c r="A241" s="63" t="s">
        <v>20</v>
      </c>
      <c r="B241" s="64"/>
      <c r="C241" s="21"/>
      <c r="D241" s="17"/>
      <c r="E241" s="17"/>
      <c r="F241" s="20">
        <f>F50+F51+F122+F238+F239</f>
        <v>1080.0291666666667</v>
      </c>
      <c r="G241" s="20">
        <f>G50+G51+G122+G238+G239</f>
        <v>1080</v>
      </c>
      <c r="H241" s="7"/>
      <c r="I241" s="7"/>
      <c r="J241" s="7"/>
      <c r="K241" s="3"/>
      <c r="L241" s="3"/>
      <c r="M241" s="1"/>
      <c r="N241" s="1"/>
      <c r="O241" s="1"/>
      <c r="P241" s="17">
        <f>P50+P51+P122+P238</f>
        <v>123.485</v>
      </c>
      <c r="Q241" s="17">
        <f>Q50+Q51+Q122+Q238</f>
        <v>-2.5078338052189508E-2</v>
      </c>
      <c r="R241" s="17">
        <f>R50+R51+R122+R238</f>
        <v>3.2737065159661682E-2</v>
      </c>
      <c r="S241" s="2"/>
      <c r="T241" s="2"/>
      <c r="U241" s="3"/>
      <c r="V241" s="3"/>
      <c r="W241" s="13"/>
      <c r="X241" s="56"/>
    </row>
    <row r="242" spans="1:24" ht="15.75" thickBot="1" x14ac:dyDescent="0.3">
      <c r="A242" s="65" t="s">
        <v>21</v>
      </c>
      <c r="B242" s="66"/>
      <c r="C242" s="66"/>
      <c r="D242" s="66"/>
      <c r="E242" s="67"/>
      <c r="F242" s="59">
        <v>4</v>
      </c>
      <c r="G242" s="4"/>
      <c r="H242" s="4"/>
      <c r="I242" s="4"/>
      <c r="J242" s="68" t="s">
        <v>22</v>
      </c>
      <c r="K242" s="69"/>
      <c r="L242" s="69"/>
      <c r="M242" s="69"/>
      <c r="N242" s="69"/>
      <c r="O242" s="69"/>
      <c r="P242" s="70"/>
      <c r="Q242" s="59">
        <f>Q241</f>
        <v>-2.5078338052189508E-2</v>
      </c>
      <c r="R242" s="59">
        <f>R241</f>
        <v>3.2737065159661682E-2</v>
      </c>
      <c r="S242" s="4"/>
      <c r="T242" s="4"/>
      <c r="U242" s="4"/>
      <c r="V242" s="4"/>
      <c r="W242" s="4"/>
      <c r="X242" s="56"/>
    </row>
    <row r="243" spans="1:24" ht="15.75" thickBot="1" x14ac:dyDescent="0.3">
      <c r="A243" s="65" t="s">
        <v>23</v>
      </c>
      <c r="B243" s="66"/>
      <c r="C243" s="66"/>
      <c r="D243" s="66"/>
      <c r="E243" s="67"/>
      <c r="F243" s="18" t="s">
        <v>24</v>
      </c>
      <c r="G243" s="47"/>
      <c r="H243" s="47"/>
      <c r="I243" s="47"/>
      <c r="J243" s="68" t="s">
        <v>27</v>
      </c>
      <c r="K243" s="69"/>
      <c r="L243" s="69"/>
      <c r="M243" s="69"/>
      <c r="N243" s="69"/>
      <c r="O243" s="69"/>
      <c r="P243" s="70"/>
      <c r="Q243" s="71">
        <f>SQRT((POWER(Q242,2)+POWER(R242,2)))</f>
        <v>4.1238798172689647E-2</v>
      </c>
      <c r="R243" s="72"/>
      <c r="S243" s="47"/>
      <c r="T243" s="47"/>
      <c r="U243" s="47"/>
      <c r="V243" s="47"/>
      <c r="W243" s="13"/>
      <c r="X243" s="56"/>
    </row>
    <row r="244" spans="1:24" ht="15.75" thickBot="1" x14ac:dyDescent="0.3">
      <c r="A244" s="65" t="s">
        <v>25</v>
      </c>
      <c r="B244" s="66"/>
      <c r="C244" s="66"/>
      <c r="D244" s="66"/>
      <c r="E244" s="67"/>
      <c r="F244" s="18">
        <f>180*(F242+2)</f>
        <v>1080</v>
      </c>
      <c r="G244" s="52"/>
      <c r="H244" s="47"/>
      <c r="I244" s="47"/>
      <c r="J244" s="68" t="s">
        <v>28</v>
      </c>
      <c r="K244" s="69"/>
      <c r="L244" s="69"/>
      <c r="M244" s="69"/>
      <c r="N244" s="69"/>
      <c r="O244" s="69"/>
      <c r="P244" s="70"/>
      <c r="Q244" s="73">
        <f>P241/Q243</f>
        <v>2994.3889121816796</v>
      </c>
      <c r="R244" s="74"/>
      <c r="S244" s="47"/>
      <c r="T244" s="47"/>
      <c r="U244" s="47"/>
      <c r="V244" s="47"/>
      <c r="W244" s="13"/>
      <c r="X244" s="56"/>
    </row>
    <row r="245" spans="1:24" ht="15.75" thickBot="1" x14ac:dyDescent="0.3">
      <c r="A245" s="65" t="s">
        <v>26</v>
      </c>
      <c r="B245" s="66"/>
      <c r="C245" s="66"/>
      <c r="D245" s="66"/>
      <c r="E245" s="67"/>
      <c r="F245" s="19">
        <f>(F244-F241)/F242</f>
        <v>-7.2916666666742458E-3</v>
      </c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13"/>
      <c r="X245" s="56"/>
    </row>
    <row r="246" spans="1:24" ht="15.75" thickBot="1" x14ac:dyDescent="0.3">
      <c r="A246" s="5"/>
      <c r="B246" s="6"/>
      <c r="C246" s="6"/>
      <c r="D246" s="6"/>
      <c r="E246" s="6"/>
      <c r="F246" s="6"/>
      <c r="G246" s="6"/>
      <c r="H246" s="6"/>
      <c r="I246" s="6"/>
      <c r="J246" s="53"/>
      <c r="K246" s="53"/>
      <c r="L246" s="53"/>
      <c r="M246" s="53"/>
      <c r="N246" s="53"/>
      <c r="O246" s="53"/>
      <c r="P246" s="53"/>
      <c r="Q246" s="53"/>
      <c r="R246" s="53"/>
      <c r="S246" s="6"/>
      <c r="T246" s="6"/>
      <c r="U246" s="6"/>
      <c r="V246" s="6"/>
      <c r="W246" s="6"/>
      <c r="X246" s="57"/>
    </row>
  </sheetData>
  <mergeCells count="24">
    <mergeCell ref="A1:X1"/>
    <mergeCell ref="A2:X2"/>
    <mergeCell ref="A3:X3"/>
    <mergeCell ref="A4:A5"/>
    <mergeCell ref="B4:B5"/>
    <mergeCell ref="C4:F4"/>
    <mergeCell ref="G4:J4"/>
    <mergeCell ref="K4:O4"/>
    <mergeCell ref="P4:P5"/>
    <mergeCell ref="Q4:R4"/>
    <mergeCell ref="S4:T4"/>
    <mergeCell ref="U4:V4"/>
    <mergeCell ref="W4:W5"/>
    <mergeCell ref="X4:X5"/>
    <mergeCell ref="A241:B241"/>
    <mergeCell ref="A245:E245"/>
    <mergeCell ref="A243:E243"/>
    <mergeCell ref="J243:P243"/>
    <mergeCell ref="Q243:R243"/>
    <mergeCell ref="A244:E244"/>
    <mergeCell ref="J244:P244"/>
    <mergeCell ref="Q244:R244"/>
    <mergeCell ref="A242:E242"/>
    <mergeCell ref="J242:P2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EJERCICIO 4</vt:lpstr>
      <vt:lpstr>Hoja1</vt:lpstr>
      <vt:lpstr>Hoja2</vt:lpstr>
    </vt:vector>
  </TitlesOfParts>
  <Company>Udistrital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Udistrital</dc:creator>
  <cp:lastModifiedBy>Jeison Fino</cp:lastModifiedBy>
  <dcterms:created xsi:type="dcterms:W3CDTF">2013-05-22T21:01:01Z</dcterms:created>
  <dcterms:modified xsi:type="dcterms:W3CDTF">2015-09-14T05:05:25Z</dcterms:modified>
</cp:coreProperties>
</file>