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lieth\Documents\Tesis Especialización\"/>
    </mc:Choice>
  </mc:AlternateContent>
  <bookViews>
    <workbookView xWindow="0" yWindow="0" windowWidth="20490" windowHeight="7155" activeTab="3"/>
  </bookViews>
  <sheets>
    <sheet name="Tiempo de Espera" sheetId="2" r:id="rId1"/>
    <sheet name="clusters tiempo de espera" sheetId="12" r:id="rId2"/>
    <sheet name="Promedio Cluster" sheetId="14" r:id="rId3"/>
    <sheet name="Esperanza" sheetId="13" r:id="rId4"/>
    <sheet name="Tiempo de Recorrido" sheetId="1" r:id="rId5"/>
    <sheet name="clusters tiempo de recorrido " sheetId="11" r:id="rId6"/>
    <sheet name="Hoja9" sheetId="20" r:id="rId7"/>
    <sheet name="Cluster TR" sheetId="17" r:id="rId8"/>
    <sheet name="Esperanza (2)" sheetId="18" r:id="rId9"/>
    <sheet name="Tiempo de Servicio" sheetId="4" r:id="rId10"/>
  </sheets>
  <calcPr calcId="152511"/>
  <pivotCaches>
    <pivotCache cacheId="26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8" l="1"/>
  <c r="AQ31" i="11" l="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Y31" i="11"/>
  <c r="Z31" i="11"/>
  <c r="AA31" i="11"/>
  <c r="AB31" i="11"/>
  <c r="AC31" i="11"/>
  <c r="AD31" i="11"/>
  <c r="AE31" i="11"/>
  <c r="AF31" i="11"/>
  <c r="AG31" i="11"/>
  <c r="AH31" i="11"/>
  <c r="AI31" i="11"/>
  <c r="AJ31" i="11"/>
  <c r="AK31" i="11"/>
  <c r="AL31" i="11"/>
  <c r="AM31" i="11"/>
  <c r="AN31" i="11"/>
  <c r="AO31" i="11"/>
  <c r="AP31" i="11"/>
  <c r="D31" i="11"/>
  <c r="E20" i="11"/>
  <c r="F20" i="11"/>
  <c r="G20" i="11"/>
  <c r="H20" i="11"/>
  <c r="I20" i="11"/>
  <c r="J20" i="11"/>
  <c r="K20" i="11"/>
  <c r="L20" i="11"/>
  <c r="M20" i="11"/>
  <c r="N20" i="11"/>
  <c r="O20" i="11"/>
  <c r="P20" i="11"/>
  <c r="Q20" i="11"/>
  <c r="R20" i="11"/>
  <c r="S20" i="11"/>
  <c r="T20" i="11"/>
  <c r="U20" i="11"/>
  <c r="V20" i="11"/>
  <c r="W20" i="11"/>
  <c r="X20" i="11"/>
  <c r="Y20" i="11"/>
  <c r="Z20" i="11"/>
  <c r="AA20" i="11"/>
  <c r="AB20" i="11"/>
  <c r="AC20" i="11"/>
  <c r="AD20" i="11"/>
  <c r="AE20" i="11"/>
  <c r="AF20" i="11"/>
  <c r="AG20" i="11"/>
  <c r="AH20" i="11"/>
  <c r="AI20" i="11"/>
  <c r="AJ20" i="11"/>
  <c r="AK20" i="11"/>
  <c r="AL20" i="11"/>
  <c r="AM20" i="11"/>
  <c r="AN20" i="11"/>
  <c r="AO20" i="11"/>
  <c r="AP20" i="11"/>
  <c r="AQ20" i="11"/>
  <c r="D20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Y12" i="11"/>
  <c r="Z12" i="11"/>
  <c r="AA12" i="11"/>
  <c r="AB12" i="11"/>
  <c r="AC12" i="11"/>
  <c r="AD12" i="11"/>
  <c r="AE12" i="11"/>
  <c r="AF12" i="11"/>
  <c r="AG12" i="11"/>
  <c r="AH12" i="11"/>
  <c r="AI12" i="11"/>
  <c r="AJ12" i="11"/>
  <c r="AK12" i="11"/>
  <c r="AL12" i="11"/>
  <c r="AM12" i="11"/>
  <c r="AN12" i="11"/>
  <c r="AO12" i="11"/>
  <c r="AP12" i="11"/>
  <c r="AQ12" i="11"/>
  <c r="D12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Y6" i="11"/>
  <c r="Z6" i="11"/>
  <c r="AA6" i="11"/>
  <c r="AB6" i="11"/>
  <c r="AC6" i="11"/>
  <c r="AD6" i="11"/>
  <c r="AE6" i="11"/>
  <c r="AF6" i="11"/>
  <c r="AG6" i="11"/>
  <c r="AH6" i="11"/>
  <c r="AI6" i="11"/>
  <c r="AJ6" i="11"/>
  <c r="AK6" i="11"/>
  <c r="AL6" i="11"/>
  <c r="AM6" i="11"/>
  <c r="AN6" i="11"/>
  <c r="AO6" i="11"/>
  <c r="AP6" i="11"/>
  <c r="AQ6" i="11"/>
  <c r="D6" i="11"/>
  <c r="B39" i="18"/>
  <c r="B27" i="18"/>
  <c r="C36" i="18" s="1"/>
  <c r="B16" i="18"/>
  <c r="C10" i="18" s="1"/>
  <c r="C9" i="18"/>
  <c r="C13" i="18"/>
  <c r="C15" i="18"/>
  <c r="B53" i="18"/>
  <c r="C52" i="18" s="1"/>
  <c r="B42" i="13"/>
  <c r="C34" i="13" s="1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T31" i="12"/>
  <c r="U31" i="12"/>
  <c r="V31" i="12"/>
  <c r="W31" i="12"/>
  <c r="X31" i="12"/>
  <c r="Y31" i="12"/>
  <c r="Z31" i="12"/>
  <c r="AA31" i="12"/>
  <c r="AB31" i="12"/>
  <c r="AC31" i="12"/>
  <c r="AD31" i="12"/>
  <c r="AE31" i="12"/>
  <c r="AF31" i="12"/>
  <c r="AG31" i="12"/>
  <c r="AH31" i="12"/>
  <c r="AI31" i="12"/>
  <c r="AJ31" i="12"/>
  <c r="AK31" i="12"/>
  <c r="AL31" i="12"/>
  <c r="AM31" i="12"/>
  <c r="AN31" i="12"/>
  <c r="AO31" i="12"/>
  <c r="AP31" i="12"/>
  <c r="AQ31" i="12"/>
  <c r="D31" i="12"/>
  <c r="B28" i="13"/>
  <c r="C21" i="13" s="1"/>
  <c r="E20" i="12"/>
  <c r="F20" i="12"/>
  <c r="G20" i="12"/>
  <c r="H20" i="12"/>
  <c r="I20" i="12"/>
  <c r="J20" i="12"/>
  <c r="K20" i="12"/>
  <c r="L20" i="12"/>
  <c r="M20" i="12"/>
  <c r="N20" i="12"/>
  <c r="O20" i="12"/>
  <c r="P20" i="12"/>
  <c r="Q20" i="12"/>
  <c r="R20" i="12"/>
  <c r="S20" i="12"/>
  <c r="T20" i="12"/>
  <c r="U20" i="12"/>
  <c r="V20" i="12"/>
  <c r="W20" i="12"/>
  <c r="X20" i="12"/>
  <c r="Y20" i="12"/>
  <c r="Z20" i="12"/>
  <c r="AA20" i="12"/>
  <c r="AB20" i="12"/>
  <c r="AC20" i="12"/>
  <c r="AD20" i="12"/>
  <c r="AE20" i="12"/>
  <c r="AF20" i="12"/>
  <c r="AG20" i="12"/>
  <c r="AH20" i="12"/>
  <c r="AI20" i="12"/>
  <c r="AJ20" i="12"/>
  <c r="AK20" i="12"/>
  <c r="AL20" i="12"/>
  <c r="AM20" i="12"/>
  <c r="AN20" i="12"/>
  <c r="AO20" i="12"/>
  <c r="AP20" i="12"/>
  <c r="AQ20" i="12"/>
  <c r="D20" i="12"/>
  <c r="B18" i="13"/>
  <c r="C12" i="13" s="1"/>
  <c r="B9" i="13"/>
  <c r="C2" i="13" s="1"/>
  <c r="C22" i="13"/>
  <c r="C30" i="18" l="1"/>
  <c r="C34" i="18"/>
  <c r="C38" i="18"/>
  <c r="C37" i="18"/>
  <c r="C23" i="18"/>
  <c r="C19" i="18"/>
  <c r="C31" i="18"/>
  <c r="C35" i="18"/>
  <c r="C33" i="18"/>
  <c r="C32" i="18"/>
  <c r="C26" i="18"/>
  <c r="C25" i="18"/>
  <c r="C24" i="18"/>
  <c r="C8" i="18"/>
  <c r="C12" i="18"/>
  <c r="C11" i="18"/>
  <c r="C14" i="18"/>
  <c r="C43" i="18"/>
  <c r="C49" i="18"/>
  <c r="C42" i="18"/>
  <c r="C53" i="18" s="1"/>
  <c r="F5" i="18" s="1"/>
  <c r="C45" i="18"/>
  <c r="C50" i="18"/>
  <c r="C47" i="18"/>
  <c r="C46" i="18"/>
  <c r="C51" i="18"/>
  <c r="C2" i="18"/>
  <c r="C4" i="18"/>
  <c r="C6" i="18"/>
  <c r="C21" i="18"/>
  <c r="C22" i="18"/>
  <c r="C44" i="18"/>
  <c r="C48" i="18"/>
  <c r="C3" i="18"/>
  <c r="C5" i="18"/>
  <c r="C7" i="18"/>
  <c r="C20" i="18"/>
  <c r="C38" i="13"/>
  <c r="C40" i="13"/>
  <c r="C31" i="13"/>
  <c r="C37" i="13"/>
  <c r="C41" i="13"/>
  <c r="C36" i="13"/>
  <c r="C39" i="13"/>
  <c r="C35" i="13"/>
  <c r="C25" i="13"/>
  <c r="C24" i="13"/>
  <c r="C27" i="13"/>
  <c r="C23" i="13"/>
  <c r="C26" i="13"/>
  <c r="C8" i="13"/>
  <c r="C17" i="13"/>
  <c r="C16" i="13"/>
  <c r="C15" i="13"/>
  <c r="C14" i="13"/>
  <c r="C13" i="13"/>
  <c r="C3" i="13"/>
  <c r="C5" i="13"/>
  <c r="C7" i="13"/>
  <c r="C4" i="13"/>
  <c r="C6" i="13"/>
  <c r="C32" i="13"/>
  <c r="C33" i="13"/>
  <c r="D4" i="12"/>
  <c r="E4" i="12"/>
  <c r="F4" i="12"/>
  <c r="G4" i="12"/>
  <c r="H4" i="12"/>
  <c r="I4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W4" i="12"/>
  <c r="X4" i="12"/>
  <c r="Y4" i="12"/>
  <c r="Z4" i="12"/>
  <c r="AA4" i="12"/>
  <c r="AB4" i="12"/>
  <c r="AC4" i="12"/>
  <c r="AD4" i="12"/>
  <c r="AE4" i="12"/>
  <c r="AF4" i="12"/>
  <c r="AG4" i="12"/>
  <c r="AH4" i="12"/>
  <c r="AI4" i="12"/>
  <c r="AJ4" i="12"/>
  <c r="AK4" i="12"/>
  <c r="AL4" i="12"/>
  <c r="AM4" i="12"/>
  <c r="AN4" i="12"/>
  <c r="AO4" i="12"/>
  <c r="AP4" i="12"/>
  <c r="AQ4" i="12"/>
  <c r="D5" i="12"/>
  <c r="E5" i="12"/>
  <c r="F5" i="12"/>
  <c r="G5" i="12"/>
  <c r="H5" i="12"/>
  <c r="I5" i="12"/>
  <c r="J5" i="12"/>
  <c r="K5" i="12"/>
  <c r="L5" i="12"/>
  <c r="M5" i="12"/>
  <c r="N5" i="12"/>
  <c r="O5" i="12"/>
  <c r="P5" i="12"/>
  <c r="Q5" i="12"/>
  <c r="R5" i="12"/>
  <c r="S5" i="12"/>
  <c r="T5" i="12"/>
  <c r="U5" i="12"/>
  <c r="V5" i="12"/>
  <c r="W5" i="12"/>
  <c r="X5" i="12"/>
  <c r="Y5" i="12"/>
  <c r="Z5" i="12"/>
  <c r="AA5" i="12"/>
  <c r="AB5" i="12"/>
  <c r="AC5" i="12"/>
  <c r="AD5" i="12"/>
  <c r="AE5" i="12"/>
  <c r="AF5" i="12"/>
  <c r="AG5" i="12"/>
  <c r="AH5" i="12"/>
  <c r="AI5" i="12"/>
  <c r="AJ5" i="12"/>
  <c r="AK5" i="12"/>
  <c r="AL5" i="12"/>
  <c r="AM5" i="12"/>
  <c r="AN5" i="12"/>
  <c r="AO5" i="12"/>
  <c r="AP5" i="12"/>
  <c r="AQ5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D9" i="12"/>
  <c r="E9" i="12"/>
  <c r="F9" i="12"/>
  <c r="G9" i="12"/>
  <c r="H9" i="12"/>
  <c r="I9" i="12"/>
  <c r="J9" i="12"/>
  <c r="K9" i="12"/>
  <c r="L9" i="12"/>
  <c r="M9" i="12"/>
  <c r="N9" i="12"/>
  <c r="O9" i="12"/>
  <c r="P9" i="12"/>
  <c r="Q9" i="12"/>
  <c r="R9" i="12"/>
  <c r="S9" i="12"/>
  <c r="T9" i="12"/>
  <c r="U9" i="12"/>
  <c r="V9" i="12"/>
  <c r="W9" i="12"/>
  <c r="X9" i="12"/>
  <c r="Y9" i="12"/>
  <c r="Z9" i="12"/>
  <c r="AA9" i="12"/>
  <c r="AB9" i="12"/>
  <c r="AC9" i="12"/>
  <c r="AD9" i="12"/>
  <c r="AE9" i="12"/>
  <c r="AF9" i="12"/>
  <c r="AG9" i="12"/>
  <c r="AH9" i="12"/>
  <c r="AI9" i="12"/>
  <c r="AJ9" i="12"/>
  <c r="AK9" i="12"/>
  <c r="AL9" i="12"/>
  <c r="AM9" i="12"/>
  <c r="AN9" i="12"/>
  <c r="AO9" i="12"/>
  <c r="AP9" i="12"/>
  <c r="AQ9" i="12"/>
  <c r="D10" i="12"/>
  <c r="E10" i="12"/>
  <c r="F10" i="12"/>
  <c r="G10" i="12"/>
  <c r="H10" i="12"/>
  <c r="I10" i="12"/>
  <c r="J10" i="12"/>
  <c r="K10" i="12"/>
  <c r="L10" i="12"/>
  <c r="M10" i="12"/>
  <c r="N10" i="12"/>
  <c r="O10" i="12"/>
  <c r="P10" i="12"/>
  <c r="Q10" i="12"/>
  <c r="R10" i="12"/>
  <c r="S10" i="12"/>
  <c r="T10" i="12"/>
  <c r="U10" i="12"/>
  <c r="V10" i="12"/>
  <c r="W10" i="12"/>
  <c r="X10" i="12"/>
  <c r="Y10" i="12"/>
  <c r="Z10" i="12"/>
  <c r="AA10" i="12"/>
  <c r="AB10" i="12"/>
  <c r="AC10" i="12"/>
  <c r="AD10" i="12"/>
  <c r="AE10" i="12"/>
  <c r="AF10" i="12"/>
  <c r="AG10" i="12"/>
  <c r="AH10" i="12"/>
  <c r="AI10" i="12"/>
  <c r="AJ10" i="12"/>
  <c r="AK10" i="12"/>
  <c r="AL10" i="12"/>
  <c r="AM10" i="12"/>
  <c r="AN10" i="12"/>
  <c r="AO10" i="12"/>
  <c r="AP10" i="12"/>
  <c r="AQ10" i="12"/>
  <c r="D11" i="12"/>
  <c r="E11" i="12"/>
  <c r="F11" i="12"/>
  <c r="G11" i="12"/>
  <c r="H11" i="12"/>
  <c r="I11" i="12"/>
  <c r="J11" i="12"/>
  <c r="K11" i="12"/>
  <c r="L11" i="12"/>
  <c r="M11" i="12"/>
  <c r="N11" i="12"/>
  <c r="O11" i="12"/>
  <c r="P11" i="12"/>
  <c r="Q11" i="12"/>
  <c r="R11" i="12"/>
  <c r="S11" i="12"/>
  <c r="T11" i="12"/>
  <c r="U11" i="12"/>
  <c r="V11" i="12"/>
  <c r="W11" i="12"/>
  <c r="X11" i="12"/>
  <c r="Y11" i="12"/>
  <c r="Z11" i="12"/>
  <c r="AA11" i="12"/>
  <c r="AB11" i="12"/>
  <c r="AC11" i="12"/>
  <c r="AD11" i="12"/>
  <c r="AE11" i="12"/>
  <c r="AF11" i="12"/>
  <c r="AG11" i="12"/>
  <c r="AH11" i="12"/>
  <c r="AI11" i="12"/>
  <c r="AJ11" i="12"/>
  <c r="AK11" i="12"/>
  <c r="AL11" i="12"/>
  <c r="AM11" i="12"/>
  <c r="AN11" i="12"/>
  <c r="AO11" i="12"/>
  <c r="AP11" i="12"/>
  <c r="AQ11" i="12"/>
  <c r="D14" i="12"/>
  <c r="E14" i="12"/>
  <c r="F14" i="12"/>
  <c r="G14" i="12"/>
  <c r="H14" i="12"/>
  <c r="I14" i="12"/>
  <c r="J14" i="12"/>
  <c r="K14" i="12"/>
  <c r="L14" i="12"/>
  <c r="M14" i="12"/>
  <c r="N14" i="12"/>
  <c r="O14" i="12"/>
  <c r="P14" i="12"/>
  <c r="Q14" i="12"/>
  <c r="R14" i="12"/>
  <c r="S14" i="12"/>
  <c r="T14" i="12"/>
  <c r="U14" i="12"/>
  <c r="V14" i="12"/>
  <c r="W14" i="12"/>
  <c r="X14" i="12"/>
  <c r="Y14" i="12"/>
  <c r="Z14" i="12"/>
  <c r="AA14" i="12"/>
  <c r="AB14" i="12"/>
  <c r="AC14" i="12"/>
  <c r="AD14" i="12"/>
  <c r="AE14" i="12"/>
  <c r="AF14" i="12"/>
  <c r="AG14" i="12"/>
  <c r="AH14" i="12"/>
  <c r="AI14" i="12"/>
  <c r="AJ14" i="12"/>
  <c r="AK14" i="12"/>
  <c r="AL14" i="12"/>
  <c r="AM14" i="12"/>
  <c r="AN14" i="12"/>
  <c r="AO14" i="12"/>
  <c r="AP14" i="12"/>
  <c r="AQ14" i="12"/>
  <c r="D15" i="12"/>
  <c r="E15" i="12"/>
  <c r="F15" i="12"/>
  <c r="G15" i="12"/>
  <c r="H15" i="12"/>
  <c r="I15" i="12"/>
  <c r="J15" i="12"/>
  <c r="K15" i="12"/>
  <c r="L15" i="12"/>
  <c r="M15" i="12"/>
  <c r="N15" i="12"/>
  <c r="O15" i="12"/>
  <c r="P15" i="12"/>
  <c r="Q15" i="12"/>
  <c r="R15" i="12"/>
  <c r="S15" i="12"/>
  <c r="T15" i="12"/>
  <c r="U15" i="12"/>
  <c r="V15" i="12"/>
  <c r="W15" i="12"/>
  <c r="X15" i="12"/>
  <c r="Y15" i="12"/>
  <c r="Z15" i="12"/>
  <c r="AA15" i="12"/>
  <c r="AB15" i="12"/>
  <c r="AC15" i="12"/>
  <c r="AD15" i="12"/>
  <c r="AE15" i="12"/>
  <c r="AF15" i="12"/>
  <c r="AG15" i="12"/>
  <c r="AH15" i="12"/>
  <c r="AI15" i="12"/>
  <c r="AJ15" i="12"/>
  <c r="AK15" i="12"/>
  <c r="AL15" i="12"/>
  <c r="AM15" i="12"/>
  <c r="AN15" i="12"/>
  <c r="AO15" i="12"/>
  <c r="AP15" i="12"/>
  <c r="AQ15" i="12"/>
  <c r="D16" i="12"/>
  <c r="E16" i="12"/>
  <c r="F16" i="12"/>
  <c r="G16" i="12"/>
  <c r="H16" i="12"/>
  <c r="I16" i="12"/>
  <c r="J16" i="12"/>
  <c r="K16" i="12"/>
  <c r="L16" i="12"/>
  <c r="M16" i="12"/>
  <c r="N16" i="12"/>
  <c r="O16" i="12"/>
  <c r="P16" i="12"/>
  <c r="Q16" i="12"/>
  <c r="R16" i="12"/>
  <c r="S16" i="12"/>
  <c r="T16" i="12"/>
  <c r="U16" i="12"/>
  <c r="V16" i="12"/>
  <c r="W16" i="12"/>
  <c r="X16" i="12"/>
  <c r="Y16" i="12"/>
  <c r="Z16" i="12"/>
  <c r="AA16" i="12"/>
  <c r="AB16" i="12"/>
  <c r="AC16" i="12"/>
  <c r="AD16" i="12"/>
  <c r="AE16" i="12"/>
  <c r="AF16" i="12"/>
  <c r="AG16" i="12"/>
  <c r="AH16" i="12"/>
  <c r="AI16" i="12"/>
  <c r="AJ16" i="12"/>
  <c r="AK16" i="12"/>
  <c r="AL16" i="12"/>
  <c r="AM16" i="12"/>
  <c r="AN16" i="12"/>
  <c r="AO16" i="12"/>
  <c r="AP16" i="12"/>
  <c r="AQ16" i="12"/>
  <c r="D17" i="12"/>
  <c r="E17" i="12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AF17" i="12"/>
  <c r="AG17" i="12"/>
  <c r="AH17" i="12"/>
  <c r="AI17" i="12"/>
  <c r="AJ17" i="12"/>
  <c r="AK17" i="12"/>
  <c r="AL17" i="12"/>
  <c r="AM17" i="12"/>
  <c r="AN17" i="12"/>
  <c r="AO17" i="12"/>
  <c r="AP17" i="12"/>
  <c r="AQ17" i="12"/>
  <c r="D18" i="12"/>
  <c r="E18" i="12"/>
  <c r="F18" i="12"/>
  <c r="G18" i="12"/>
  <c r="H18" i="12"/>
  <c r="I18" i="12"/>
  <c r="J18" i="12"/>
  <c r="K18" i="12"/>
  <c r="L18" i="12"/>
  <c r="M18" i="12"/>
  <c r="N18" i="12"/>
  <c r="O18" i="12"/>
  <c r="P18" i="12"/>
  <c r="Q18" i="12"/>
  <c r="R18" i="12"/>
  <c r="S18" i="12"/>
  <c r="T18" i="12"/>
  <c r="U18" i="12"/>
  <c r="V18" i="12"/>
  <c r="W18" i="12"/>
  <c r="X18" i="12"/>
  <c r="Y18" i="12"/>
  <c r="Z18" i="12"/>
  <c r="AA18" i="12"/>
  <c r="AB18" i="12"/>
  <c r="AC18" i="12"/>
  <c r="AD18" i="12"/>
  <c r="AE18" i="12"/>
  <c r="AF18" i="12"/>
  <c r="AG18" i="12"/>
  <c r="AH18" i="12"/>
  <c r="AI18" i="12"/>
  <c r="AJ18" i="12"/>
  <c r="AK18" i="12"/>
  <c r="AL18" i="12"/>
  <c r="AM18" i="12"/>
  <c r="AN18" i="12"/>
  <c r="AO18" i="12"/>
  <c r="AP18" i="12"/>
  <c r="AQ18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Z19" i="12"/>
  <c r="AA19" i="12"/>
  <c r="AB19" i="12"/>
  <c r="AC19" i="12"/>
  <c r="AD19" i="12"/>
  <c r="AE19" i="12"/>
  <c r="AF19" i="12"/>
  <c r="AG19" i="12"/>
  <c r="AH19" i="12"/>
  <c r="AI19" i="12"/>
  <c r="AJ19" i="12"/>
  <c r="AK19" i="12"/>
  <c r="AL19" i="12"/>
  <c r="AM19" i="12"/>
  <c r="AN19" i="12"/>
  <c r="AO19" i="12"/>
  <c r="AP19" i="12"/>
  <c r="AQ19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T22" i="12"/>
  <c r="U22" i="12"/>
  <c r="V22" i="12"/>
  <c r="W22" i="12"/>
  <c r="X22" i="12"/>
  <c r="Y22" i="12"/>
  <c r="Z22" i="12"/>
  <c r="AA22" i="12"/>
  <c r="AB22" i="12"/>
  <c r="AC22" i="12"/>
  <c r="AD22" i="12"/>
  <c r="AE22" i="12"/>
  <c r="AF22" i="12"/>
  <c r="AG22" i="12"/>
  <c r="AH22" i="12"/>
  <c r="AI22" i="12"/>
  <c r="AJ22" i="12"/>
  <c r="AK22" i="12"/>
  <c r="AL22" i="12"/>
  <c r="AM22" i="12"/>
  <c r="AN22" i="12"/>
  <c r="AO22" i="12"/>
  <c r="AP22" i="12"/>
  <c r="AQ22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T23" i="12"/>
  <c r="U23" i="12"/>
  <c r="V23" i="12"/>
  <c r="W23" i="12"/>
  <c r="X23" i="12"/>
  <c r="Y23" i="12"/>
  <c r="Z23" i="12"/>
  <c r="AA23" i="12"/>
  <c r="AB23" i="12"/>
  <c r="AC23" i="12"/>
  <c r="AD23" i="12"/>
  <c r="AE23" i="12"/>
  <c r="AF23" i="12"/>
  <c r="AG23" i="12"/>
  <c r="AH23" i="12"/>
  <c r="AI23" i="12"/>
  <c r="AJ23" i="12"/>
  <c r="AK23" i="12"/>
  <c r="AL23" i="12"/>
  <c r="AM23" i="12"/>
  <c r="AN23" i="12"/>
  <c r="AO23" i="12"/>
  <c r="AP23" i="12"/>
  <c r="AQ23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T24" i="12"/>
  <c r="U24" i="12"/>
  <c r="V24" i="12"/>
  <c r="W24" i="12"/>
  <c r="X24" i="12"/>
  <c r="Y24" i="12"/>
  <c r="Z24" i="12"/>
  <c r="AA24" i="12"/>
  <c r="AB24" i="12"/>
  <c r="AC24" i="12"/>
  <c r="AD24" i="12"/>
  <c r="AE24" i="12"/>
  <c r="AF24" i="12"/>
  <c r="AG24" i="12"/>
  <c r="AH24" i="12"/>
  <c r="AI24" i="12"/>
  <c r="AJ24" i="12"/>
  <c r="AK24" i="12"/>
  <c r="AL24" i="12"/>
  <c r="AM24" i="12"/>
  <c r="AN24" i="12"/>
  <c r="AO24" i="12"/>
  <c r="AP24" i="12"/>
  <c r="AQ24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AE25" i="12"/>
  <c r="AF25" i="12"/>
  <c r="AG25" i="12"/>
  <c r="AH25" i="12"/>
  <c r="AI25" i="12"/>
  <c r="AJ25" i="12"/>
  <c r="AK25" i="12"/>
  <c r="AL25" i="12"/>
  <c r="AM25" i="12"/>
  <c r="AN25" i="12"/>
  <c r="AO25" i="12"/>
  <c r="AP25" i="12"/>
  <c r="AQ25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T26" i="12"/>
  <c r="U26" i="12"/>
  <c r="V26" i="12"/>
  <c r="W26" i="12"/>
  <c r="X26" i="12"/>
  <c r="Y26" i="12"/>
  <c r="Z26" i="12"/>
  <c r="AA26" i="12"/>
  <c r="AB26" i="12"/>
  <c r="AC26" i="12"/>
  <c r="AD26" i="12"/>
  <c r="AE26" i="12"/>
  <c r="AF26" i="12"/>
  <c r="AG26" i="12"/>
  <c r="AH26" i="12"/>
  <c r="AI26" i="12"/>
  <c r="AJ26" i="12"/>
  <c r="AK26" i="12"/>
  <c r="AL26" i="12"/>
  <c r="AM26" i="12"/>
  <c r="AN26" i="12"/>
  <c r="AO26" i="12"/>
  <c r="AP26" i="12"/>
  <c r="AQ26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T27" i="12"/>
  <c r="U27" i="12"/>
  <c r="V27" i="12"/>
  <c r="W27" i="12"/>
  <c r="X27" i="12"/>
  <c r="Y27" i="12"/>
  <c r="Z27" i="12"/>
  <c r="AA27" i="12"/>
  <c r="AB27" i="12"/>
  <c r="AC27" i="12"/>
  <c r="AD27" i="12"/>
  <c r="AE27" i="12"/>
  <c r="AF27" i="12"/>
  <c r="AG27" i="12"/>
  <c r="AH27" i="12"/>
  <c r="AI27" i="12"/>
  <c r="AJ27" i="12"/>
  <c r="AK27" i="12"/>
  <c r="AL27" i="12"/>
  <c r="AM27" i="12"/>
  <c r="AN27" i="12"/>
  <c r="AO27" i="12"/>
  <c r="AP27" i="12"/>
  <c r="AQ27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P28" i="12"/>
  <c r="Q28" i="12"/>
  <c r="R28" i="12"/>
  <c r="S28" i="12"/>
  <c r="T28" i="12"/>
  <c r="U28" i="12"/>
  <c r="V28" i="12"/>
  <c r="W28" i="12"/>
  <c r="X28" i="12"/>
  <c r="Y28" i="12"/>
  <c r="Z28" i="12"/>
  <c r="AA28" i="12"/>
  <c r="AB28" i="12"/>
  <c r="AC28" i="12"/>
  <c r="AD28" i="12"/>
  <c r="AE28" i="12"/>
  <c r="AF28" i="12"/>
  <c r="AG28" i="12"/>
  <c r="AH28" i="12"/>
  <c r="AI28" i="12"/>
  <c r="AJ28" i="12"/>
  <c r="AK28" i="12"/>
  <c r="AL28" i="12"/>
  <c r="AM28" i="12"/>
  <c r="AN28" i="12"/>
  <c r="AO28" i="12"/>
  <c r="AP28" i="12"/>
  <c r="AQ28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T29" i="12"/>
  <c r="U29" i="12"/>
  <c r="V29" i="12"/>
  <c r="W29" i="12"/>
  <c r="X29" i="12"/>
  <c r="Y29" i="12"/>
  <c r="Z29" i="12"/>
  <c r="AA29" i="12"/>
  <c r="AB29" i="12"/>
  <c r="AC29" i="12"/>
  <c r="AD29" i="12"/>
  <c r="AE29" i="12"/>
  <c r="AF29" i="12"/>
  <c r="AG29" i="12"/>
  <c r="AH29" i="12"/>
  <c r="AI29" i="12"/>
  <c r="AJ29" i="12"/>
  <c r="AK29" i="12"/>
  <c r="AL29" i="12"/>
  <c r="AM29" i="12"/>
  <c r="AN29" i="12"/>
  <c r="AO29" i="12"/>
  <c r="AP29" i="12"/>
  <c r="AQ29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P30" i="12"/>
  <c r="Q30" i="12"/>
  <c r="R30" i="12"/>
  <c r="S30" i="12"/>
  <c r="T30" i="12"/>
  <c r="U30" i="12"/>
  <c r="V30" i="12"/>
  <c r="W30" i="12"/>
  <c r="X30" i="12"/>
  <c r="Y30" i="12"/>
  <c r="Z30" i="12"/>
  <c r="AA30" i="12"/>
  <c r="AB30" i="12"/>
  <c r="AC30" i="12"/>
  <c r="AD30" i="12"/>
  <c r="AE30" i="12"/>
  <c r="AF30" i="12"/>
  <c r="AG30" i="12"/>
  <c r="AH30" i="12"/>
  <c r="AI30" i="12"/>
  <c r="AJ30" i="12"/>
  <c r="AK30" i="12"/>
  <c r="AL30" i="12"/>
  <c r="AM30" i="12"/>
  <c r="AN30" i="12"/>
  <c r="AO30" i="12"/>
  <c r="AP30" i="12"/>
  <c r="AQ30" i="12"/>
  <c r="E3" i="12"/>
  <c r="E6" i="12" s="1"/>
  <c r="F3" i="12"/>
  <c r="G3" i="12"/>
  <c r="H3" i="12"/>
  <c r="H6" i="12" s="1"/>
  <c r="I3" i="12"/>
  <c r="I6" i="12" s="1"/>
  <c r="J3" i="12"/>
  <c r="K3" i="12"/>
  <c r="L3" i="12"/>
  <c r="L6" i="12" s="1"/>
  <c r="M3" i="12"/>
  <c r="M6" i="12" s="1"/>
  <c r="N3" i="12"/>
  <c r="O3" i="12"/>
  <c r="P3" i="12"/>
  <c r="P6" i="12" s="1"/>
  <c r="Q3" i="12"/>
  <c r="Q6" i="12" s="1"/>
  <c r="R3" i="12"/>
  <c r="S3" i="12"/>
  <c r="T3" i="12"/>
  <c r="T6" i="12" s="1"/>
  <c r="U3" i="12"/>
  <c r="U6" i="12" s="1"/>
  <c r="V3" i="12"/>
  <c r="W3" i="12"/>
  <c r="X3" i="12"/>
  <c r="X6" i="12" s="1"/>
  <c r="Y3" i="12"/>
  <c r="Y6" i="12" s="1"/>
  <c r="Z3" i="12"/>
  <c r="AA3" i="12"/>
  <c r="AB3" i="12"/>
  <c r="AB6" i="12" s="1"/>
  <c r="AC3" i="12"/>
  <c r="AC6" i="12" s="1"/>
  <c r="AD3" i="12"/>
  <c r="AE3" i="12"/>
  <c r="AF3" i="12"/>
  <c r="AF6" i="12" s="1"/>
  <c r="AG3" i="12"/>
  <c r="AG6" i="12" s="1"/>
  <c r="AH3" i="12"/>
  <c r="AI3" i="12"/>
  <c r="AJ3" i="12"/>
  <c r="AJ6" i="12" s="1"/>
  <c r="AK3" i="12"/>
  <c r="AK6" i="12" s="1"/>
  <c r="AL3" i="12"/>
  <c r="AM3" i="12"/>
  <c r="AN3" i="12"/>
  <c r="AN6" i="12" s="1"/>
  <c r="AO3" i="12"/>
  <c r="AO6" i="12" s="1"/>
  <c r="AP3" i="12"/>
  <c r="AQ3" i="12"/>
  <c r="D3" i="12"/>
  <c r="D6" i="12" s="1"/>
  <c r="C30" i="12"/>
  <c r="C29" i="12"/>
  <c r="C28" i="12"/>
  <c r="C27" i="12"/>
  <c r="C26" i="12"/>
  <c r="C25" i="12"/>
  <c r="C24" i="12"/>
  <c r="C23" i="12"/>
  <c r="C22" i="12"/>
  <c r="C19" i="12"/>
  <c r="C18" i="12"/>
  <c r="C17" i="12"/>
  <c r="C16" i="12"/>
  <c r="C15" i="12"/>
  <c r="C14" i="12"/>
  <c r="C11" i="12"/>
  <c r="C10" i="12"/>
  <c r="C9" i="12"/>
  <c r="C8" i="12"/>
  <c r="C5" i="12"/>
  <c r="C4" i="12"/>
  <c r="C3" i="12"/>
  <c r="C16" i="18" l="1"/>
  <c r="C27" i="18"/>
  <c r="F3" i="18" s="1"/>
  <c r="C39" i="18"/>
  <c r="F4" i="18" s="1"/>
  <c r="F2" i="18"/>
  <c r="F6" i="18" s="1"/>
  <c r="C42" i="13"/>
  <c r="F5" i="13" s="1"/>
  <c r="C28" i="13"/>
  <c r="F4" i="13" s="1"/>
  <c r="C18" i="13"/>
  <c r="F3" i="13" s="1"/>
  <c r="AP6" i="12"/>
  <c r="AL6" i="12"/>
  <c r="AH6" i="12"/>
  <c r="AD6" i="12"/>
  <c r="Z6" i="12"/>
  <c r="V6" i="12"/>
  <c r="R6" i="12"/>
  <c r="N6" i="12"/>
  <c r="J6" i="12"/>
  <c r="F6" i="12"/>
  <c r="AI12" i="12"/>
  <c r="S12" i="12"/>
  <c r="G12" i="12"/>
  <c r="AP12" i="12"/>
  <c r="AL12" i="12"/>
  <c r="AH12" i="12"/>
  <c r="AD12" i="12"/>
  <c r="Z12" i="12"/>
  <c r="V12" i="12"/>
  <c r="R12" i="12"/>
  <c r="N12" i="12"/>
  <c r="J12" i="12"/>
  <c r="F12" i="12"/>
  <c r="AM12" i="12"/>
  <c r="AA12" i="12"/>
  <c r="O12" i="12"/>
  <c r="AO12" i="12"/>
  <c r="AK12" i="12"/>
  <c r="AG12" i="12"/>
  <c r="AC12" i="12"/>
  <c r="Y12" i="12"/>
  <c r="U12" i="12"/>
  <c r="Q12" i="12"/>
  <c r="M12" i="12"/>
  <c r="I12" i="12"/>
  <c r="E12" i="12"/>
  <c r="AQ12" i="12"/>
  <c r="AE12" i="12"/>
  <c r="W12" i="12"/>
  <c r="K12" i="12"/>
  <c r="AN12" i="12"/>
  <c r="AJ12" i="12"/>
  <c r="AF12" i="12"/>
  <c r="AB12" i="12"/>
  <c r="X12" i="12"/>
  <c r="T12" i="12"/>
  <c r="P12" i="12"/>
  <c r="L12" i="12"/>
  <c r="H12" i="12"/>
  <c r="D12" i="12"/>
  <c r="C9" i="13"/>
  <c r="F2" i="13" s="1"/>
  <c r="F6" i="13" s="1"/>
  <c r="AQ6" i="12"/>
  <c r="AM6" i="12"/>
  <c r="AI6" i="12"/>
  <c r="AE6" i="12"/>
  <c r="AA6" i="12"/>
  <c r="W6" i="12"/>
  <c r="S6" i="12"/>
  <c r="O6" i="12"/>
  <c r="K6" i="12"/>
  <c r="G6" i="12"/>
  <c r="AR30" i="12"/>
  <c r="AR29" i="12"/>
  <c r="AR28" i="12"/>
  <c r="AR27" i="12"/>
  <c r="AR26" i="12"/>
  <c r="AR25" i="12"/>
  <c r="AR24" i="12"/>
  <c r="AR23" i="12"/>
  <c r="AR22" i="12"/>
  <c r="AR19" i="12"/>
  <c r="AR18" i="12"/>
  <c r="AR17" i="12"/>
  <c r="AR16" i="12"/>
  <c r="AR15" i="12"/>
  <c r="AR14" i="12"/>
  <c r="AR11" i="12"/>
  <c r="AR10" i="12"/>
  <c r="AR9" i="12"/>
  <c r="AR8" i="12"/>
  <c r="AR5" i="12"/>
  <c r="AR4" i="12"/>
  <c r="AR3" i="12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Y28" i="11"/>
  <c r="Z28" i="11"/>
  <c r="AA28" i="11"/>
  <c r="AB28" i="11"/>
  <c r="AC28" i="11"/>
  <c r="AD28" i="1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AG29" i="11"/>
  <c r="AH29" i="11"/>
  <c r="AI29" i="11"/>
  <c r="AJ29" i="11"/>
  <c r="AK29" i="11"/>
  <c r="AL29" i="11"/>
  <c r="AM29" i="11"/>
  <c r="AN29" i="11"/>
  <c r="AO29" i="11"/>
  <c r="AP29" i="11"/>
  <c r="AQ29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Y30" i="11"/>
  <c r="Z30" i="11"/>
  <c r="AA30" i="11"/>
  <c r="AB30" i="11"/>
  <c r="AC30" i="11"/>
  <c r="AD30" i="11"/>
  <c r="AE30" i="11"/>
  <c r="AF30" i="11"/>
  <c r="AG30" i="11"/>
  <c r="AH30" i="11"/>
  <c r="AI30" i="11"/>
  <c r="AJ30" i="11"/>
  <c r="AK30" i="11"/>
  <c r="AL30" i="11"/>
  <c r="AM30" i="11"/>
  <c r="AN30" i="11"/>
  <c r="AO30" i="11"/>
  <c r="AP30" i="11"/>
  <c r="AQ30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Y4" i="11"/>
  <c r="Z4" i="11"/>
  <c r="AA4" i="11"/>
  <c r="AB4" i="11"/>
  <c r="AC4" i="11"/>
  <c r="AD4" i="11"/>
  <c r="AE4" i="11"/>
  <c r="AF4" i="11"/>
  <c r="AG4" i="11"/>
  <c r="AH4" i="11"/>
  <c r="AI4" i="11"/>
  <c r="AJ4" i="11"/>
  <c r="AK4" i="11"/>
  <c r="AL4" i="11"/>
  <c r="AM4" i="11"/>
  <c r="AN4" i="11"/>
  <c r="AO4" i="11"/>
  <c r="AP4" i="11"/>
  <c r="AQ4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Y5" i="11"/>
  <c r="Z5" i="11"/>
  <c r="AA5" i="11"/>
  <c r="AB5" i="11"/>
  <c r="AC5" i="11"/>
  <c r="AD5" i="11"/>
  <c r="AE5" i="11"/>
  <c r="AF5" i="11"/>
  <c r="AG5" i="11"/>
  <c r="AH5" i="11"/>
  <c r="AI5" i="11"/>
  <c r="AJ5" i="11"/>
  <c r="AK5" i="11"/>
  <c r="AL5" i="11"/>
  <c r="AM5" i="11"/>
  <c r="AN5" i="11"/>
  <c r="AO5" i="11"/>
  <c r="AP5" i="11"/>
  <c r="AQ5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Y8" i="11"/>
  <c r="Z8" i="11"/>
  <c r="AA8" i="11"/>
  <c r="AB8" i="11"/>
  <c r="AC8" i="11"/>
  <c r="AD8" i="11"/>
  <c r="AE8" i="11"/>
  <c r="AF8" i="11"/>
  <c r="AG8" i="11"/>
  <c r="AH8" i="11"/>
  <c r="AI8" i="11"/>
  <c r="AJ8" i="11"/>
  <c r="AK8" i="11"/>
  <c r="AL8" i="11"/>
  <c r="AM8" i="11"/>
  <c r="AN8" i="11"/>
  <c r="AO8" i="11"/>
  <c r="AP8" i="11"/>
  <c r="AQ8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Y9" i="11"/>
  <c r="Z9" i="11"/>
  <c r="AA9" i="11"/>
  <c r="AB9" i="11"/>
  <c r="AC9" i="11"/>
  <c r="AD9" i="11"/>
  <c r="AE9" i="11"/>
  <c r="AF9" i="11"/>
  <c r="AG9" i="11"/>
  <c r="AH9" i="11"/>
  <c r="AI9" i="11"/>
  <c r="AJ9" i="11"/>
  <c r="AK9" i="11"/>
  <c r="AL9" i="11"/>
  <c r="AM9" i="11"/>
  <c r="AN9" i="11"/>
  <c r="AO9" i="11"/>
  <c r="AP9" i="11"/>
  <c r="AQ9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Y10" i="11"/>
  <c r="Z10" i="11"/>
  <c r="AA10" i="11"/>
  <c r="AB10" i="11"/>
  <c r="AC10" i="11"/>
  <c r="AD10" i="11"/>
  <c r="AE10" i="11"/>
  <c r="AF10" i="11"/>
  <c r="AG10" i="11"/>
  <c r="AH10" i="11"/>
  <c r="AI10" i="11"/>
  <c r="AJ10" i="11"/>
  <c r="AK10" i="11"/>
  <c r="AL10" i="11"/>
  <c r="AM10" i="11"/>
  <c r="AN10" i="11"/>
  <c r="AO10" i="11"/>
  <c r="AP10" i="11"/>
  <c r="AQ10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D14" i="11"/>
  <c r="E14" i="11"/>
  <c r="F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X14" i="11"/>
  <c r="Y14" i="11"/>
  <c r="Z14" i="11"/>
  <c r="AA14" i="11"/>
  <c r="AB14" i="11"/>
  <c r="AC14" i="11"/>
  <c r="AD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D15" i="11"/>
  <c r="E15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C15" i="11"/>
  <c r="AD15" i="11"/>
  <c r="AE15" i="11"/>
  <c r="AF15" i="11"/>
  <c r="AG15" i="11"/>
  <c r="AH15" i="11"/>
  <c r="AI15" i="11"/>
  <c r="AJ15" i="11"/>
  <c r="AK15" i="11"/>
  <c r="AL15" i="11"/>
  <c r="AM15" i="11"/>
  <c r="AN15" i="11"/>
  <c r="AO15" i="11"/>
  <c r="AP15" i="11"/>
  <c r="AQ15" i="11"/>
  <c r="D16" i="11"/>
  <c r="E16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C16" i="11"/>
  <c r="AD16" i="11"/>
  <c r="AE16" i="11"/>
  <c r="AF16" i="11"/>
  <c r="AG16" i="11"/>
  <c r="AH16" i="11"/>
  <c r="AI16" i="11"/>
  <c r="AJ16" i="11"/>
  <c r="AK16" i="11"/>
  <c r="AL16" i="11"/>
  <c r="AM16" i="11"/>
  <c r="AN16" i="11"/>
  <c r="AO16" i="11"/>
  <c r="AP16" i="11"/>
  <c r="AQ16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AF17" i="11"/>
  <c r="AG17" i="11"/>
  <c r="AH17" i="11"/>
  <c r="AI17" i="11"/>
  <c r="AJ17" i="11"/>
  <c r="AK17" i="11"/>
  <c r="AL17" i="11"/>
  <c r="AM17" i="11"/>
  <c r="AN17" i="11"/>
  <c r="AO17" i="11"/>
  <c r="AP17" i="11"/>
  <c r="AQ17" i="11"/>
  <c r="D18" i="11"/>
  <c r="E18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AB18" i="11"/>
  <c r="AC18" i="11"/>
  <c r="AD18" i="11"/>
  <c r="AE18" i="11"/>
  <c r="AF18" i="11"/>
  <c r="AG18" i="11"/>
  <c r="AH18" i="11"/>
  <c r="AI18" i="11"/>
  <c r="AJ18" i="11"/>
  <c r="AK18" i="11"/>
  <c r="AL18" i="11"/>
  <c r="AM18" i="11"/>
  <c r="AN18" i="11"/>
  <c r="AO18" i="11"/>
  <c r="AP18" i="11"/>
  <c r="AQ18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C19" i="11"/>
  <c r="AD19" i="11"/>
  <c r="AE19" i="11"/>
  <c r="AF19" i="11"/>
  <c r="AG19" i="11"/>
  <c r="AH19" i="11"/>
  <c r="AI19" i="11"/>
  <c r="AJ19" i="11"/>
  <c r="AK19" i="11"/>
  <c r="AL19" i="11"/>
  <c r="AM19" i="11"/>
  <c r="AN19" i="11"/>
  <c r="AO19" i="11"/>
  <c r="AP19" i="11"/>
  <c r="AQ19" i="11"/>
  <c r="D22" i="11"/>
  <c r="E22" i="11"/>
  <c r="F22" i="11"/>
  <c r="G22" i="11"/>
  <c r="H22" i="11"/>
  <c r="I22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Y23" i="11"/>
  <c r="Z23" i="11"/>
  <c r="AA23" i="11"/>
  <c r="AB23" i="11"/>
  <c r="AC23" i="11"/>
  <c r="AD23" i="11"/>
  <c r="AE23" i="11"/>
  <c r="AF23" i="11"/>
  <c r="AG23" i="11"/>
  <c r="AH23" i="11"/>
  <c r="AI23" i="11"/>
  <c r="AJ23" i="11"/>
  <c r="AK23" i="11"/>
  <c r="AL23" i="11"/>
  <c r="AM23" i="11"/>
  <c r="AN23" i="11"/>
  <c r="AO23" i="11"/>
  <c r="AP23" i="11"/>
  <c r="AQ23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Y24" i="11"/>
  <c r="Z24" i="11"/>
  <c r="AA24" i="11"/>
  <c r="AB24" i="11"/>
  <c r="AC24" i="11"/>
  <c r="AD24" i="11"/>
  <c r="AE24" i="11"/>
  <c r="AF24" i="11"/>
  <c r="AG24" i="11"/>
  <c r="AH24" i="11"/>
  <c r="AI24" i="11"/>
  <c r="AJ24" i="11"/>
  <c r="AK24" i="11"/>
  <c r="AL24" i="11"/>
  <c r="AM24" i="11"/>
  <c r="AN24" i="11"/>
  <c r="AO24" i="11"/>
  <c r="AP24" i="11"/>
  <c r="AQ24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Y25" i="11"/>
  <c r="Z25" i="11"/>
  <c r="AA25" i="11"/>
  <c r="AB25" i="11"/>
  <c r="AC25" i="11"/>
  <c r="AD25" i="11"/>
  <c r="AE25" i="11"/>
  <c r="AF25" i="11"/>
  <c r="AG25" i="11"/>
  <c r="AH25" i="11"/>
  <c r="AI25" i="11"/>
  <c r="AJ25" i="11"/>
  <c r="AK25" i="11"/>
  <c r="AL25" i="11"/>
  <c r="AM25" i="11"/>
  <c r="AN25" i="11"/>
  <c r="AO25" i="11"/>
  <c r="AP25" i="11"/>
  <c r="AQ25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Y27" i="11"/>
  <c r="Z27" i="11"/>
  <c r="AA27" i="11"/>
  <c r="AB27" i="11"/>
  <c r="AC27" i="11"/>
  <c r="AD27" i="11"/>
  <c r="AE27" i="11"/>
  <c r="AF27" i="11"/>
  <c r="AG27" i="11"/>
  <c r="AH27" i="11"/>
  <c r="AI27" i="11"/>
  <c r="AJ27" i="11"/>
  <c r="AK27" i="11"/>
  <c r="AL27" i="11"/>
  <c r="AM27" i="11"/>
  <c r="AN27" i="11"/>
  <c r="AO27" i="11"/>
  <c r="AP27" i="11"/>
  <c r="AQ27" i="11"/>
  <c r="E3" i="11"/>
  <c r="F3" i="11"/>
  <c r="G3" i="11"/>
  <c r="H3" i="11"/>
  <c r="I3" i="11"/>
  <c r="J3" i="11"/>
  <c r="K3" i="11"/>
  <c r="L3" i="11"/>
  <c r="M3" i="11"/>
  <c r="N3" i="11"/>
  <c r="O3" i="11"/>
  <c r="P3" i="11"/>
  <c r="Q3" i="11"/>
  <c r="R3" i="11"/>
  <c r="S3" i="11"/>
  <c r="T3" i="11"/>
  <c r="U3" i="11"/>
  <c r="V3" i="11"/>
  <c r="W3" i="11"/>
  <c r="X3" i="11"/>
  <c r="Y3" i="11"/>
  <c r="Z3" i="11"/>
  <c r="AA3" i="11"/>
  <c r="AB3" i="11"/>
  <c r="AC3" i="11"/>
  <c r="AD3" i="11"/>
  <c r="AE3" i="11"/>
  <c r="AF3" i="11"/>
  <c r="AG3" i="11"/>
  <c r="AH3" i="11"/>
  <c r="AI3" i="11"/>
  <c r="AJ3" i="11"/>
  <c r="AK3" i="11"/>
  <c r="AL3" i="11"/>
  <c r="AM3" i="11"/>
  <c r="AN3" i="11"/>
  <c r="AO3" i="11"/>
  <c r="AP3" i="11"/>
  <c r="AQ3" i="11"/>
  <c r="D3" i="11"/>
  <c r="C3" i="11"/>
  <c r="C4" i="11"/>
  <c r="C5" i="11"/>
  <c r="C8" i="11"/>
  <c r="C9" i="11"/>
  <c r="C10" i="11"/>
  <c r="C11" i="11"/>
  <c r="C14" i="11"/>
  <c r="C15" i="11"/>
  <c r="C16" i="11"/>
  <c r="C17" i="11"/>
  <c r="C18" i="11"/>
  <c r="C19" i="11"/>
  <c r="C22" i="11"/>
  <c r="C23" i="11"/>
  <c r="C24" i="11"/>
  <c r="C25" i="11"/>
  <c r="C26" i="11"/>
  <c r="C27" i="11"/>
  <c r="C28" i="11"/>
  <c r="C29" i="11"/>
  <c r="C30" i="11"/>
  <c r="AS29" i="2" l="1"/>
  <c r="AR29" i="2"/>
  <c r="AQ29" i="2"/>
  <c r="AP29" i="2"/>
  <c r="AO29" i="2"/>
  <c r="AN29" i="2"/>
  <c r="AM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I31" i="4" l="1"/>
  <c r="I30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G3" i="4" l="1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AJ5" i="4"/>
  <c r="AK5" i="4"/>
  <c r="AL5" i="4"/>
  <c r="AM5" i="4"/>
  <c r="AN5" i="4"/>
  <c r="AO5" i="4"/>
  <c r="AP5" i="4"/>
  <c r="AQ5" i="4"/>
  <c r="AR5" i="4"/>
  <c r="AS5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AM6" i="4"/>
  <c r="AN6" i="4"/>
  <c r="AO6" i="4"/>
  <c r="AP6" i="4"/>
  <c r="AQ6" i="4"/>
  <c r="AR6" i="4"/>
  <c r="AS6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AI7" i="4"/>
  <c r="AJ7" i="4"/>
  <c r="AK7" i="4"/>
  <c r="AL7" i="4"/>
  <c r="AM7" i="4"/>
  <c r="AN7" i="4"/>
  <c r="AO7" i="4"/>
  <c r="AP7" i="4"/>
  <c r="AQ7" i="4"/>
  <c r="AR7" i="4"/>
  <c r="AS7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G9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AN9" i="4"/>
  <c r="AO9" i="4"/>
  <c r="AP9" i="4"/>
  <c r="AQ9" i="4"/>
  <c r="AR9" i="4"/>
  <c r="AS9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AQ10" i="4"/>
  <c r="AR10" i="4"/>
  <c r="AS10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S12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AP13" i="4"/>
  <c r="AQ13" i="4"/>
  <c r="AR13" i="4"/>
  <c r="AS13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AN15" i="4"/>
  <c r="AO15" i="4"/>
  <c r="AP15" i="4"/>
  <c r="AQ15" i="4"/>
  <c r="AR15" i="4"/>
  <c r="AS15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AI16" i="4"/>
  <c r="AJ16" i="4"/>
  <c r="AK16" i="4"/>
  <c r="AL16" i="4"/>
  <c r="AM16" i="4"/>
  <c r="AN16" i="4"/>
  <c r="AO16" i="4"/>
  <c r="AP16" i="4"/>
  <c r="AQ16" i="4"/>
  <c r="AR16" i="4"/>
  <c r="AS16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AN17" i="4"/>
  <c r="AO17" i="4"/>
  <c r="AP17" i="4"/>
  <c r="AQ17" i="4"/>
  <c r="AR17" i="4"/>
  <c r="AS17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AN18" i="4"/>
  <c r="AO18" i="4"/>
  <c r="AP18" i="4"/>
  <c r="AQ18" i="4"/>
  <c r="AR18" i="4"/>
  <c r="AS18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AP19" i="4"/>
  <c r="AQ19" i="4"/>
  <c r="AR19" i="4"/>
  <c r="AS19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AI20" i="4"/>
  <c r="AJ20" i="4"/>
  <c r="AK20" i="4"/>
  <c r="AL20" i="4"/>
  <c r="AM20" i="4"/>
  <c r="AN20" i="4"/>
  <c r="AO20" i="4"/>
  <c r="AP20" i="4"/>
  <c r="AQ20" i="4"/>
  <c r="AR20" i="4"/>
  <c r="AS20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AQ21" i="4"/>
  <c r="AR21" i="4"/>
  <c r="AS21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AI22" i="4"/>
  <c r="AJ22" i="4"/>
  <c r="AK22" i="4"/>
  <c r="AL22" i="4"/>
  <c r="AM22" i="4"/>
  <c r="AN22" i="4"/>
  <c r="AO22" i="4"/>
  <c r="AP22" i="4"/>
  <c r="AQ22" i="4"/>
  <c r="AR22" i="4"/>
  <c r="AS22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O23" i="4"/>
  <c r="AP23" i="4"/>
  <c r="AQ23" i="4"/>
  <c r="AR23" i="4"/>
  <c r="AS23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AI24" i="4"/>
  <c r="AJ24" i="4"/>
  <c r="AK24" i="4"/>
  <c r="AL24" i="4"/>
  <c r="AM24" i="4"/>
  <c r="AN24" i="4"/>
  <c r="AO24" i="4"/>
  <c r="AP24" i="4"/>
  <c r="AQ24" i="4"/>
  <c r="AR24" i="4"/>
  <c r="AS24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3" i="4"/>
  <c r="AP26" i="4" l="1"/>
  <c r="AL26" i="4"/>
  <c r="AD26" i="4"/>
  <c r="Z26" i="4"/>
  <c r="V26" i="4"/>
  <c r="R26" i="4"/>
  <c r="N26" i="4"/>
  <c r="J26" i="4"/>
  <c r="AH26" i="4"/>
  <c r="AR26" i="4"/>
  <c r="AN26" i="4"/>
  <c r="AJ26" i="4"/>
  <c r="AF26" i="4"/>
  <c r="AB26" i="4"/>
  <c r="X26" i="4"/>
  <c r="T26" i="4"/>
  <c r="P26" i="4"/>
  <c r="L26" i="4"/>
  <c r="H26" i="4"/>
  <c r="AQ26" i="4"/>
  <c r="AM26" i="4"/>
  <c r="AI26" i="4"/>
  <c r="AE26" i="4"/>
  <c r="AA26" i="4"/>
  <c r="W26" i="4"/>
  <c r="S26" i="4"/>
  <c r="O26" i="4"/>
  <c r="K26" i="4"/>
  <c r="G26" i="4"/>
  <c r="AS26" i="4"/>
  <c r="AO26" i="4"/>
  <c r="AK26" i="4"/>
  <c r="AG26" i="4"/>
  <c r="AC26" i="4"/>
  <c r="Y26" i="4"/>
  <c r="U26" i="4"/>
  <c r="Q26" i="4"/>
  <c r="M26" i="4"/>
  <c r="I26" i="4"/>
  <c r="F26" i="4"/>
  <c r="G69" i="4"/>
  <c r="F69" i="4"/>
  <c r="C38" i="4" l="1"/>
  <c r="C34" i="4"/>
  <c r="C50" i="4"/>
  <c r="C42" i="4"/>
  <c r="C45" i="4"/>
  <c r="C41" i="4"/>
  <c r="C32" i="4"/>
  <c r="C31" i="4"/>
  <c r="C47" i="4"/>
  <c r="C39" i="4"/>
  <c r="C30" i="4"/>
  <c r="C46" i="4"/>
  <c r="C29" i="4"/>
  <c r="C43" i="4"/>
  <c r="C35" i="4"/>
  <c r="C49" i="4"/>
  <c r="C37" i="4"/>
  <c r="C33" i="4"/>
  <c r="C48" i="4"/>
  <c r="C44" i="4"/>
  <c r="C40" i="4"/>
  <c r="C36" i="4"/>
  <c r="C51" i="4" l="1"/>
  <c r="C52" i="4" s="1"/>
</calcChain>
</file>

<file path=xl/comments1.xml><?xml version="1.0" encoding="utf-8"?>
<comments xmlns="http://schemas.openxmlformats.org/spreadsheetml/2006/main">
  <authors>
    <author>Julieth Diaz Gonzalez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Julieth Diaz Gonzalez:</t>
        </r>
        <r>
          <rPr>
            <sz val="9"/>
            <color indexed="81"/>
            <rFont val="Tahoma"/>
            <family val="2"/>
          </rPr>
          <t xml:space="preserve">
Tiempo</t>
        </r>
      </text>
    </comment>
    <comment ref="B1" authorId="0" shapeId="0">
      <text>
        <r>
          <rPr>
            <b/>
            <sz val="9"/>
            <color indexed="81"/>
            <rFont val="Tahoma"/>
            <family val="2"/>
          </rPr>
          <t>Julieth Diaz Gonzalez:</t>
        </r>
        <r>
          <rPr>
            <sz val="9"/>
            <color indexed="81"/>
            <rFont val="Tahoma"/>
            <family val="2"/>
          </rPr>
          <t xml:space="preserve">
Frecuencia Observada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Julieth Diaz Gonzalez:</t>
        </r>
        <r>
          <rPr>
            <sz val="9"/>
            <color indexed="81"/>
            <rFont val="Tahoma"/>
            <family val="2"/>
          </rPr>
          <t xml:space="preserve">
Probabilidad</t>
        </r>
      </text>
    </comment>
  </commentList>
</comments>
</file>

<file path=xl/comments2.xml><?xml version="1.0" encoding="utf-8"?>
<comments xmlns="http://schemas.openxmlformats.org/spreadsheetml/2006/main">
  <authors>
    <author>Julieth Diaz Gonzalez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Julieth Diaz Gonzalez:</t>
        </r>
        <r>
          <rPr>
            <sz val="9"/>
            <color indexed="81"/>
            <rFont val="Tahoma"/>
            <family val="2"/>
          </rPr>
          <t xml:space="preserve">
Tiempo</t>
        </r>
      </text>
    </comment>
    <comment ref="B1" authorId="0" shapeId="0">
      <text>
        <r>
          <rPr>
            <b/>
            <sz val="9"/>
            <color indexed="81"/>
            <rFont val="Tahoma"/>
            <family val="2"/>
          </rPr>
          <t>Julieth Diaz Gonzalez:</t>
        </r>
        <r>
          <rPr>
            <sz val="9"/>
            <color indexed="81"/>
            <rFont val="Tahoma"/>
            <family val="2"/>
          </rPr>
          <t xml:space="preserve">
Frecuencia Observada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Julieth Diaz Gonzalez:</t>
        </r>
        <r>
          <rPr>
            <sz val="9"/>
            <color indexed="81"/>
            <rFont val="Tahoma"/>
            <family val="2"/>
          </rPr>
          <t xml:space="preserve">
Probabilidad</t>
        </r>
      </text>
    </comment>
  </commentList>
</comments>
</file>

<file path=xl/sharedStrings.xml><?xml version="1.0" encoding="utf-8"?>
<sst xmlns="http://schemas.openxmlformats.org/spreadsheetml/2006/main" count="272" uniqueCount="150">
  <si>
    <t>N.</t>
  </si>
  <si>
    <t>Dirección</t>
  </si>
  <si>
    <t>Barrio</t>
  </si>
  <si>
    <t>Localidad</t>
  </si>
  <si>
    <t>Distancia (Km)</t>
  </si>
  <si>
    <t>Calle 93 sur cra 6a este</t>
  </si>
  <si>
    <t>Usme</t>
  </si>
  <si>
    <t>cra 7 D 91-91 sur</t>
  </si>
  <si>
    <t>Alfonso Lopez/ Villa Hermosa</t>
  </si>
  <si>
    <t>Dg 84 b sur #4 a - 06 este</t>
  </si>
  <si>
    <t>Bella Vista Libano</t>
  </si>
  <si>
    <t>Calle 71 g # 14 - 35 sur</t>
  </si>
  <si>
    <t>Fortaleza</t>
  </si>
  <si>
    <t>Cll 70 bis sur #14a -90</t>
  </si>
  <si>
    <t>Aurora 1</t>
  </si>
  <si>
    <t xml:space="preserve">Diagonal 60 sur # 3b Este-64 </t>
  </si>
  <si>
    <t xml:space="preserve">Rincon del Portal </t>
  </si>
  <si>
    <t>Calle 44 # 23b 12</t>
  </si>
  <si>
    <t>Santa Lucia</t>
  </si>
  <si>
    <t>Rafael Uribe</t>
  </si>
  <si>
    <t>Carrera 19 #18-51</t>
  </si>
  <si>
    <t>Restrepo</t>
  </si>
  <si>
    <t>Cra 12h # 22-33 sur</t>
  </si>
  <si>
    <t>San José</t>
  </si>
  <si>
    <t>Calle 36 B Sur 3A 44</t>
  </si>
  <si>
    <t>Barrio Villa de los Alpes</t>
  </si>
  <si>
    <t>San Cristobal</t>
  </si>
  <si>
    <t>Cra 2 # 33- 05 Sur</t>
  </si>
  <si>
    <t xml:space="preserve"> Bello Horizonte</t>
  </si>
  <si>
    <t>Cra 10 Este 40 B 24 Sur</t>
  </si>
  <si>
    <t>Altos del Poblado</t>
  </si>
  <si>
    <t>Cl 27 Sur 6 34</t>
  </si>
  <si>
    <t>20 de julio</t>
  </si>
  <si>
    <t>Av cra 10 # 33- 56</t>
  </si>
  <si>
    <t>San Isidro</t>
  </si>
  <si>
    <t xml:space="preserve">Transv 4E 26 33 sur </t>
  </si>
  <si>
    <t>San Blas 2</t>
  </si>
  <si>
    <t>Calle 38 a # 72 j 07</t>
  </si>
  <si>
    <t>Carimagua</t>
  </si>
  <si>
    <t>Kennedy</t>
  </si>
  <si>
    <t>Kra 72 bis 40c Sur</t>
  </si>
  <si>
    <t>Timiza</t>
  </si>
  <si>
    <t>carrera 78 i 58a 02 sur</t>
  </si>
  <si>
    <t>Villa de los Sauces/ Roma</t>
  </si>
  <si>
    <t>Carrera 80 No 8c -85 int 6 apto 11-22</t>
  </si>
  <si>
    <t>Castilla</t>
  </si>
  <si>
    <t>Kra 120 # 17 f 41</t>
  </si>
  <si>
    <t>Fontibon San pablo</t>
  </si>
  <si>
    <t>Fontibón</t>
  </si>
  <si>
    <t>Cll 22 i # 108 - 63</t>
  </si>
  <si>
    <t>Versalles</t>
  </si>
  <si>
    <t>Cr8 65-57</t>
  </si>
  <si>
    <t>Terra Ferme S.A</t>
  </si>
  <si>
    <t>Parqueadero</t>
  </si>
  <si>
    <t>Promedio</t>
  </si>
  <si>
    <t>Promedio tiempo de recorrido</t>
  </si>
  <si>
    <t>Sumatoria Tiempo recorrido Min</t>
  </si>
  <si>
    <t>Sum Tiempo Recorrido en hrs</t>
  </si>
  <si>
    <t>Lugar</t>
  </si>
  <si>
    <t>Suma del recorrido en Minutos</t>
  </si>
  <si>
    <t>Suma del Recorrido en Horas</t>
  </si>
  <si>
    <t>Fechas</t>
  </si>
  <si>
    <t>4.13</t>
  </si>
  <si>
    <t>4.16</t>
  </si>
  <si>
    <t>3.49</t>
  </si>
  <si>
    <t>3.48</t>
  </si>
  <si>
    <t>4.38</t>
  </si>
  <si>
    <t>4.36</t>
  </si>
  <si>
    <t>4.4</t>
  </si>
  <si>
    <t>4.35</t>
  </si>
  <si>
    <t>4.45</t>
  </si>
  <si>
    <t>4.5</t>
  </si>
  <si>
    <t>4.31</t>
  </si>
  <si>
    <t>4.28</t>
  </si>
  <si>
    <t>4.33</t>
  </si>
  <si>
    <t>4.46</t>
  </si>
  <si>
    <t>4.26</t>
  </si>
  <si>
    <t>4.41</t>
  </si>
  <si>
    <t>4.23</t>
  </si>
  <si>
    <t>4.11</t>
  </si>
  <si>
    <t>4.43</t>
  </si>
  <si>
    <t>4.18</t>
  </si>
  <si>
    <t>4.51</t>
  </si>
  <si>
    <t>4.48</t>
  </si>
  <si>
    <t>4.57</t>
  </si>
  <si>
    <t>4.37</t>
  </si>
  <si>
    <t xml:space="preserve">TERRA FERME S.A </t>
  </si>
  <si>
    <t>MINUTOS</t>
  </si>
  <si>
    <t xml:space="preserve"> </t>
  </si>
  <si>
    <t>Distancia_(Km)</t>
  </si>
  <si>
    <t>Calle_93_sur_cra_6a_este</t>
  </si>
  <si>
    <t>cra_7_D_91-91_sur</t>
  </si>
  <si>
    <t>Alfonso_Lopez/_Villa_Hermosa</t>
  </si>
  <si>
    <t>Dg_84_b_sur_#4_a_-_06_este</t>
  </si>
  <si>
    <t>Bella_Vista_Libano</t>
  </si>
  <si>
    <t>Calle_71_g_#_14_-_35_sur</t>
  </si>
  <si>
    <t>Cll_70_bis_sur_#14a_-90</t>
  </si>
  <si>
    <t>Aurora_1</t>
  </si>
  <si>
    <t>Diagonal_60_sur_#_3b_Este-64_</t>
  </si>
  <si>
    <t>Rincon_del_Portal_</t>
  </si>
  <si>
    <t>Calle_44_#_23b_12</t>
  </si>
  <si>
    <t>Santa_Lucia</t>
  </si>
  <si>
    <t>Rafael_Uribe</t>
  </si>
  <si>
    <t>Carrera_19_#18-51</t>
  </si>
  <si>
    <t>Cra_12h_#_22-33_sur</t>
  </si>
  <si>
    <t>San_José</t>
  </si>
  <si>
    <t>Calle_36_B_Sur_3A_44</t>
  </si>
  <si>
    <t>Barrio_Villa_de_los_Alpes</t>
  </si>
  <si>
    <t>San_Cristobal</t>
  </si>
  <si>
    <t>Cra_2_#_33-_05_Sur</t>
  </si>
  <si>
    <t>_Bello_Horizonte</t>
  </si>
  <si>
    <t>Cra_10_Este_40_B_24_Sur</t>
  </si>
  <si>
    <t>Altos_del_Poblado</t>
  </si>
  <si>
    <t>Cl_27_Sur_6_34</t>
  </si>
  <si>
    <t>20_de_julio</t>
  </si>
  <si>
    <t>Av_cra_10_#_33-_56</t>
  </si>
  <si>
    <t>San_Isidro</t>
  </si>
  <si>
    <t>Transv_4E_26_33_sur_</t>
  </si>
  <si>
    <t>San_Blas_2</t>
  </si>
  <si>
    <t>Calle_38_a_#_72_j_07</t>
  </si>
  <si>
    <t>Kra_72_bis_40c_Sur</t>
  </si>
  <si>
    <t>carrera_78_i_58a_02_sur</t>
  </si>
  <si>
    <t>Villa_de_los_Sauces/_Roma</t>
  </si>
  <si>
    <t>Carrera_80_No_8c_-85_int_6_apto_11-22</t>
  </si>
  <si>
    <t>Kra_120_#_17_f_41</t>
  </si>
  <si>
    <t>Fontibon_San_pablo</t>
  </si>
  <si>
    <t>Cll_22_i_#_108_-_63</t>
  </si>
  <si>
    <t>Cr8_65-57</t>
  </si>
  <si>
    <t>Terra_Ferme_S.A</t>
  </si>
  <si>
    <t>Alfonso_Lopez</t>
  </si>
  <si>
    <t>Villa_de_los_Sauces</t>
  </si>
  <si>
    <t>cluster 1</t>
  </si>
  <si>
    <t>cluster 2</t>
  </si>
  <si>
    <t>Clustrer 3</t>
  </si>
  <si>
    <t>Cluster 4</t>
  </si>
  <si>
    <t>Esperanzas</t>
  </si>
  <si>
    <t>Total</t>
  </si>
  <si>
    <t>Etiquetas de fila</t>
  </si>
  <si>
    <t>(en blanco)</t>
  </si>
  <si>
    <t>Total general</t>
  </si>
  <si>
    <t>Cluster1</t>
  </si>
  <si>
    <t>Cluster 1</t>
  </si>
  <si>
    <t>Cluster2</t>
  </si>
  <si>
    <t>Cluster 2</t>
  </si>
  <si>
    <t>Cluster 3</t>
  </si>
  <si>
    <t>Cuenta de Cluster 4</t>
  </si>
  <si>
    <t>Cluster3</t>
  </si>
  <si>
    <t>Cluster Espera</t>
  </si>
  <si>
    <t>Cluster Recorrido</t>
  </si>
  <si>
    <t>Total TR Minutos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</si>
</sst>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00000"/>
    <numFmt numFmtId="166" formatCode="0.0000"/>
    <numFmt numFmtId="167" formatCode="#,##0.000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theme="0"/>
      <name val="Arial Narrow"/>
      <family val="2"/>
    </font>
    <font>
      <b/>
      <sz val="12"/>
      <color rgb="FF000000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0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49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3" borderId="1" xfId="0" applyFill="1" applyBorder="1"/>
    <xf numFmtId="0" fontId="2" fillId="0" borderId="1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/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16" fontId="1" fillId="5" borderId="1" xfId="0" applyNumberFormat="1" applyFont="1" applyFill="1" applyBorder="1"/>
    <xf numFmtId="1" fontId="0" fillId="0" borderId="1" xfId="0" applyNumberFormat="1" applyBorder="1" applyAlignment="1">
      <alignment horizontal="center"/>
    </xf>
    <xf numFmtId="164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1" fontId="1" fillId="0" borderId="0" xfId="0" applyNumberFormat="1" applyFont="1"/>
    <xf numFmtId="2" fontId="1" fillId="0" borderId="0" xfId="0" applyNumberFormat="1" applyFont="1"/>
    <xf numFmtId="16" fontId="1" fillId="0" borderId="1" xfId="0" applyNumberFormat="1" applyFont="1" applyFill="1" applyBorder="1"/>
    <xf numFmtId="1" fontId="3" fillId="0" borderId="1" xfId="0" applyNumberFormat="1" applyFont="1" applyBorder="1" applyAlignment="1">
      <alignment horizontal="center" vertical="center" wrapText="1"/>
    </xf>
    <xf numFmtId="1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1" fontId="1" fillId="4" borderId="1" xfId="0" applyNumberFormat="1" applyFont="1" applyFill="1" applyBorder="1" applyAlignment="1">
      <alignment vertical="center" wrapText="1"/>
    </xf>
    <xf numFmtId="165" fontId="1" fillId="4" borderId="1" xfId="0" applyNumberFormat="1" applyFont="1" applyFill="1" applyBorder="1" applyAlignment="1">
      <alignment vertical="center" wrapText="1"/>
    </xf>
    <xf numFmtId="1" fontId="0" fillId="0" borderId="1" xfId="0" applyNumberFormat="1" applyBorder="1"/>
    <xf numFmtId="2" fontId="0" fillId="0" borderId="1" xfId="0" applyNumberFormat="1" applyBorder="1"/>
    <xf numFmtId="1" fontId="1" fillId="0" borderId="1" xfId="0" applyNumberFormat="1" applyFont="1" applyBorder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/>
    <xf numFmtId="0" fontId="5" fillId="0" borderId="2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/>
    </xf>
    <xf numFmtId="0" fontId="3" fillId="3" borderId="1" xfId="0" applyFont="1" applyFill="1" applyBorder="1"/>
    <xf numFmtId="0" fontId="5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6" fillId="6" borderId="0" xfId="0" applyFont="1" applyFill="1" applyAlignment="1">
      <alignment horizontal="center" vertical="center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16" fontId="6" fillId="5" borderId="12" xfId="0" applyNumberFormat="1" applyFont="1" applyFill="1" applyBorder="1" applyAlignment="1">
      <alignment horizontal="center"/>
    </xf>
    <xf numFmtId="16" fontId="6" fillId="5" borderId="13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3" borderId="3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3" borderId="1" xfId="0" applyFont="1" applyFill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0" fontId="8" fillId="0" borderId="0" xfId="0" applyFont="1"/>
    <xf numFmtId="0" fontId="8" fillId="0" borderId="6" xfId="0" applyFont="1" applyBorder="1" applyAlignment="1">
      <alignment horizontal="center"/>
    </xf>
    <xf numFmtId="0" fontId="8" fillId="3" borderId="7" xfId="0" applyFont="1" applyFill="1" applyBorder="1" applyAlignment="1">
      <alignment horizontal="left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1" xfId="0" applyFont="1" applyBorder="1"/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" fontId="6" fillId="4" borderId="1" xfId="0" applyNumberFormat="1" applyFont="1" applyFill="1" applyBorder="1"/>
    <xf numFmtId="0" fontId="8" fillId="0" borderId="1" xfId="0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8" fillId="0" borderId="0" xfId="0" applyNumberFormat="1" applyFont="1"/>
    <xf numFmtId="0" fontId="8" fillId="3" borderId="1" xfId="0" applyFont="1" applyFill="1" applyBorder="1"/>
    <xf numFmtId="9" fontId="8" fillId="0" borderId="0" xfId="1" applyFont="1"/>
    <xf numFmtId="0" fontId="6" fillId="0" borderId="2" xfId="0" applyFont="1" applyBorder="1" applyAlignment="1">
      <alignment horizontal="center" vertical="center"/>
    </xf>
    <xf numFmtId="166" fontId="0" fillId="0" borderId="0" xfId="0" applyNumberFormat="1" applyBorder="1"/>
    <xf numFmtId="2" fontId="8" fillId="0" borderId="0" xfId="0" applyNumberFormat="1" applyFont="1" applyBorder="1" applyAlignment="1">
      <alignment horizontal="center"/>
    </xf>
    <xf numFmtId="167" fontId="8" fillId="0" borderId="0" xfId="0" applyNumberFormat="1" applyFont="1" applyBorder="1" applyAlignment="1">
      <alignment horizontal="center"/>
    </xf>
    <xf numFmtId="0" fontId="6" fillId="6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1" fillId="0" borderId="0" xfId="0" applyNumberFormat="1" applyFont="1"/>
    <xf numFmtId="2" fontId="0" fillId="0" borderId="0" xfId="0" applyNumberFormat="1"/>
    <xf numFmtId="9" fontId="0" fillId="0" borderId="0" xfId="1" applyFont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2" fontId="14" fillId="0" borderId="9" xfId="0" applyNumberFormat="1" applyFont="1" applyBorder="1" applyAlignment="1">
      <alignment horizontal="right"/>
    </xf>
    <xf numFmtId="0" fontId="14" fillId="0" borderId="3" xfId="0" applyNumberFormat="1" applyFont="1" applyBorder="1"/>
    <xf numFmtId="2" fontId="14" fillId="0" borderId="4" xfId="0" applyNumberFormat="1" applyFont="1" applyBorder="1" applyAlignment="1">
      <alignment horizontal="right"/>
    </xf>
    <xf numFmtId="0" fontId="14" fillId="0" borderId="1" xfId="0" applyNumberFormat="1" applyFont="1" applyBorder="1"/>
    <xf numFmtId="0" fontId="14" fillId="0" borderId="6" xfId="0" applyFont="1" applyBorder="1"/>
    <xf numFmtId="0" fontId="14" fillId="0" borderId="7" xfId="0" applyFont="1" applyBorder="1"/>
    <xf numFmtId="0" fontId="14" fillId="0" borderId="0" xfId="0" applyFont="1"/>
    <xf numFmtId="0" fontId="14" fillId="0" borderId="9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4" fillId="0" borderId="10" xfId="0" applyFont="1" applyBorder="1"/>
    <xf numFmtId="0" fontId="13" fillId="0" borderId="8" xfId="0" applyFont="1" applyBorder="1"/>
    <xf numFmtId="0" fontId="14" fillId="0" borderId="16" xfId="0" applyFont="1" applyBorder="1" applyAlignment="1">
      <alignment horizontal="left"/>
    </xf>
    <xf numFmtId="0" fontId="14" fillId="0" borderId="17" xfId="0" applyNumberFormat="1" applyFont="1" applyBorder="1"/>
    <xf numFmtId="0" fontId="13" fillId="0" borderId="7" xfId="0" applyFont="1" applyBorder="1"/>
    <xf numFmtId="0" fontId="14" fillId="0" borderId="5" xfId="0" applyFont="1" applyBorder="1"/>
    <xf numFmtId="2" fontId="13" fillId="0" borderId="8" xfId="0" applyNumberFormat="1" applyFont="1" applyBorder="1"/>
    <xf numFmtId="2" fontId="14" fillId="0" borderId="9" xfId="0" applyNumberFormat="1" applyFont="1" applyBorder="1" applyAlignment="1">
      <alignment horizontal="left"/>
    </xf>
    <xf numFmtId="2" fontId="14" fillId="0" borderId="4" xfId="0" applyNumberFormat="1" applyFont="1" applyBorder="1" applyAlignment="1">
      <alignment horizontal="left"/>
    </xf>
    <xf numFmtId="2" fontId="14" fillId="0" borderId="16" xfId="0" applyNumberFormat="1" applyFont="1" applyBorder="1" applyAlignment="1">
      <alignment horizontal="left"/>
    </xf>
    <xf numFmtId="0" fontId="15" fillId="0" borderId="0" xfId="0" applyFont="1"/>
    <xf numFmtId="0" fontId="10" fillId="0" borderId="0" xfId="0" applyFont="1"/>
    <xf numFmtId="0" fontId="14" fillId="0" borderId="1" xfId="0" applyFont="1" applyBorder="1"/>
    <xf numFmtId="0" fontId="17" fillId="0" borderId="4" xfId="0" applyFont="1" applyBorder="1"/>
    <xf numFmtId="2" fontId="17" fillId="0" borderId="5" xfId="0" applyNumberFormat="1" applyFont="1" applyBorder="1"/>
    <xf numFmtId="0" fontId="17" fillId="0" borderId="5" xfId="0" applyFont="1" applyBorder="1"/>
    <xf numFmtId="0" fontId="18" fillId="0" borderId="6" xfId="0" applyFont="1" applyBorder="1"/>
    <xf numFmtId="2" fontId="18" fillId="0" borderId="8" xfId="0" applyNumberFormat="1" applyFont="1" applyBorder="1"/>
    <xf numFmtId="0" fontId="13" fillId="7" borderId="11" xfId="0" applyFont="1" applyFill="1" applyBorder="1"/>
    <xf numFmtId="0" fontId="13" fillId="7" borderId="12" xfId="0" applyFont="1" applyFill="1" applyBorder="1"/>
    <xf numFmtId="0" fontId="13" fillId="7" borderId="13" xfId="0" applyFont="1" applyFill="1" applyBorder="1"/>
    <xf numFmtId="0" fontId="16" fillId="7" borderId="14" xfId="0" applyFont="1" applyFill="1" applyBorder="1" applyAlignment="1">
      <alignment horizontal="center" vertical="center"/>
    </xf>
    <xf numFmtId="0" fontId="16" fillId="7" borderId="15" xfId="0" applyFont="1" applyFill="1" applyBorder="1" applyAlignment="1">
      <alignment horizontal="center" vertical="center"/>
    </xf>
    <xf numFmtId="0" fontId="13" fillId="7" borderId="14" xfId="0" applyFont="1" applyFill="1" applyBorder="1"/>
    <xf numFmtId="0" fontId="13" fillId="7" borderId="19" xfId="0" applyFont="1" applyFill="1" applyBorder="1"/>
    <xf numFmtId="0" fontId="13" fillId="7" borderId="15" xfId="0" applyFont="1" applyFill="1" applyBorder="1"/>
    <xf numFmtId="0" fontId="13" fillId="8" borderId="11" xfId="0" applyFont="1" applyFill="1" applyBorder="1"/>
    <xf numFmtId="0" fontId="13" fillId="8" borderId="12" xfId="0" applyFont="1" applyFill="1" applyBorder="1"/>
    <xf numFmtId="0" fontId="13" fillId="8" borderId="13" xfId="0" applyFont="1" applyFill="1" applyBorder="1"/>
    <xf numFmtId="2" fontId="14" fillId="0" borderId="1" xfId="0" applyNumberFormat="1" applyFont="1" applyBorder="1"/>
    <xf numFmtId="0" fontId="19" fillId="8" borderId="14" xfId="0" applyFont="1" applyFill="1" applyBorder="1" applyAlignment="1">
      <alignment horizontal="center"/>
    </xf>
    <xf numFmtId="0" fontId="19" fillId="8" borderId="19" xfId="0" applyFont="1" applyFill="1" applyBorder="1" applyAlignment="1">
      <alignment horizontal="center"/>
    </xf>
    <xf numFmtId="0" fontId="19" fillId="8" borderId="15" xfId="0" applyFont="1" applyFill="1" applyBorder="1" applyAlignment="1">
      <alignment horizontal="center"/>
    </xf>
    <xf numFmtId="2" fontId="14" fillId="0" borderId="4" xfId="0" applyNumberFormat="1" applyFont="1" applyBorder="1"/>
    <xf numFmtId="2" fontId="14" fillId="0" borderId="6" xfId="0" applyNumberFormat="1" applyFont="1" applyBorder="1"/>
    <xf numFmtId="0" fontId="13" fillId="7" borderId="14" xfId="0" applyFont="1" applyFill="1" applyBorder="1" applyAlignment="1">
      <alignment horizontal="center"/>
    </xf>
    <xf numFmtId="0" fontId="13" fillId="7" borderId="19" xfId="0" applyFont="1" applyFill="1" applyBorder="1" applyAlignment="1">
      <alignment horizontal="center"/>
    </xf>
    <xf numFmtId="0" fontId="13" fillId="7" borderId="15" xfId="0" applyFont="1" applyFill="1" applyBorder="1" applyAlignment="1">
      <alignment horizontal="center"/>
    </xf>
    <xf numFmtId="2" fontId="14" fillId="0" borderId="5" xfId="0" applyNumberFormat="1" applyFont="1" applyBorder="1"/>
    <xf numFmtId="2" fontId="14" fillId="0" borderId="7" xfId="0" applyNumberFormat="1" applyFont="1" applyBorder="1"/>
    <xf numFmtId="2" fontId="14" fillId="0" borderId="8" xfId="0" applyNumberFormat="1" applyFont="1" applyBorder="1"/>
    <xf numFmtId="2" fontId="14" fillId="0" borderId="16" xfId="0" applyNumberFormat="1" applyFont="1" applyBorder="1" applyAlignment="1">
      <alignment horizontal="right"/>
    </xf>
    <xf numFmtId="2" fontId="14" fillId="0" borderId="10" xfId="0" applyNumberFormat="1" applyFont="1" applyBorder="1"/>
    <xf numFmtId="0" fontId="19" fillId="8" borderId="11" xfId="0" applyFont="1" applyFill="1" applyBorder="1" applyAlignment="1">
      <alignment horizontal="center"/>
    </xf>
    <xf numFmtId="0" fontId="13" fillId="0" borderId="18" xfId="0" applyFont="1" applyBorder="1"/>
    <xf numFmtId="2" fontId="13" fillId="0" borderId="20" xfId="0" applyNumberFormat="1" applyFont="1" applyBorder="1"/>
    <xf numFmtId="0" fontId="8" fillId="0" borderId="0" xfId="0" applyFont="1" applyAlignment="1">
      <alignment horizontal="center"/>
    </xf>
    <xf numFmtId="0" fontId="7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2" fontId="14" fillId="0" borderId="0" xfId="0" applyNumberFormat="1" applyFont="1"/>
    <xf numFmtId="9" fontId="14" fillId="0" borderId="0" xfId="1" applyFon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9526</xdr:rowOff>
    </xdr:from>
    <xdr:to>
      <xdr:col>1</xdr:col>
      <xdr:colOff>2076450</xdr:colOff>
      <xdr:row>3</xdr:row>
      <xdr:rowOff>14790</xdr:rowOff>
    </xdr:to>
    <xdr:pic>
      <xdr:nvPicPr>
        <xdr:cNvPr id="2" name="Imagen 1" descr="https://fbcdn-sphotos-g-a.akamaihd.net/hphotos-ak-xpl1/v/t1.0-9/10429212_600489226722041_3814971815998852678_n.jpg?oh=5e6716f99fb7f0ff1b1056684911b5fc&amp;oe=589CD2BE&amp;__gda__=1487806770_a3284d82d010d456a3267400106e448c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9526"/>
          <a:ext cx="2095500" cy="10530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266700</xdr:colOff>
      <xdr:row>0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/>
            <xdr:cNvSpPr txBox="1"/>
          </xdr:nvSpPr>
          <xdr:spPr>
            <a:xfrm>
              <a:off x="1019175" y="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" name="CuadroTexto 1"/>
            <xdr:cNvSpPr txBox="1"/>
          </xdr:nvSpPr>
          <xdr:spPr>
            <a:xfrm>
              <a:off x="1019175" y="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0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1752600" y="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1752600" y="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10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/>
            <xdr:cNvSpPr txBox="1"/>
          </xdr:nvSpPr>
          <xdr:spPr>
            <a:xfrm>
              <a:off x="1019175" y="12287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4" name="CuadroTexto 3"/>
            <xdr:cNvSpPr txBox="1"/>
          </xdr:nvSpPr>
          <xdr:spPr>
            <a:xfrm>
              <a:off x="1019175" y="12287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10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1752600" y="12287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1752600" y="12287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19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1019175" y="245745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1019175" y="245745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19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/>
            <xdr:cNvSpPr txBox="1"/>
          </xdr:nvSpPr>
          <xdr:spPr>
            <a:xfrm>
              <a:off x="1752600" y="245745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>
              <a:off x="1752600" y="245745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29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/>
            <xdr:cNvSpPr txBox="1"/>
          </xdr:nvSpPr>
          <xdr:spPr>
            <a:xfrm>
              <a:off x="1019175" y="367665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8" name="CuadroTexto 7"/>
            <xdr:cNvSpPr txBox="1"/>
          </xdr:nvSpPr>
          <xdr:spPr>
            <a:xfrm>
              <a:off x="1019175" y="367665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29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/>
            <xdr:cNvSpPr txBox="1"/>
          </xdr:nvSpPr>
          <xdr:spPr>
            <a:xfrm>
              <a:off x="1752600" y="367665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9" name="CuadroTexto 8"/>
            <xdr:cNvSpPr txBox="1"/>
          </xdr:nvSpPr>
          <xdr:spPr>
            <a:xfrm>
              <a:off x="1752600" y="367665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1752600" y="52292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1752600" y="52292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1752600" y="640080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1752600" y="640080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43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/>
            <xdr:cNvSpPr txBox="1"/>
          </xdr:nvSpPr>
          <xdr:spPr>
            <a:xfrm>
              <a:off x="1019175" y="776287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4" name="CuadroTexto 13"/>
            <xdr:cNvSpPr txBox="1"/>
          </xdr:nvSpPr>
          <xdr:spPr>
            <a:xfrm>
              <a:off x="1019175" y="776287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/>
            <xdr:cNvSpPr txBox="1"/>
          </xdr:nvSpPr>
          <xdr:spPr>
            <a:xfrm>
              <a:off x="1752600" y="776287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5" name="CuadroTexto 14"/>
            <xdr:cNvSpPr txBox="1"/>
          </xdr:nvSpPr>
          <xdr:spPr>
            <a:xfrm>
              <a:off x="1752600" y="776287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43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/>
            <xdr:cNvSpPr txBox="1"/>
          </xdr:nvSpPr>
          <xdr:spPr>
            <a:xfrm>
              <a:off x="1019175" y="931545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6" name="CuadroTexto 15"/>
            <xdr:cNvSpPr txBox="1"/>
          </xdr:nvSpPr>
          <xdr:spPr>
            <a:xfrm>
              <a:off x="1019175" y="931545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/>
            <xdr:cNvSpPr txBox="1"/>
          </xdr:nvSpPr>
          <xdr:spPr>
            <a:xfrm>
              <a:off x="1752600" y="931545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7" name="CuadroTexto 16"/>
            <xdr:cNvSpPr txBox="1"/>
          </xdr:nvSpPr>
          <xdr:spPr>
            <a:xfrm>
              <a:off x="1752600" y="931545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43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CuadroTexto 17"/>
            <xdr:cNvSpPr txBox="1"/>
          </xdr:nvSpPr>
          <xdr:spPr>
            <a:xfrm>
              <a:off x="1019175" y="106775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8" name="CuadroTexto 17"/>
            <xdr:cNvSpPr txBox="1"/>
          </xdr:nvSpPr>
          <xdr:spPr>
            <a:xfrm>
              <a:off x="1019175" y="106775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uadroTexto 18"/>
            <xdr:cNvSpPr txBox="1"/>
          </xdr:nvSpPr>
          <xdr:spPr>
            <a:xfrm>
              <a:off x="1752600" y="106775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9" name="CuadroTexto 18"/>
            <xdr:cNvSpPr txBox="1"/>
          </xdr:nvSpPr>
          <xdr:spPr>
            <a:xfrm>
              <a:off x="1752600" y="106775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43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/>
            <xdr:cNvSpPr txBox="1"/>
          </xdr:nvSpPr>
          <xdr:spPr>
            <a:xfrm>
              <a:off x="1019175" y="1184910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0" name="CuadroTexto 19"/>
            <xdr:cNvSpPr txBox="1"/>
          </xdr:nvSpPr>
          <xdr:spPr>
            <a:xfrm>
              <a:off x="1019175" y="1184910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CuadroTexto 20"/>
            <xdr:cNvSpPr txBox="1"/>
          </xdr:nvSpPr>
          <xdr:spPr>
            <a:xfrm>
              <a:off x="1752600" y="1184910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1" name="CuadroTexto 20"/>
            <xdr:cNvSpPr txBox="1"/>
          </xdr:nvSpPr>
          <xdr:spPr>
            <a:xfrm>
              <a:off x="1752600" y="1184910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43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CuadroTexto 21"/>
            <xdr:cNvSpPr txBox="1"/>
          </xdr:nvSpPr>
          <xdr:spPr>
            <a:xfrm>
              <a:off x="1019175" y="1321117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2" name="CuadroTexto 21"/>
            <xdr:cNvSpPr txBox="1"/>
          </xdr:nvSpPr>
          <xdr:spPr>
            <a:xfrm>
              <a:off x="1019175" y="1321117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CuadroTexto 22"/>
            <xdr:cNvSpPr txBox="1"/>
          </xdr:nvSpPr>
          <xdr:spPr>
            <a:xfrm>
              <a:off x="1752600" y="1321117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3" name="CuadroTexto 22"/>
            <xdr:cNvSpPr txBox="1"/>
          </xdr:nvSpPr>
          <xdr:spPr>
            <a:xfrm>
              <a:off x="1752600" y="1321117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43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CuadroTexto 23"/>
            <xdr:cNvSpPr txBox="1"/>
          </xdr:nvSpPr>
          <xdr:spPr>
            <a:xfrm>
              <a:off x="1019175" y="1495425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4" name="CuadroTexto 23"/>
            <xdr:cNvSpPr txBox="1"/>
          </xdr:nvSpPr>
          <xdr:spPr>
            <a:xfrm>
              <a:off x="1019175" y="1495425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CuadroTexto 24"/>
            <xdr:cNvSpPr txBox="1"/>
          </xdr:nvSpPr>
          <xdr:spPr>
            <a:xfrm>
              <a:off x="1752600" y="1495425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5" name="CuadroTexto 24"/>
            <xdr:cNvSpPr txBox="1"/>
          </xdr:nvSpPr>
          <xdr:spPr>
            <a:xfrm>
              <a:off x="1752600" y="1495425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43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CuadroTexto 25"/>
            <xdr:cNvSpPr txBox="1"/>
          </xdr:nvSpPr>
          <xdr:spPr>
            <a:xfrm>
              <a:off x="1019175" y="172688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6" name="CuadroTexto 25"/>
            <xdr:cNvSpPr txBox="1"/>
          </xdr:nvSpPr>
          <xdr:spPr>
            <a:xfrm>
              <a:off x="1019175" y="172688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CuadroTexto 26"/>
            <xdr:cNvSpPr txBox="1"/>
          </xdr:nvSpPr>
          <xdr:spPr>
            <a:xfrm>
              <a:off x="1752600" y="172688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7" name="CuadroTexto 26"/>
            <xdr:cNvSpPr txBox="1"/>
          </xdr:nvSpPr>
          <xdr:spPr>
            <a:xfrm>
              <a:off x="1752600" y="172688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43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CuadroTexto 27"/>
            <xdr:cNvSpPr txBox="1"/>
          </xdr:nvSpPr>
          <xdr:spPr>
            <a:xfrm>
              <a:off x="1019175" y="1863090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8" name="CuadroTexto 27"/>
            <xdr:cNvSpPr txBox="1"/>
          </xdr:nvSpPr>
          <xdr:spPr>
            <a:xfrm>
              <a:off x="1019175" y="1863090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43</xdr:row>
      <xdr:rowOff>0</xdr:rowOff>
    </xdr:from>
    <xdr:ext cx="65" cy="172227"/>
    <xdr:sp macro="" textlink="">
      <xdr:nvSpPr>
        <xdr:cNvPr id="29" name="CuadroTexto 28"/>
        <xdr:cNvSpPr txBox="1"/>
      </xdr:nvSpPr>
      <xdr:spPr>
        <a:xfrm>
          <a:off x="1752600" y="8696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 b="1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0</xdr:row>
      <xdr:rowOff>9525</xdr:rowOff>
    </xdr:from>
    <xdr:to>
      <xdr:col>5</xdr:col>
      <xdr:colOff>295275</xdr:colOff>
      <xdr:row>2</xdr:row>
      <xdr:rowOff>69720</xdr:rowOff>
    </xdr:to>
    <xdr:pic>
      <xdr:nvPicPr>
        <xdr:cNvPr id="2" name="Imagen 1" descr="https://fbcdn-sphotos-g-a.akamaihd.net/hphotos-ak-xpl1/v/t1.0-9/10429212_600489226722041_3814971815998852678_n.jpg?oh=5e6716f99fb7f0ff1b1056684911b5fc&amp;oe=589CD2BE&amp;__gda__=1487806770_a3284d82d010d456a3267400106e448c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9525"/>
          <a:ext cx="1714500" cy="907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266700</xdr:colOff>
      <xdr:row>0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/>
            <xdr:cNvSpPr txBox="1"/>
          </xdr:nvSpPr>
          <xdr:spPr>
            <a:xfrm>
              <a:off x="1019175" y="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" name="CuadroTexto 1"/>
            <xdr:cNvSpPr txBox="1"/>
          </xdr:nvSpPr>
          <xdr:spPr>
            <a:xfrm>
              <a:off x="1019175" y="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0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1752600" y="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1752600" y="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17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/>
            <xdr:cNvSpPr txBox="1"/>
          </xdr:nvSpPr>
          <xdr:spPr>
            <a:xfrm>
              <a:off x="1019175" y="213360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4" name="CuadroTexto 3"/>
            <xdr:cNvSpPr txBox="1"/>
          </xdr:nvSpPr>
          <xdr:spPr>
            <a:xfrm>
              <a:off x="1019175" y="213360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17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1752600" y="213360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1752600" y="213360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28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1019175" y="40481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1019175" y="40481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28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/>
            <xdr:cNvSpPr txBox="1"/>
          </xdr:nvSpPr>
          <xdr:spPr>
            <a:xfrm>
              <a:off x="1752600" y="40481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>
              <a:off x="1752600" y="40481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40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/>
            <xdr:cNvSpPr txBox="1"/>
          </xdr:nvSpPr>
          <xdr:spPr>
            <a:xfrm>
              <a:off x="1019175" y="617220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8" name="CuadroTexto 7"/>
            <xdr:cNvSpPr txBox="1"/>
          </xdr:nvSpPr>
          <xdr:spPr>
            <a:xfrm>
              <a:off x="1019175" y="6172200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40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/>
            <xdr:cNvSpPr txBox="1"/>
          </xdr:nvSpPr>
          <xdr:spPr>
            <a:xfrm>
              <a:off x="1752600" y="617220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9" name="CuadroTexto 8"/>
            <xdr:cNvSpPr txBox="1"/>
          </xdr:nvSpPr>
          <xdr:spPr>
            <a:xfrm>
              <a:off x="1752600" y="6172200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54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2" name="CuadroTexto 11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54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4" name="CuadroTexto 13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5" name="CuadroTexto 14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54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6" name="CuadroTexto 15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7" name="CuadroTexto 16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54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CuadroTexto 17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8" name="CuadroTexto 17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uadroTexto 18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19" name="CuadroTexto 18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54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0" name="CuadroTexto 19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CuadroTexto 20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1" name="CuadroTexto 20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54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CuadroTexto 21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2" name="CuadroTexto 21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CuadroTexto 22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3" name="CuadroTexto 22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54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CuadroTexto 23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4" name="CuadroTexto 23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262123" cy="1858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CuadroTexto 24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𝒙</m:t>
                        </m:r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)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5" name="CuadroTexto 24"/>
            <xdr:cNvSpPr txBox="1"/>
          </xdr:nvSpPr>
          <xdr:spPr>
            <a:xfrm>
              <a:off x="1752600" y="9115425"/>
              <a:ext cx="262123" cy="1858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𝒇_((𝒙))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1</xdr:col>
      <xdr:colOff>266700</xdr:colOff>
      <xdr:row>54</xdr:row>
      <xdr:rowOff>0</xdr:rowOff>
    </xdr:from>
    <xdr:ext cx="178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CuadroTexto 25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𝒇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 xmlns="">
        <xdr:sp macro="" textlink="">
          <xdr:nvSpPr>
            <xdr:cNvPr id="26" name="CuadroTexto 25"/>
            <xdr:cNvSpPr txBox="1"/>
          </xdr:nvSpPr>
          <xdr:spPr>
            <a:xfrm>
              <a:off x="1019175" y="9115425"/>
              <a:ext cx="178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1" i="0">
                  <a:latin typeface="Cambria Math" panose="02040503050406030204" pitchFamily="18" charset="0"/>
                </a:rPr>
                <a:t>𝒇_𝟎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2</xdr:col>
      <xdr:colOff>238125</xdr:colOff>
      <xdr:row>54</xdr:row>
      <xdr:rowOff>0</xdr:rowOff>
    </xdr:from>
    <xdr:ext cx="65" cy="172227"/>
    <xdr:sp macro="" textlink="">
      <xdr:nvSpPr>
        <xdr:cNvPr id="27" name="CuadroTexto 26"/>
        <xdr:cNvSpPr txBox="1"/>
      </xdr:nvSpPr>
      <xdr:spPr>
        <a:xfrm>
          <a:off x="1752600" y="91154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 b="1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ulieth Diaz Gonzalez" refreshedDate="42707.927743287037" createdVersion="5" refreshedVersion="5" minRefreshableVersion="3" recordCount="41">
  <cacheSource type="worksheet">
    <worksheetSource ref="A1:D1048576" sheet="Cluster TR"/>
  </cacheSource>
  <cacheFields count="4">
    <cacheField name="Cluster 1" numFmtId="0">
      <sharedItems containsString="0" containsBlank="1" containsNumber="1" containsInteger="1" minValue="38" maxValue="53" count="15">
        <n v="52"/>
        <n v="42"/>
        <n v="38"/>
        <n v="48"/>
        <n v="39"/>
        <n v="53"/>
        <n v="50"/>
        <n v="47"/>
        <n v="49"/>
        <n v="46"/>
        <n v="41"/>
        <n v="45"/>
        <n v="44"/>
        <n v="51"/>
        <m/>
      </sharedItems>
    </cacheField>
    <cacheField name="Cluster 2" numFmtId="0">
      <sharedItems containsString="0" containsBlank="1" containsNumber="1" containsInteger="1" minValue="51" maxValue="60" count="9">
        <n v="51"/>
        <n v="56"/>
        <n v="54"/>
        <n v="58"/>
        <n v="59"/>
        <n v="57"/>
        <n v="55"/>
        <n v="60"/>
        <m/>
      </sharedItems>
    </cacheField>
    <cacheField name="Cluster 3" numFmtId="0">
      <sharedItems containsString="0" containsBlank="1" containsNumber="1" containsInteger="1" minValue="36" maxValue="44" count="10">
        <n v="36"/>
        <n v="37"/>
        <n v="42"/>
        <n v="43"/>
        <n v="39"/>
        <n v="40"/>
        <n v="41"/>
        <n v="44"/>
        <n v="38"/>
        <m/>
      </sharedItems>
    </cacheField>
    <cacheField name="Cluster 4" numFmtId="0">
      <sharedItems containsString="0" containsBlank="1" containsNumber="1" containsInteger="1" minValue="63" maxValue="74" count="12">
        <n v="63"/>
        <n v="66"/>
        <n v="68"/>
        <n v="71"/>
        <n v="70"/>
        <n v="69"/>
        <n v="67"/>
        <n v="64"/>
        <n v="65"/>
        <n v="72"/>
        <n v="74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1">
  <r>
    <x v="0"/>
    <x v="0"/>
    <x v="0"/>
    <x v="0"/>
  </r>
  <r>
    <x v="1"/>
    <x v="0"/>
    <x v="0"/>
    <x v="0"/>
  </r>
  <r>
    <x v="2"/>
    <x v="1"/>
    <x v="1"/>
    <x v="1"/>
  </r>
  <r>
    <x v="3"/>
    <x v="1"/>
    <x v="2"/>
    <x v="2"/>
  </r>
  <r>
    <x v="4"/>
    <x v="2"/>
    <x v="3"/>
    <x v="3"/>
  </r>
  <r>
    <x v="1"/>
    <x v="3"/>
    <x v="3"/>
    <x v="3"/>
  </r>
  <r>
    <x v="5"/>
    <x v="2"/>
    <x v="4"/>
    <x v="1"/>
  </r>
  <r>
    <x v="4"/>
    <x v="4"/>
    <x v="2"/>
    <x v="2"/>
  </r>
  <r>
    <x v="6"/>
    <x v="3"/>
    <x v="5"/>
    <x v="2"/>
  </r>
  <r>
    <x v="7"/>
    <x v="5"/>
    <x v="4"/>
    <x v="2"/>
  </r>
  <r>
    <x v="8"/>
    <x v="2"/>
    <x v="6"/>
    <x v="4"/>
  </r>
  <r>
    <x v="9"/>
    <x v="6"/>
    <x v="2"/>
    <x v="5"/>
  </r>
  <r>
    <x v="10"/>
    <x v="5"/>
    <x v="2"/>
    <x v="3"/>
  </r>
  <r>
    <x v="11"/>
    <x v="6"/>
    <x v="2"/>
    <x v="6"/>
  </r>
  <r>
    <x v="9"/>
    <x v="5"/>
    <x v="3"/>
    <x v="2"/>
  </r>
  <r>
    <x v="8"/>
    <x v="5"/>
    <x v="3"/>
    <x v="1"/>
  </r>
  <r>
    <x v="8"/>
    <x v="2"/>
    <x v="6"/>
    <x v="7"/>
  </r>
  <r>
    <x v="11"/>
    <x v="3"/>
    <x v="7"/>
    <x v="7"/>
  </r>
  <r>
    <x v="12"/>
    <x v="6"/>
    <x v="1"/>
    <x v="5"/>
  </r>
  <r>
    <x v="3"/>
    <x v="4"/>
    <x v="6"/>
    <x v="6"/>
  </r>
  <r>
    <x v="13"/>
    <x v="5"/>
    <x v="2"/>
    <x v="6"/>
  </r>
  <r>
    <x v="3"/>
    <x v="5"/>
    <x v="6"/>
    <x v="8"/>
  </r>
  <r>
    <x v="6"/>
    <x v="5"/>
    <x v="8"/>
    <x v="5"/>
  </r>
  <r>
    <x v="7"/>
    <x v="3"/>
    <x v="5"/>
    <x v="2"/>
  </r>
  <r>
    <x v="6"/>
    <x v="1"/>
    <x v="2"/>
    <x v="5"/>
  </r>
  <r>
    <x v="6"/>
    <x v="5"/>
    <x v="8"/>
    <x v="6"/>
  </r>
  <r>
    <x v="11"/>
    <x v="3"/>
    <x v="2"/>
    <x v="9"/>
  </r>
  <r>
    <x v="9"/>
    <x v="2"/>
    <x v="2"/>
    <x v="2"/>
  </r>
  <r>
    <x v="9"/>
    <x v="2"/>
    <x v="2"/>
    <x v="4"/>
  </r>
  <r>
    <x v="3"/>
    <x v="3"/>
    <x v="5"/>
    <x v="2"/>
  </r>
  <r>
    <x v="0"/>
    <x v="1"/>
    <x v="6"/>
    <x v="5"/>
  </r>
  <r>
    <x v="9"/>
    <x v="3"/>
    <x v="3"/>
    <x v="2"/>
  </r>
  <r>
    <x v="12"/>
    <x v="3"/>
    <x v="4"/>
    <x v="4"/>
  </r>
  <r>
    <x v="7"/>
    <x v="2"/>
    <x v="5"/>
    <x v="6"/>
  </r>
  <r>
    <x v="0"/>
    <x v="1"/>
    <x v="7"/>
    <x v="6"/>
  </r>
  <r>
    <x v="8"/>
    <x v="3"/>
    <x v="7"/>
    <x v="2"/>
  </r>
  <r>
    <x v="11"/>
    <x v="5"/>
    <x v="7"/>
    <x v="2"/>
  </r>
  <r>
    <x v="7"/>
    <x v="6"/>
    <x v="2"/>
    <x v="4"/>
  </r>
  <r>
    <x v="6"/>
    <x v="7"/>
    <x v="7"/>
    <x v="10"/>
  </r>
  <r>
    <x v="13"/>
    <x v="7"/>
    <x v="2"/>
    <x v="10"/>
  </r>
  <r>
    <x v="14"/>
    <x v="8"/>
    <x v="9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4" cacheId="26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A3:B16" firstHeaderRow="1" firstDataRow="1" firstDataCol="1"/>
  <pivotFields count="4">
    <pivotField showAll="0">
      <items count="16">
        <item x="2"/>
        <item x="4"/>
        <item x="10"/>
        <item x="1"/>
        <item x="12"/>
        <item x="11"/>
        <item x="9"/>
        <item x="7"/>
        <item x="3"/>
        <item x="8"/>
        <item x="6"/>
        <item x="13"/>
        <item x="0"/>
        <item x="5"/>
        <item x="14"/>
        <item t="default"/>
      </items>
    </pivotField>
    <pivotField showAll="0">
      <items count="10">
        <item x="0"/>
        <item x="2"/>
        <item x="6"/>
        <item x="1"/>
        <item x="5"/>
        <item x="3"/>
        <item x="4"/>
        <item x="7"/>
        <item x="8"/>
        <item t="default"/>
      </items>
    </pivotField>
    <pivotField showAll="0">
      <items count="11">
        <item x="0"/>
        <item x="1"/>
        <item x="8"/>
        <item x="4"/>
        <item x="5"/>
        <item x="6"/>
        <item x="2"/>
        <item x="3"/>
        <item x="7"/>
        <item x="9"/>
        <item t="default"/>
      </items>
    </pivotField>
    <pivotField axis="axisRow" dataField="1" showAll="0">
      <items count="13">
        <item x="0"/>
        <item x="7"/>
        <item x="8"/>
        <item x="1"/>
        <item x="6"/>
        <item x="2"/>
        <item x="5"/>
        <item x="4"/>
        <item x="3"/>
        <item x="9"/>
        <item x="10"/>
        <item x="11"/>
        <item t="default"/>
      </items>
    </pivotField>
  </pivotFields>
  <rowFields count="1">
    <field x="3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Cuenta de Cluster 4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BC29"/>
  <sheetViews>
    <sheetView workbookViewId="0"/>
  </sheetViews>
  <sheetFormatPr baseColWidth="10" defaultRowHeight="15" x14ac:dyDescent="0.25"/>
  <cols>
    <col min="1" max="1" width="6.42578125" style="5" customWidth="1"/>
    <col min="2" max="2" width="32.7109375" bestFit="1" customWidth="1"/>
    <col min="3" max="3" width="12.42578125" bestFit="1" customWidth="1"/>
    <col min="4" max="4" width="30.42578125" bestFit="1" customWidth="1"/>
    <col min="5" max="5" width="13.7109375" style="6" bestFit="1" customWidth="1"/>
  </cols>
  <sheetData>
    <row r="1" spans="1:55" ht="51" customHeight="1" x14ac:dyDescent="0.25">
      <c r="A1" s="41" t="s">
        <v>88</v>
      </c>
      <c r="B1" s="42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</row>
    <row r="2" spans="1:55" ht="15.75" x14ac:dyDescent="0.25">
      <c r="A2" s="41"/>
      <c r="B2" s="42"/>
      <c r="C2" s="144" t="s">
        <v>86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</row>
    <row r="3" spans="1:55" ht="15.75" x14ac:dyDescent="0.25">
      <c r="A3" s="41"/>
      <c r="B3" s="42"/>
      <c r="C3" s="144" t="s">
        <v>87</v>
      </c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</row>
    <row r="4" spans="1:55" ht="15.75" x14ac:dyDescent="0.25">
      <c r="A4" s="41"/>
      <c r="B4" s="42"/>
      <c r="C4" s="43"/>
      <c r="D4" s="78"/>
      <c r="E4" s="43"/>
      <c r="F4" s="43"/>
      <c r="G4" s="43"/>
      <c r="H4" s="43"/>
      <c r="I4" s="43"/>
      <c r="J4" s="43"/>
      <c r="K4" s="43"/>
      <c r="L4" s="43"/>
      <c r="M4" s="43"/>
      <c r="N4" s="43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</row>
    <row r="5" spans="1:55" ht="15.75" x14ac:dyDescent="0.25">
      <c r="A5" s="41"/>
      <c r="B5" s="42"/>
      <c r="C5" s="43"/>
      <c r="D5" s="78"/>
      <c r="E5" s="43"/>
      <c r="F5" s="43"/>
      <c r="G5" s="43"/>
      <c r="H5" s="43"/>
      <c r="I5" s="43"/>
      <c r="J5" s="43"/>
      <c r="K5" s="43"/>
      <c r="L5" s="43"/>
      <c r="M5" s="43"/>
      <c r="N5" s="43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</row>
    <row r="6" spans="1:55" s="58" customFormat="1" ht="31.5" x14ac:dyDescent="0.25">
      <c r="A6" s="64" t="s">
        <v>0</v>
      </c>
      <c r="B6" s="64" t="s">
        <v>1</v>
      </c>
      <c r="C6" s="64" t="s">
        <v>3</v>
      </c>
      <c r="D6" s="64" t="s">
        <v>2</v>
      </c>
      <c r="E6" s="65" t="s">
        <v>89</v>
      </c>
      <c r="F6" s="66">
        <v>42522</v>
      </c>
      <c r="G6" s="66">
        <v>42523</v>
      </c>
      <c r="H6" s="66">
        <v>42524</v>
      </c>
      <c r="I6" s="66">
        <v>42528</v>
      </c>
      <c r="J6" s="66">
        <v>42529</v>
      </c>
      <c r="K6" s="66">
        <v>42530</v>
      </c>
      <c r="L6" s="66">
        <v>42531</v>
      </c>
      <c r="M6" s="66">
        <v>42534</v>
      </c>
      <c r="N6" s="66">
        <v>42535</v>
      </c>
      <c r="O6" s="66">
        <v>42536</v>
      </c>
      <c r="P6" s="66">
        <v>42537</v>
      </c>
      <c r="Q6" s="66">
        <v>42538</v>
      </c>
      <c r="R6" s="66">
        <v>42541</v>
      </c>
      <c r="S6" s="66">
        <v>42542</v>
      </c>
      <c r="T6" s="66">
        <v>42543</v>
      </c>
      <c r="U6" s="66">
        <v>42544</v>
      </c>
      <c r="V6" s="66">
        <v>42545</v>
      </c>
      <c r="W6" s="66">
        <v>42548</v>
      </c>
      <c r="X6" s="66">
        <v>42549</v>
      </c>
      <c r="Y6" s="66">
        <v>42550</v>
      </c>
      <c r="Z6" s="66">
        <v>42551</v>
      </c>
      <c r="AA6" s="66">
        <v>42552</v>
      </c>
      <c r="AB6" s="66">
        <v>42556</v>
      </c>
      <c r="AC6" s="66">
        <v>42557</v>
      </c>
      <c r="AD6" s="66">
        <v>42558</v>
      </c>
      <c r="AE6" s="66">
        <v>42559</v>
      </c>
      <c r="AF6" s="66">
        <v>42562</v>
      </c>
      <c r="AG6" s="66">
        <v>42563</v>
      </c>
      <c r="AH6" s="66">
        <v>42564</v>
      </c>
      <c r="AI6" s="66">
        <v>42565</v>
      </c>
      <c r="AJ6" s="66">
        <v>42566</v>
      </c>
      <c r="AK6" s="66">
        <v>42569</v>
      </c>
      <c r="AL6" s="66">
        <v>42570</v>
      </c>
      <c r="AM6" s="66">
        <v>42572</v>
      </c>
      <c r="AN6" s="66">
        <v>42573</v>
      </c>
      <c r="AO6" s="66">
        <v>42576</v>
      </c>
      <c r="AP6" s="66">
        <v>42577</v>
      </c>
      <c r="AQ6" s="66">
        <v>42578</v>
      </c>
      <c r="AR6" s="66">
        <v>42579</v>
      </c>
      <c r="AS6" s="66">
        <v>42580</v>
      </c>
    </row>
    <row r="7" spans="1:55" s="58" customFormat="1" ht="15.75" x14ac:dyDescent="0.25">
      <c r="A7" s="55">
        <v>1</v>
      </c>
      <c r="B7" s="67" t="s">
        <v>90</v>
      </c>
      <c r="C7" s="63" t="s">
        <v>6</v>
      </c>
      <c r="D7" s="68" t="s">
        <v>53</v>
      </c>
      <c r="E7" s="69">
        <v>1</v>
      </c>
      <c r="F7" s="70">
        <v>2</v>
      </c>
      <c r="G7" s="70">
        <v>0</v>
      </c>
      <c r="H7" s="70">
        <v>0</v>
      </c>
      <c r="I7" s="70">
        <v>0</v>
      </c>
      <c r="J7" s="70">
        <v>1</v>
      </c>
      <c r="K7" s="70">
        <v>2</v>
      </c>
      <c r="L7" s="70">
        <v>2</v>
      </c>
      <c r="M7" s="70">
        <v>2</v>
      </c>
      <c r="N7" s="70">
        <v>2</v>
      </c>
      <c r="O7" s="70">
        <v>2</v>
      </c>
      <c r="P7" s="70">
        <v>2</v>
      </c>
      <c r="Q7" s="70">
        <v>2</v>
      </c>
      <c r="R7" s="70">
        <v>2</v>
      </c>
      <c r="S7" s="70">
        <v>2</v>
      </c>
      <c r="T7" s="70">
        <v>2</v>
      </c>
      <c r="U7" s="70">
        <v>2</v>
      </c>
      <c r="V7" s="70">
        <v>2</v>
      </c>
      <c r="W7" s="70">
        <v>0</v>
      </c>
      <c r="X7" s="70">
        <v>2</v>
      </c>
      <c r="Y7" s="70">
        <v>2</v>
      </c>
      <c r="Z7" s="70">
        <v>2</v>
      </c>
      <c r="AA7" s="70">
        <v>2</v>
      </c>
      <c r="AB7" s="70">
        <v>0</v>
      </c>
      <c r="AC7" s="70">
        <v>0</v>
      </c>
      <c r="AD7" s="70">
        <v>0</v>
      </c>
      <c r="AE7" s="70">
        <v>1</v>
      </c>
      <c r="AF7" s="70">
        <v>2</v>
      </c>
      <c r="AG7" s="70">
        <v>2</v>
      </c>
      <c r="AH7" s="70">
        <v>2</v>
      </c>
      <c r="AI7" s="70">
        <v>2</v>
      </c>
      <c r="AJ7" s="70">
        <v>2</v>
      </c>
      <c r="AK7" s="70">
        <v>2</v>
      </c>
      <c r="AL7" s="70">
        <v>2</v>
      </c>
      <c r="AM7" s="70">
        <v>2</v>
      </c>
      <c r="AN7" s="70">
        <v>2</v>
      </c>
      <c r="AO7" s="70">
        <v>2</v>
      </c>
      <c r="AP7" s="70">
        <v>2</v>
      </c>
      <c r="AQ7" s="70">
        <v>0</v>
      </c>
      <c r="AR7" s="70">
        <v>2</v>
      </c>
      <c r="AS7" s="70">
        <v>2</v>
      </c>
      <c r="AU7" s="71"/>
      <c r="AV7" s="71"/>
      <c r="AW7" s="71"/>
      <c r="AX7" s="71"/>
      <c r="BA7" s="142"/>
      <c r="BB7" s="142"/>
      <c r="BC7" s="142"/>
    </row>
    <row r="8" spans="1:55" s="58" customFormat="1" ht="15.75" x14ac:dyDescent="0.25">
      <c r="A8" s="55">
        <v>2</v>
      </c>
      <c r="B8" s="63" t="s">
        <v>91</v>
      </c>
      <c r="C8" s="63" t="s">
        <v>6</v>
      </c>
      <c r="D8" s="72" t="s">
        <v>92</v>
      </c>
      <c r="E8" s="69">
        <v>1.1000000000000001</v>
      </c>
      <c r="F8" s="70">
        <v>2</v>
      </c>
      <c r="G8" s="70">
        <v>2</v>
      </c>
      <c r="H8" s="70">
        <v>0</v>
      </c>
      <c r="I8" s="70">
        <v>2</v>
      </c>
      <c r="J8" s="70">
        <v>2</v>
      </c>
      <c r="K8" s="70">
        <v>1</v>
      </c>
      <c r="L8" s="70">
        <v>2</v>
      </c>
      <c r="M8" s="70">
        <v>2</v>
      </c>
      <c r="N8" s="70">
        <v>2</v>
      </c>
      <c r="O8" s="70">
        <v>2</v>
      </c>
      <c r="P8" s="70">
        <v>2</v>
      </c>
      <c r="Q8" s="70">
        <v>2</v>
      </c>
      <c r="R8" s="70">
        <v>2</v>
      </c>
      <c r="S8" s="70">
        <v>2</v>
      </c>
      <c r="T8" s="70">
        <v>2</v>
      </c>
      <c r="U8" s="70">
        <v>2</v>
      </c>
      <c r="V8" s="70">
        <v>2</v>
      </c>
      <c r="W8" s="70">
        <v>2</v>
      </c>
      <c r="X8" s="70">
        <v>2</v>
      </c>
      <c r="Y8" s="70">
        <v>2</v>
      </c>
      <c r="Z8" s="70">
        <v>2</v>
      </c>
      <c r="AA8" s="70">
        <v>2</v>
      </c>
      <c r="AB8" s="70">
        <v>2</v>
      </c>
      <c r="AC8" s="70">
        <v>0</v>
      </c>
      <c r="AD8" s="70">
        <v>2</v>
      </c>
      <c r="AE8" s="70">
        <v>2</v>
      </c>
      <c r="AF8" s="70">
        <v>1</v>
      </c>
      <c r="AG8" s="70">
        <v>2</v>
      </c>
      <c r="AH8" s="70">
        <v>2</v>
      </c>
      <c r="AI8" s="70">
        <v>2</v>
      </c>
      <c r="AJ8" s="70">
        <v>2</v>
      </c>
      <c r="AK8" s="70">
        <v>2</v>
      </c>
      <c r="AL8" s="70">
        <v>2</v>
      </c>
      <c r="AM8" s="70">
        <v>2</v>
      </c>
      <c r="AN8" s="70">
        <v>2</v>
      </c>
      <c r="AO8" s="70">
        <v>2</v>
      </c>
      <c r="AP8" s="70">
        <v>2</v>
      </c>
      <c r="AQ8" s="70">
        <v>2</v>
      </c>
      <c r="AR8" s="70">
        <v>2</v>
      </c>
      <c r="AS8" s="70">
        <v>2</v>
      </c>
      <c r="AT8" s="73"/>
      <c r="AU8" s="71"/>
      <c r="AV8" s="71"/>
      <c r="AW8" s="71"/>
      <c r="AX8" s="71"/>
    </row>
    <row r="9" spans="1:55" s="58" customFormat="1" ht="15.75" x14ac:dyDescent="0.25">
      <c r="A9" s="55">
        <v>3</v>
      </c>
      <c r="B9" s="63" t="s">
        <v>93</v>
      </c>
      <c r="C9" s="63" t="s">
        <v>6</v>
      </c>
      <c r="D9" s="72" t="s">
        <v>94</v>
      </c>
      <c r="E9" s="74">
        <v>7</v>
      </c>
      <c r="F9" s="70">
        <v>3</v>
      </c>
      <c r="G9" s="70">
        <v>3</v>
      </c>
      <c r="H9" s="70">
        <v>0</v>
      </c>
      <c r="I9" s="70">
        <v>3</v>
      </c>
      <c r="J9" s="70">
        <v>3</v>
      </c>
      <c r="K9" s="70">
        <v>3</v>
      </c>
      <c r="L9" s="70">
        <v>3</v>
      </c>
      <c r="M9" s="70">
        <v>3</v>
      </c>
      <c r="N9" s="70">
        <v>3</v>
      </c>
      <c r="O9" s="70">
        <v>3</v>
      </c>
      <c r="P9" s="70">
        <v>3</v>
      </c>
      <c r="Q9" s="70">
        <v>0</v>
      </c>
      <c r="R9" s="70">
        <v>3</v>
      </c>
      <c r="S9" s="70">
        <v>3</v>
      </c>
      <c r="T9" s="70">
        <v>3</v>
      </c>
      <c r="U9" s="70">
        <v>3</v>
      </c>
      <c r="V9" s="70">
        <v>3</v>
      </c>
      <c r="W9" s="70">
        <v>3</v>
      </c>
      <c r="X9" s="70">
        <v>3</v>
      </c>
      <c r="Y9" s="70">
        <v>3</v>
      </c>
      <c r="Z9" s="70">
        <v>3</v>
      </c>
      <c r="AA9" s="70">
        <v>3</v>
      </c>
      <c r="AB9" s="70">
        <v>3</v>
      </c>
      <c r="AC9" s="70">
        <v>0</v>
      </c>
      <c r="AD9" s="70">
        <v>3</v>
      </c>
      <c r="AE9" s="70">
        <v>3</v>
      </c>
      <c r="AF9" s="70">
        <v>3</v>
      </c>
      <c r="AG9" s="70">
        <v>3</v>
      </c>
      <c r="AH9" s="70">
        <v>3</v>
      </c>
      <c r="AI9" s="70">
        <v>3</v>
      </c>
      <c r="AJ9" s="70">
        <v>3</v>
      </c>
      <c r="AK9" s="70">
        <v>3</v>
      </c>
      <c r="AL9" s="70">
        <v>0</v>
      </c>
      <c r="AM9" s="70">
        <v>3</v>
      </c>
      <c r="AN9" s="70">
        <v>3</v>
      </c>
      <c r="AO9" s="70">
        <v>3</v>
      </c>
      <c r="AP9" s="70">
        <v>3</v>
      </c>
      <c r="AQ9" s="70">
        <v>3</v>
      </c>
      <c r="AR9" s="70">
        <v>3</v>
      </c>
      <c r="AS9" s="70">
        <v>3</v>
      </c>
      <c r="AU9" s="71"/>
      <c r="AV9" s="71"/>
      <c r="AW9" s="71"/>
      <c r="AX9" s="71"/>
    </row>
    <row r="10" spans="1:55" s="58" customFormat="1" ht="15.75" x14ac:dyDescent="0.25">
      <c r="A10" s="55">
        <v>4</v>
      </c>
      <c r="B10" s="63" t="s">
        <v>95</v>
      </c>
      <c r="C10" s="63" t="s">
        <v>6</v>
      </c>
      <c r="D10" s="72" t="s">
        <v>12</v>
      </c>
      <c r="E10" s="74">
        <v>3.6</v>
      </c>
      <c r="F10" s="70">
        <v>2</v>
      </c>
      <c r="G10" s="70">
        <v>1</v>
      </c>
      <c r="H10" s="70">
        <v>0</v>
      </c>
      <c r="I10" s="70">
        <v>2</v>
      </c>
      <c r="J10" s="70">
        <v>1</v>
      </c>
      <c r="K10" s="70">
        <v>2</v>
      </c>
      <c r="L10" s="70">
        <v>2</v>
      </c>
      <c r="M10" s="70">
        <v>2</v>
      </c>
      <c r="N10" s="70">
        <v>2</v>
      </c>
      <c r="O10" s="70">
        <v>2</v>
      </c>
      <c r="P10" s="70">
        <v>2</v>
      </c>
      <c r="Q10" s="70">
        <v>2</v>
      </c>
      <c r="R10" s="70">
        <v>4</v>
      </c>
      <c r="S10" s="70">
        <v>0</v>
      </c>
      <c r="T10" s="70">
        <v>2</v>
      </c>
      <c r="U10" s="70">
        <v>2</v>
      </c>
      <c r="V10" s="70">
        <v>0</v>
      </c>
      <c r="W10" s="70">
        <v>0</v>
      </c>
      <c r="X10" s="70">
        <v>0</v>
      </c>
      <c r="Y10" s="70">
        <v>2</v>
      </c>
      <c r="Z10" s="70">
        <v>0</v>
      </c>
      <c r="AA10" s="70">
        <v>1</v>
      </c>
      <c r="AB10" s="70">
        <v>1</v>
      </c>
      <c r="AC10" s="70">
        <v>0</v>
      </c>
      <c r="AD10" s="70">
        <v>2</v>
      </c>
      <c r="AE10" s="70">
        <v>1</v>
      </c>
      <c r="AF10" s="70">
        <v>2</v>
      </c>
      <c r="AG10" s="70">
        <v>2</v>
      </c>
      <c r="AH10" s="70">
        <v>2</v>
      </c>
      <c r="AI10" s="70">
        <v>2</v>
      </c>
      <c r="AJ10" s="70">
        <v>2</v>
      </c>
      <c r="AK10" s="70">
        <v>2</v>
      </c>
      <c r="AL10" s="70">
        <v>2</v>
      </c>
      <c r="AM10" s="70">
        <v>0</v>
      </c>
      <c r="AN10" s="70">
        <v>1</v>
      </c>
      <c r="AO10" s="70">
        <v>2</v>
      </c>
      <c r="AP10" s="70">
        <v>2</v>
      </c>
      <c r="AQ10" s="70">
        <v>0</v>
      </c>
      <c r="AR10" s="70">
        <v>2</v>
      </c>
      <c r="AS10" s="70">
        <v>2</v>
      </c>
      <c r="AU10" s="71"/>
      <c r="AV10" s="71"/>
      <c r="AW10" s="71"/>
      <c r="AX10" s="71"/>
    </row>
    <row r="11" spans="1:55" s="58" customFormat="1" ht="15.75" x14ac:dyDescent="0.25">
      <c r="A11" s="55">
        <v>5</v>
      </c>
      <c r="B11" s="63" t="s">
        <v>96</v>
      </c>
      <c r="C11" s="63" t="s">
        <v>6</v>
      </c>
      <c r="D11" s="72" t="s">
        <v>97</v>
      </c>
      <c r="E11" s="74">
        <v>1</v>
      </c>
      <c r="F11" s="70">
        <v>2</v>
      </c>
      <c r="G11" s="70">
        <v>2</v>
      </c>
      <c r="H11" s="70">
        <v>2</v>
      </c>
      <c r="I11" s="70">
        <v>2</v>
      </c>
      <c r="J11" s="70">
        <v>2</v>
      </c>
      <c r="K11" s="70">
        <v>0</v>
      </c>
      <c r="L11" s="70">
        <v>2</v>
      </c>
      <c r="M11" s="70">
        <v>2</v>
      </c>
      <c r="N11" s="70">
        <v>2</v>
      </c>
      <c r="O11" s="70">
        <v>2</v>
      </c>
      <c r="P11" s="70">
        <v>2</v>
      </c>
      <c r="Q11" s="70">
        <v>2</v>
      </c>
      <c r="R11" s="70">
        <v>2</v>
      </c>
      <c r="S11" s="70">
        <v>2</v>
      </c>
      <c r="T11" s="70">
        <v>2</v>
      </c>
      <c r="U11" s="70">
        <v>2</v>
      </c>
      <c r="V11" s="70">
        <v>2</v>
      </c>
      <c r="W11" s="70">
        <v>2</v>
      </c>
      <c r="X11" s="70">
        <v>2</v>
      </c>
      <c r="Y11" s="70">
        <v>2</v>
      </c>
      <c r="Z11" s="70">
        <v>2</v>
      </c>
      <c r="AA11" s="70">
        <v>2</v>
      </c>
      <c r="AB11" s="70">
        <v>2</v>
      </c>
      <c r="AC11" s="70">
        <v>2</v>
      </c>
      <c r="AD11" s="70">
        <v>2</v>
      </c>
      <c r="AE11" s="70">
        <v>2</v>
      </c>
      <c r="AF11" s="70">
        <v>0</v>
      </c>
      <c r="AG11" s="70">
        <v>2</v>
      </c>
      <c r="AH11" s="70">
        <v>2</v>
      </c>
      <c r="AI11" s="70">
        <v>2</v>
      </c>
      <c r="AJ11" s="70">
        <v>2</v>
      </c>
      <c r="AK11" s="70">
        <v>2</v>
      </c>
      <c r="AL11" s="70">
        <v>2</v>
      </c>
      <c r="AM11" s="70">
        <v>2</v>
      </c>
      <c r="AN11" s="70">
        <v>2</v>
      </c>
      <c r="AO11" s="70">
        <v>2</v>
      </c>
      <c r="AP11" s="70">
        <v>2</v>
      </c>
      <c r="AQ11" s="70">
        <v>2</v>
      </c>
      <c r="AR11" s="70">
        <v>2</v>
      </c>
      <c r="AS11" s="70">
        <v>2</v>
      </c>
      <c r="AU11" s="71"/>
      <c r="AV11" s="71"/>
      <c r="AW11" s="71"/>
      <c r="AX11" s="71"/>
    </row>
    <row r="12" spans="1:55" s="58" customFormat="1" ht="15.75" x14ac:dyDescent="0.25">
      <c r="A12" s="55">
        <v>6</v>
      </c>
      <c r="B12" s="63" t="s">
        <v>98</v>
      </c>
      <c r="C12" s="63" t="s">
        <v>6</v>
      </c>
      <c r="D12" s="72" t="s">
        <v>99</v>
      </c>
      <c r="E12" s="74">
        <v>2.2999999999999998</v>
      </c>
      <c r="F12" s="70">
        <v>3</v>
      </c>
      <c r="G12" s="70">
        <v>2</v>
      </c>
      <c r="H12" s="70">
        <v>3</v>
      </c>
      <c r="I12" s="70">
        <v>3</v>
      </c>
      <c r="J12" s="70">
        <v>3</v>
      </c>
      <c r="K12" s="70">
        <v>3</v>
      </c>
      <c r="L12" s="70">
        <v>3</v>
      </c>
      <c r="M12" s="70">
        <v>3</v>
      </c>
      <c r="N12" s="70">
        <v>3</v>
      </c>
      <c r="O12" s="70">
        <v>3</v>
      </c>
      <c r="P12" s="70">
        <v>3</v>
      </c>
      <c r="Q12" s="70">
        <v>3</v>
      </c>
      <c r="R12" s="70">
        <v>3</v>
      </c>
      <c r="S12" s="70">
        <v>3</v>
      </c>
      <c r="T12" s="70">
        <v>3</v>
      </c>
      <c r="U12" s="70">
        <v>3</v>
      </c>
      <c r="V12" s="70">
        <v>3</v>
      </c>
      <c r="W12" s="70">
        <v>3</v>
      </c>
      <c r="X12" s="70">
        <v>3</v>
      </c>
      <c r="Y12" s="70">
        <v>3</v>
      </c>
      <c r="Z12" s="70">
        <v>3</v>
      </c>
      <c r="AA12" s="70">
        <v>3</v>
      </c>
      <c r="AB12" s="70">
        <v>2</v>
      </c>
      <c r="AC12" s="70">
        <v>3</v>
      </c>
      <c r="AD12" s="70">
        <v>3</v>
      </c>
      <c r="AE12" s="70">
        <v>3</v>
      </c>
      <c r="AF12" s="70">
        <v>3</v>
      </c>
      <c r="AG12" s="70">
        <v>3</v>
      </c>
      <c r="AH12" s="70">
        <v>3</v>
      </c>
      <c r="AI12" s="70">
        <v>3</v>
      </c>
      <c r="AJ12" s="70">
        <v>3</v>
      </c>
      <c r="AK12" s="70">
        <v>3</v>
      </c>
      <c r="AL12" s="70">
        <v>3</v>
      </c>
      <c r="AM12" s="70">
        <v>3</v>
      </c>
      <c r="AN12" s="70">
        <v>3</v>
      </c>
      <c r="AO12" s="70">
        <v>3</v>
      </c>
      <c r="AP12" s="70">
        <v>3</v>
      </c>
      <c r="AQ12" s="70">
        <v>3</v>
      </c>
      <c r="AR12" s="70">
        <v>3</v>
      </c>
      <c r="AS12" s="70">
        <v>3</v>
      </c>
      <c r="AU12" s="71"/>
      <c r="AV12" s="71"/>
      <c r="AW12" s="71"/>
      <c r="AX12" s="71"/>
    </row>
    <row r="13" spans="1:55" s="58" customFormat="1" ht="15.75" x14ac:dyDescent="0.25">
      <c r="A13" s="55">
        <v>7</v>
      </c>
      <c r="B13" s="63" t="s">
        <v>100</v>
      </c>
      <c r="C13" s="63" t="s">
        <v>102</v>
      </c>
      <c r="D13" s="72" t="s">
        <v>101</v>
      </c>
      <c r="E13" s="74">
        <v>5.8</v>
      </c>
      <c r="F13" s="70">
        <v>3</v>
      </c>
      <c r="G13" s="70">
        <v>3</v>
      </c>
      <c r="H13" s="70">
        <v>2</v>
      </c>
      <c r="I13" s="70">
        <v>3</v>
      </c>
      <c r="J13" s="70">
        <v>2</v>
      </c>
      <c r="K13" s="70">
        <v>2</v>
      </c>
      <c r="L13" s="70">
        <v>3</v>
      </c>
      <c r="M13" s="70">
        <v>3</v>
      </c>
      <c r="N13" s="70">
        <v>3</v>
      </c>
      <c r="O13" s="70">
        <v>3</v>
      </c>
      <c r="P13" s="70">
        <v>3</v>
      </c>
      <c r="Q13" s="70">
        <v>3</v>
      </c>
      <c r="R13" s="70">
        <v>3</v>
      </c>
      <c r="S13" s="70">
        <v>3</v>
      </c>
      <c r="T13" s="70">
        <v>3</v>
      </c>
      <c r="U13" s="70">
        <v>3</v>
      </c>
      <c r="V13" s="70">
        <v>3</v>
      </c>
      <c r="W13" s="70">
        <v>5</v>
      </c>
      <c r="X13" s="70">
        <v>0</v>
      </c>
      <c r="Y13" s="70">
        <v>3</v>
      </c>
      <c r="Z13" s="70">
        <v>3</v>
      </c>
      <c r="AA13" s="70">
        <v>3</v>
      </c>
      <c r="AB13" s="70">
        <v>3</v>
      </c>
      <c r="AC13" s="70">
        <v>2</v>
      </c>
      <c r="AD13" s="70">
        <v>3</v>
      </c>
      <c r="AE13" s="70">
        <v>2</v>
      </c>
      <c r="AF13" s="70">
        <v>2</v>
      </c>
      <c r="AG13" s="70">
        <v>3</v>
      </c>
      <c r="AH13" s="70">
        <v>3</v>
      </c>
      <c r="AI13" s="70">
        <v>3</v>
      </c>
      <c r="AJ13" s="70">
        <v>3</v>
      </c>
      <c r="AK13" s="70">
        <v>3</v>
      </c>
      <c r="AL13" s="70">
        <v>3</v>
      </c>
      <c r="AM13" s="70">
        <v>3</v>
      </c>
      <c r="AN13" s="70">
        <v>0</v>
      </c>
      <c r="AO13" s="70">
        <v>3</v>
      </c>
      <c r="AP13" s="70">
        <v>3</v>
      </c>
      <c r="AQ13" s="70">
        <v>5</v>
      </c>
      <c r="AR13" s="70">
        <v>0</v>
      </c>
      <c r="AS13" s="70">
        <v>3</v>
      </c>
      <c r="AU13" s="71"/>
      <c r="AV13" s="71"/>
      <c r="AW13" s="71"/>
      <c r="AX13" s="71"/>
    </row>
    <row r="14" spans="1:55" s="58" customFormat="1" ht="15.75" x14ac:dyDescent="0.25">
      <c r="A14" s="55">
        <v>8</v>
      </c>
      <c r="B14" s="63" t="s">
        <v>103</v>
      </c>
      <c r="C14" s="63" t="s">
        <v>102</v>
      </c>
      <c r="D14" s="72" t="s">
        <v>21</v>
      </c>
      <c r="E14" s="74">
        <v>3.8</v>
      </c>
      <c r="F14" s="70">
        <v>2</v>
      </c>
      <c r="G14" s="70">
        <v>2</v>
      </c>
      <c r="H14" s="70">
        <v>1</v>
      </c>
      <c r="I14" s="70">
        <v>5</v>
      </c>
      <c r="J14" s="70">
        <v>1</v>
      </c>
      <c r="K14" s="70">
        <v>2</v>
      </c>
      <c r="L14" s="70">
        <v>2</v>
      </c>
      <c r="M14" s="70">
        <v>2</v>
      </c>
      <c r="N14" s="70">
        <v>2</v>
      </c>
      <c r="O14" s="70">
        <v>2</v>
      </c>
      <c r="P14" s="70">
        <v>3</v>
      </c>
      <c r="Q14" s="70">
        <v>2</v>
      </c>
      <c r="R14" s="70">
        <v>3</v>
      </c>
      <c r="S14" s="70">
        <v>2</v>
      </c>
      <c r="T14" s="70">
        <v>2</v>
      </c>
      <c r="U14" s="70">
        <v>2</v>
      </c>
      <c r="V14" s="70">
        <v>2</v>
      </c>
      <c r="W14" s="70">
        <v>2</v>
      </c>
      <c r="X14" s="70">
        <v>2</v>
      </c>
      <c r="Y14" s="70">
        <v>2</v>
      </c>
      <c r="Z14" s="70">
        <v>2</v>
      </c>
      <c r="AA14" s="70">
        <v>2</v>
      </c>
      <c r="AB14" s="70">
        <v>2</v>
      </c>
      <c r="AC14" s="70">
        <v>1</v>
      </c>
      <c r="AD14" s="70">
        <v>5</v>
      </c>
      <c r="AE14" s="70">
        <v>1</v>
      </c>
      <c r="AF14" s="70">
        <v>2</v>
      </c>
      <c r="AG14" s="70">
        <v>2</v>
      </c>
      <c r="AH14" s="70">
        <v>2</v>
      </c>
      <c r="AI14" s="70">
        <v>2</v>
      </c>
      <c r="AJ14" s="70">
        <v>2</v>
      </c>
      <c r="AK14" s="70">
        <v>2</v>
      </c>
      <c r="AL14" s="70">
        <v>2</v>
      </c>
      <c r="AM14" s="70">
        <v>2</v>
      </c>
      <c r="AN14" s="70">
        <v>0</v>
      </c>
      <c r="AO14" s="70">
        <v>0</v>
      </c>
      <c r="AP14" s="70">
        <v>2</v>
      </c>
      <c r="AQ14" s="70">
        <v>2</v>
      </c>
      <c r="AR14" s="70">
        <v>2</v>
      </c>
      <c r="AS14" s="70">
        <v>2</v>
      </c>
      <c r="AU14" s="71"/>
      <c r="AV14" s="71"/>
      <c r="AW14" s="71"/>
      <c r="AX14" s="71"/>
    </row>
    <row r="15" spans="1:55" s="58" customFormat="1" ht="15.75" x14ac:dyDescent="0.25">
      <c r="A15" s="55">
        <v>9</v>
      </c>
      <c r="B15" s="63" t="s">
        <v>104</v>
      </c>
      <c r="C15" s="63" t="s">
        <v>102</v>
      </c>
      <c r="D15" s="72" t="s">
        <v>105</v>
      </c>
      <c r="E15" s="74">
        <v>1.4</v>
      </c>
      <c r="F15" s="70">
        <v>2</v>
      </c>
      <c r="G15" s="70">
        <v>1</v>
      </c>
      <c r="H15" s="70">
        <v>2</v>
      </c>
      <c r="I15" s="70">
        <v>2</v>
      </c>
      <c r="J15" s="70">
        <v>2</v>
      </c>
      <c r="K15" s="70">
        <v>2</v>
      </c>
      <c r="L15" s="70">
        <v>2</v>
      </c>
      <c r="M15" s="70">
        <v>2</v>
      </c>
      <c r="N15" s="70">
        <v>1</v>
      </c>
      <c r="O15" s="70">
        <v>2</v>
      </c>
      <c r="P15" s="70">
        <v>2</v>
      </c>
      <c r="Q15" s="70">
        <v>2</v>
      </c>
      <c r="R15" s="70">
        <v>2</v>
      </c>
      <c r="S15" s="70">
        <v>3</v>
      </c>
      <c r="T15" s="70">
        <v>2</v>
      </c>
      <c r="U15" s="70">
        <v>2</v>
      </c>
      <c r="V15" s="70">
        <v>2</v>
      </c>
      <c r="W15" s="70">
        <v>2</v>
      </c>
      <c r="X15" s="70">
        <v>2</v>
      </c>
      <c r="Y15" s="70">
        <v>2</v>
      </c>
      <c r="Z15" s="70">
        <v>2</v>
      </c>
      <c r="AA15" s="70">
        <v>2</v>
      </c>
      <c r="AB15" s="70">
        <v>1</v>
      </c>
      <c r="AC15" s="70">
        <v>2</v>
      </c>
      <c r="AD15" s="70">
        <v>2</v>
      </c>
      <c r="AE15" s="70">
        <v>2</v>
      </c>
      <c r="AF15" s="70">
        <v>2</v>
      </c>
      <c r="AG15" s="70">
        <v>0</v>
      </c>
      <c r="AH15" s="70">
        <v>2</v>
      </c>
      <c r="AI15" s="70">
        <v>1</v>
      </c>
      <c r="AJ15" s="70">
        <v>2</v>
      </c>
      <c r="AK15" s="70">
        <v>2</v>
      </c>
      <c r="AL15" s="70">
        <v>2</v>
      </c>
      <c r="AM15" s="70">
        <v>2</v>
      </c>
      <c r="AN15" s="70">
        <v>2</v>
      </c>
      <c r="AO15" s="70">
        <v>2</v>
      </c>
      <c r="AP15" s="70">
        <v>2</v>
      </c>
      <c r="AQ15" s="70">
        <v>2</v>
      </c>
      <c r="AR15" s="70">
        <v>2</v>
      </c>
      <c r="AS15" s="70">
        <v>2</v>
      </c>
      <c r="AU15" s="71"/>
      <c r="AV15" s="71"/>
      <c r="AW15" s="71"/>
      <c r="AX15" s="71"/>
    </row>
    <row r="16" spans="1:55" s="58" customFormat="1" ht="15.75" x14ac:dyDescent="0.25">
      <c r="A16" s="55">
        <v>10</v>
      </c>
      <c r="B16" s="63" t="s">
        <v>106</v>
      </c>
      <c r="C16" s="63" t="s">
        <v>108</v>
      </c>
      <c r="D16" s="72" t="s">
        <v>107</v>
      </c>
      <c r="E16" s="74">
        <v>2.8</v>
      </c>
      <c r="F16" s="70">
        <v>3</v>
      </c>
      <c r="G16" s="70">
        <v>3</v>
      </c>
      <c r="H16" s="70">
        <v>3</v>
      </c>
      <c r="I16" s="70">
        <v>3</v>
      </c>
      <c r="J16" s="70">
        <v>3</v>
      </c>
      <c r="K16" s="70">
        <v>3</v>
      </c>
      <c r="L16" s="70">
        <v>3</v>
      </c>
      <c r="M16" s="70">
        <v>3</v>
      </c>
      <c r="N16" s="70">
        <v>3</v>
      </c>
      <c r="O16" s="70">
        <v>3</v>
      </c>
      <c r="P16" s="70">
        <v>3</v>
      </c>
      <c r="Q16" s="70">
        <v>3</v>
      </c>
      <c r="R16" s="70">
        <v>0</v>
      </c>
      <c r="S16" s="70">
        <v>3</v>
      </c>
      <c r="T16" s="70">
        <v>3</v>
      </c>
      <c r="U16" s="70">
        <v>3</v>
      </c>
      <c r="V16" s="70">
        <v>3</v>
      </c>
      <c r="W16" s="70">
        <v>3</v>
      </c>
      <c r="X16" s="70">
        <v>3</v>
      </c>
      <c r="Y16" s="70">
        <v>3</v>
      </c>
      <c r="Z16" s="70">
        <v>3</v>
      </c>
      <c r="AA16" s="70">
        <v>3</v>
      </c>
      <c r="AB16" s="70">
        <v>3</v>
      </c>
      <c r="AC16" s="70">
        <v>3</v>
      </c>
      <c r="AD16" s="70">
        <v>3</v>
      </c>
      <c r="AE16" s="70">
        <v>3</v>
      </c>
      <c r="AF16" s="70">
        <v>3</v>
      </c>
      <c r="AG16" s="70">
        <v>0</v>
      </c>
      <c r="AH16" s="70">
        <v>3</v>
      </c>
      <c r="AI16" s="70">
        <v>3</v>
      </c>
      <c r="AJ16" s="70">
        <v>3</v>
      </c>
      <c r="AK16" s="70">
        <v>3</v>
      </c>
      <c r="AL16" s="70">
        <v>3</v>
      </c>
      <c r="AM16" s="70">
        <v>3</v>
      </c>
      <c r="AN16" s="70">
        <v>3</v>
      </c>
      <c r="AO16" s="70">
        <v>3</v>
      </c>
      <c r="AP16" s="70">
        <v>0</v>
      </c>
      <c r="AQ16" s="70">
        <v>3</v>
      </c>
      <c r="AR16" s="70">
        <v>1</v>
      </c>
      <c r="AS16" s="70">
        <v>3</v>
      </c>
      <c r="AU16" s="71"/>
      <c r="AV16" s="71"/>
      <c r="AW16" s="71"/>
      <c r="AX16" s="71"/>
    </row>
    <row r="17" spans="1:50" s="58" customFormat="1" ht="15.75" x14ac:dyDescent="0.25">
      <c r="A17" s="55">
        <v>11</v>
      </c>
      <c r="B17" s="63" t="s">
        <v>109</v>
      </c>
      <c r="C17" s="63" t="s">
        <v>108</v>
      </c>
      <c r="D17" s="72" t="s">
        <v>110</v>
      </c>
      <c r="E17" s="74">
        <v>1.2</v>
      </c>
      <c r="F17" s="70">
        <v>3</v>
      </c>
      <c r="G17" s="70">
        <v>1</v>
      </c>
      <c r="H17" s="70">
        <v>1</v>
      </c>
      <c r="I17" s="70">
        <v>3</v>
      </c>
      <c r="J17" s="70">
        <v>1</v>
      </c>
      <c r="K17" s="70">
        <v>3</v>
      </c>
      <c r="L17" s="70">
        <v>3</v>
      </c>
      <c r="M17" s="70">
        <v>3</v>
      </c>
      <c r="N17" s="70">
        <v>3</v>
      </c>
      <c r="O17" s="70">
        <v>3</v>
      </c>
      <c r="P17" s="70">
        <v>3</v>
      </c>
      <c r="Q17" s="70">
        <v>3</v>
      </c>
      <c r="R17" s="70">
        <v>3</v>
      </c>
      <c r="S17" s="70">
        <v>3</v>
      </c>
      <c r="T17" s="70">
        <v>0</v>
      </c>
      <c r="U17" s="70">
        <v>3</v>
      </c>
      <c r="V17" s="70">
        <v>3</v>
      </c>
      <c r="W17" s="70">
        <v>3</v>
      </c>
      <c r="X17" s="70">
        <v>3</v>
      </c>
      <c r="Y17" s="70">
        <v>3</v>
      </c>
      <c r="Z17" s="70">
        <v>3</v>
      </c>
      <c r="AA17" s="70">
        <v>3</v>
      </c>
      <c r="AB17" s="70">
        <v>1</v>
      </c>
      <c r="AC17" s="70">
        <v>1</v>
      </c>
      <c r="AD17" s="70">
        <v>3</v>
      </c>
      <c r="AE17" s="70">
        <v>1</v>
      </c>
      <c r="AF17" s="70">
        <v>3</v>
      </c>
      <c r="AG17" s="70">
        <v>3</v>
      </c>
      <c r="AH17" s="70">
        <v>3</v>
      </c>
      <c r="AI17" s="70">
        <v>3</v>
      </c>
      <c r="AJ17" s="70">
        <v>3</v>
      </c>
      <c r="AK17" s="70">
        <v>3</v>
      </c>
      <c r="AL17" s="70">
        <v>3</v>
      </c>
      <c r="AM17" s="70">
        <v>2</v>
      </c>
      <c r="AN17" s="70">
        <v>0</v>
      </c>
      <c r="AO17" s="70">
        <v>3</v>
      </c>
      <c r="AP17" s="70">
        <v>3</v>
      </c>
      <c r="AQ17" s="70">
        <v>3</v>
      </c>
      <c r="AR17" s="70">
        <v>3</v>
      </c>
      <c r="AS17" s="70">
        <v>0</v>
      </c>
      <c r="AU17" s="71"/>
      <c r="AV17" s="71"/>
      <c r="AW17" s="71"/>
      <c r="AX17" s="71"/>
    </row>
    <row r="18" spans="1:50" s="58" customFormat="1" ht="15.75" x14ac:dyDescent="0.25">
      <c r="A18" s="55">
        <v>12</v>
      </c>
      <c r="B18" s="63" t="s">
        <v>111</v>
      </c>
      <c r="C18" s="63" t="s">
        <v>108</v>
      </c>
      <c r="D18" s="72" t="s">
        <v>112</v>
      </c>
      <c r="E18" s="74">
        <v>1.7</v>
      </c>
      <c r="F18" s="70">
        <v>2</v>
      </c>
      <c r="G18" s="70">
        <v>2</v>
      </c>
      <c r="H18" s="70">
        <v>2</v>
      </c>
      <c r="I18" s="70">
        <v>2</v>
      </c>
      <c r="J18" s="70">
        <v>2</v>
      </c>
      <c r="K18" s="70">
        <v>2</v>
      </c>
      <c r="L18" s="70">
        <v>2</v>
      </c>
      <c r="M18" s="70">
        <v>2</v>
      </c>
      <c r="N18" s="70">
        <v>2</v>
      </c>
      <c r="O18" s="70">
        <v>2</v>
      </c>
      <c r="P18" s="70">
        <v>2</v>
      </c>
      <c r="Q18" s="70">
        <v>2</v>
      </c>
      <c r="R18" s="70">
        <v>4</v>
      </c>
      <c r="S18" s="70">
        <v>2</v>
      </c>
      <c r="T18" s="70">
        <v>2</v>
      </c>
      <c r="U18" s="70">
        <v>0</v>
      </c>
      <c r="V18" s="70">
        <v>2</v>
      </c>
      <c r="W18" s="70">
        <v>2</v>
      </c>
      <c r="X18" s="70">
        <v>2</v>
      </c>
      <c r="Y18" s="70">
        <v>2</v>
      </c>
      <c r="Z18" s="70">
        <v>2</v>
      </c>
      <c r="AA18" s="70">
        <v>2</v>
      </c>
      <c r="AB18" s="70">
        <v>2</v>
      </c>
      <c r="AC18" s="70">
        <v>2</v>
      </c>
      <c r="AD18" s="70">
        <v>2</v>
      </c>
      <c r="AE18" s="70">
        <v>2</v>
      </c>
      <c r="AF18" s="70">
        <v>2</v>
      </c>
      <c r="AG18" s="70">
        <v>2</v>
      </c>
      <c r="AH18" s="70">
        <v>2</v>
      </c>
      <c r="AI18" s="70">
        <v>2</v>
      </c>
      <c r="AJ18" s="70">
        <v>2</v>
      </c>
      <c r="AK18" s="70">
        <v>2</v>
      </c>
      <c r="AL18" s="70">
        <v>2</v>
      </c>
      <c r="AM18" s="70">
        <v>3</v>
      </c>
      <c r="AN18" s="70">
        <v>2</v>
      </c>
      <c r="AO18" s="70">
        <v>0</v>
      </c>
      <c r="AP18" s="70">
        <v>2</v>
      </c>
      <c r="AQ18" s="70">
        <v>2</v>
      </c>
      <c r="AR18" s="70">
        <v>2</v>
      </c>
      <c r="AS18" s="70">
        <v>2</v>
      </c>
      <c r="AU18" s="71"/>
      <c r="AV18" s="71"/>
      <c r="AW18" s="71"/>
      <c r="AX18" s="71"/>
    </row>
    <row r="19" spans="1:50" s="58" customFormat="1" ht="15.75" x14ac:dyDescent="0.25">
      <c r="A19" s="55">
        <v>13</v>
      </c>
      <c r="B19" s="63" t="s">
        <v>113</v>
      </c>
      <c r="C19" s="63" t="s">
        <v>108</v>
      </c>
      <c r="D19" s="72" t="s">
        <v>114</v>
      </c>
      <c r="E19" s="74">
        <v>3.5</v>
      </c>
      <c r="F19" s="70">
        <v>2</v>
      </c>
      <c r="G19" s="70">
        <v>2</v>
      </c>
      <c r="H19" s="70">
        <v>1</v>
      </c>
      <c r="I19" s="70">
        <v>2</v>
      </c>
      <c r="J19" s="70">
        <v>2</v>
      </c>
      <c r="K19" s="70">
        <v>2</v>
      </c>
      <c r="L19" s="70">
        <v>2</v>
      </c>
      <c r="M19" s="70">
        <v>2</v>
      </c>
      <c r="N19" s="70">
        <v>2</v>
      </c>
      <c r="O19" s="70">
        <v>2</v>
      </c>
      <c r="P19" s="70">
        <v>2</v>
      </c>
      <c r="Q19" s="70">
        <v>2</v>
      </c>
      <c r="R19" s="70">
        <v>2</v>
      </c>
      <c r="S19" s="70">
        <v>2</v>
      </c>
      <c r="T19" s="70">
        <v>2</v>
      </c>
      <c r="U19" s="70">
        <v>2</v>
      </c>
      <c r="V19" s="70">
        <v>2</v>
      </c>
      <c r="W19" s="70">
        <v>2</v>
      </c>
      <c r="X19" s="70">
        <v>2</v>
      </c>
      <c r="Y19" s="70">
        <v>2</v>
      </c>
      <c r="Z19" s="70">
        <v>2</v>
      </c>
      <c r="AA19" s="70">
        <v>2</v>
      </c>
      <c r="AB19" s="70">
        <v>2</v>
      </c>
      <c r="AC19" s="70">
        <v>1</v>
      </c>
      <c r="AD19" s="70">
        <v>0</v>
      </c>
      <c r="AE19" s="70">
        <v>2</v>
      </c>
      <c r="AF19" s="70">
        <v>2</v>
      </c>
      <c r="AG19" s="70">
        <v>2</v>
      </c>
      <c r="AH19" s="70">
        <v>2</v>
      </c>
      <c r="AI19" s="70">
        <v>3</v>
      </c>
      <c r="AJ19" s="70">
        <v>2</v>
      </c>
      <c r="AK19" s="70">
        <v>2</v>
      </c>
      <c r="AL19" s="70">
        <v>2</v>
      </c>
      <c r="AM19" s="70">
        <v>3</v>
      </c>
      <c r="AN19" s="70">
        <v>2</v>
      </c>
      <c r="AO19" s="70">
        <v>2</v>
      </c>
      <c r="AP19" s="70">
        <v>2</v>
      </c>
      <c r="AQ19" s="70">
        <v>2</v>
      </c>
      <c r="AR19" s="70">
        <v>2</v>
      </c>
      <c r="AS19" s="70">
        <v>2</v>
      </c>
      <c r="AU19" s="71"/>
      <c r="AV19" s="71"/>
      <c r="AW19" s="71"/>
      <c r="AX19" s="71"/>
    </row>
    <row r="20" spans="1:50" s="58" customFormat="1" ht="15.75" x14ac:dyDescent="0.25">
      <c r="A20" s="55">
        <v>14</v>
      </c>
      <c r="B20" s="63" t="s">
        <v>115</v>
      </c>
      <c r="C20" s="63" t="s">
        <v>108</v>
      </c>
      <c r="D20" s="72" t="s">
        <v>116</v>
      </c>
      <c r="E20" s="74">
        <v>1.5</v>
      </c>
      <c r="F20" s="70">
        <v>3</v>
      </c>
      <c r="G20" s="70">
        <v>2</v>
      </c>
      <c r="H20" s="70">
        <v>2</v>
      </c>
      <c r="I20" s="70">
        <v>3</v>
      </c>
      <c r="J20" s="70">
        <v>3</v>
      </c>
      <c r="K20" s="70">
        <v>3</v>
      </c>
      <c r="L20" s="70">
        <v>3</v>
      </c>
      <c r="M20" s="70">
        <v>3</v>
      </c>
      <c r="N20" s="70">
        <v>3</v>
      </c>
      <c r="O20" s="70">
        <v>3</v>
      </c>
      <c r="P20" s="70">
        <v>0</v>
      </c>
      <c r="Q20" s="70">
        <v>3</v>
      </c>
      <c r="R20" s="70">
        <v>3</v>
      </c>
      <c r="S20" s="70">
        <v>3</v>
      </c>
      <c r="T20" s="70">
        <v>3</v>
      </c>
      <c r="U20" s="70">
        <v>3</v>
      </c>
      <c r="V20" s="70">
        <v>0</v>
      </c>
      <c r="W20" s="70">
        <v>3</v>
      </c>
      <c r="X20" s="70">
        <v>3</v>
      </c>
      <c r="Y20" s="70">
        <v>3</v>
      </c>
      <c r="Z20" s="70">
        <v>3</v>
      </c>
      <c r="AA20" s="70">
        <v>3</v>
      </c>
      <c r="AB20" s="70">
        <v>2</v>
      </c>
      <c r="AC20" s="70">
        <v>2</v>
      </c>
      <c r="AD20" s="70">
        <v>3</v>
      </c>
      <c r="AE20" s="70">
        <v>3</v>
      </c>
      <c r="AF20" s="70">
        <v>3</v>
      </c>
      <c r="AG20" s="70">
        <v>3</v>
      </c>
      <c r="AH20" s="70">
        <v>3</v>
      </c>
      <c r="AI20" s="70">
        <v>2</v>
      </c>
      <c r="AJ20" s="70">
        <v>3</v>
      </c>
      <c r="AK20" s="70">
        <v>0</v>
      </c>
      <c r="AL20" s="70">
        <v>3</v>
      </c>
      <c r="AM20" s="70">
        <v>2</v>
      </c>
      <c r="AN20" s="70">
        <v>3</v>
      </c>
      <c r="AO20" s="70">
        <v>3</v>
      </c>
      <c r="AP20" s="70">
        <v>3</v>
      </c>
      <c r="AQ20" s="70">
        <v>3</v>
      </c>
      <c r="AR20" s="70">
        <v>3</v>
      </c>
      <c r="AS20" s="70">
        <v>3</v>
      </c>
      <c r="AU20" s="71"/>
      <c r="AV20" s="71"/>
      <c r="AW20" s="71"/>
      <c r="AX20" s="71"/>
    </row>
    <row r="21" spans="1:50" s="58" customFormat="1" ht="15.75" x14ac:dyDescent="0.25">
      <c r="A21" s="55">
        <v>15</v>
      </c>
      <c r="B21" s="63" t="s">
        <v>117</v>
      </c>
      <c r="C21" s="63" t="s">
        <v>108</v>
      </c>
      <c r="D21" s="72" t="s">
        <v>118</v>
      </c>
      <c r="E21" s="74">
        <v>3.4</v>
      </c>
      <c r="F21" s="70">
        <v>1</v>
      </c>
      <c r="G21" s="70">
        <v>1</v>
      </c>
      <c r="H21" s="70">
        <v>1</v>
      </c>
      <c r="I21" s="70">
        <v>1</v>
      </c>
      <c r="J21" s="70">
        <v>1</v>
      </c>
      <c r="K21" s="70">
        <v>1</v>
      </c>
      <c r="L21" s="70">
        <v>1</v>
      </c>
      <c r="M21" s="70">
        <v>1</v>
      </c>
      <c r="N21" s="70">
        <v>1</v>
      </c>
      <c r="O21" s="70">
        <v>1</v>
      </c>
      <c r="P21" s="70">
        <v>0</v>
      </c>
      <c r="Q21" s="70">
        <v>1</v>
      </c>
      <c r="R21" s="70">
        <v>1</v>
      </c>
      <c r="S21" s="70">
        <v>1</v>
      </c>
      <c r="T21" s="70">
        <v>1</v>
      </c>
      <c r="U21" s="70">
        <v>1</v>
      </c>
      <c r="V21" s="70">
        <v>1</v>
      </c>
      <c r="W21" s="70">
        <v>1</v>
      </c>
      <c r="X21" s="70">
        <v>1</v>
      </c>
      <c r="Y21" s="70">
        <v>1</v>
      </c>
      <c r="Z21" s="70">
        <v>1</v>
      </c>
      <c r="AA21" s="70">
        <v>1</v>
      </c>
      <c r="AB21" s="70">
        <v>1</v>
      </c>
      <c r="AC21" s="70">
        <v>1</v>
      </c>
      <c r="AD21" s="70">
        <v>1</v>
      </c>
      <c r="AE21" s="70">
        <v>1</v>
      </c>
      <c r="AF21" s="70">
        <v>1</v>
      </c>
      <c r="AG21" s="70">
        <v>1</v>
      </c>
      <c r="AH21" s="70">
        <v>1</v>
      </c>
      <c r="AI21" s="70">
        <v>3</v>
      </c>
      <c r="AJ21" s="70">
        <v>1</v>
      </c>
      <c r="AK21" s="70">
        <v>0</v>
      </c>
      <c r="AL21" s="70">
        <v>1</v>
      </c>
      <c r="AM21" s="70">
        <v>2</v>
      </c>
      <c r="AN21" s="70">
        <v>1</v>
      </c>
      <c r="AO21" s="70">
        <v>1</v>
      </c>
      <c r="AP21" s="70">
        <v>1</v>
      </c>
      <c r="AQ21" s="70">
        <v>1</v>
      </c>
      <c r="AR21" s="70">
        <v>1</v>
      </c>
      <c r="AS21" s="70">
        <v>1</v>
      </c>
      <c r="AU21" s="71"/>
      <c r="AV21" s="71"/>
      <c r="AW21" s="71"/>
      <c r="AX21" s="71"/>
    </row>
    <row r="22" spans="1:50" s="58" customFormat="1" ht="15.75" x14ac:dyDescent="0.25">
      <c r="A22" s="55">
        <v>16</v>
      </c>
      <c r="B22" s="63" t="s">
        <v>119</v>
      </c>
      <c r="C22" s="63" t="s">
        <v>39</v>
      </c>
      <c r="D22" s="72" t="s">
        <v>38</v>
      </c>
      <c r="E22" s="74">
        <v>11.7</v>
      </c>
      <c r="F22" s="70">
        <v>1</v>
      </c>
      <c r="G22" s="70">
        <v>1</v>
      </c>
      <c r="H22" s="70">
        <v>0</v>
      </c>
      <c r="I22" s="70">
        <v>1</v>
      </c>
      <c r="J22" s="70">
        <v>0</v>
      </c>
      <c r="K22" s="70">
        <v>1</v>
      </c>
      <c r="L22" s="70">
        <v>1</v>
      </c>
      <c r="M22" s="70">
        <v>1</v>
      </c>
      <c r="N22" s="70">
        <v>1</v>
      </c>
      <c r="O22" s="70">
        <v>1</v>
      </c>
      <c r="P22" s="70">
        <v>0</v>
      </c>
      <c r="Q22" s="70">
        <v>1</v>
      </c>
      <c r="R22" s="70">
        <v>1</v>
      </c>
      <c r="S22" s="70">
        <v>1</v>
      </c>
      <c r="T22" s="70">
        <v>1</v>
      </c>
      <c r="U22" s="70">
        <v>1</v>
      </c>
      <c r="V22" s="70">
        <v>1</v>
      </c>
      <c r="W22" s="70">
        <v>1</v>
      </c>
      <c r="X22" s="70">
        <v>1</v>
      </c>
      <c r="Y22" s="70">
        <v>0</v>
      </c>
      <c r="Z22" s="70">
        <v>0</v>
      </c>
      <c r="AA22" s="70">
        <v>1</v>
      </c>
      <c r="AB22" s="70">
        <v>1</v>
      </c>
      <c r="AC22" s="70">
        <v>0</v>
      </c>
      <c r="AD22" s="70">
        <v>1</v>
      </c>
      <c r="AE22" s="70">
        <v>0</v>
      </c>
      <c r="AF22" s="70">
        <v>1</v>
      </c>
      <c r="AG22" s="70">
        <v>1</v>
      </c>
      <c r="AH22" s="70">
        <v>1</v>
      </c>
      <c r="AI22" s="70">
        <v>3</v>
      </c>
      <c r="AJ22" s="70">
        <v>1</v>
      </c>
      <c r="AK22" s="70">
        <v>0</v>
      </c>
      <c r="AL22" s="70">
        <v>1</v>
      </c>
      <c r="AM22" s="70">
        <v>0</v>
      </c>
      <c r="AN22" s="70">
        <v>1</v>
      </c>
      <c r="AO22" s="70">
        <v>1</v>
      </c>
      <c r="AP22" s="70">
        <v>1</v>
      </c>
      <c r="AQ22" s="70">
        <v>1</v>
      </c>
      <c r="AR22" s="70">
        <v>1</v>
      </c>
      <c r="AS22" s="70">
        <v>0</v>
      </c>
      <c r="AU22" s="71"/>
      <c r="AV22" s="71"/>
      <c r="AW22" s="71"/>
      <c r="AX22" s="71"/>
    </row>
    <row r="23" spans="1:50" s="58" customFormat="1" ht="15.75" x14ac:dyDescent="0.25">
      <c r="A23" s="55">
        <v>17</v>
      </c>
      <c r="B23" s="63" t="s">
        <v>120</v>
      </c>
      <c r="C23" s="63" t="s">
        <v>39</v>
      </c>
      <c r="D23" s="72" t="s">
        <v>41</v>
      </c>
      <c r="E23" s="74">
        <v>2.8</v>
      </c>
      <c r="F23" s="70">
        <v>3</v>
      </c>
      <c r="G23" s="70">
        <v>3</v>
      </c>
      <c r="H23" s="70">
        <v>2</v>
      </c>
      <c r="I23" s="70">
        <v>3</v>
      </c>
      <c r="J23" s="70">
        <v>3</v>
      </c>
      <c r="K23" s="70">
        <v>3</v>
      </c>
      <c r="L23" s="70">
        <v>3</v>
      </c>
      <c r="M23" s="70">
        <v>3</v>
      </c>
      <c r="N23" s="70">
        <v>3</v>
      </c>
      <c r="O23" s="70">
        <v>3</v>
      </c>
      <c r="P23" s="70">
        <v>3</v>
      </c>
      <c r="Q23" s="70">
        <v>3</v>
      </c>
      <c r="R23" s="70">
        <v>3</v>
      </c>
      <c r="S23" s="70">
        <v>3</v>
      </c>
      <c r="T23" s="70">
        <v>3</v>
      </c>
      <c r="U23" s="70">
        <v>3</v>
      </c>
      <c r="V23" s="70">
        <v>3</v>
      </c>
      <c r="W23" s="70">
        <v>3</v>
      </c>
      <c r="X23" s="70">
        <v>3</v>
      </c>
      <c r="Y23" s="70">
        <v>3</v>
      </c>
      <c r="Z23" s="70">
        <v>3</v>
      </c>
      <c r="AA23" s="70">
        <v>3</v>
      </c>
      <c r="AB23" s="70">
        <v>3</v>
      </c>
      <c r="AC23" s="70">
        <v>3</v>
      </c>
      <c r="AD23" s="70">
        <v>3</v>
      </c>
      <c r="AE23" s="70">
        <v>3</v>
      </c>
      <c r="AF23" s="70">
        <v>3</v>
      </c>
      <c r="AG23" s="70">
        <v>3</v>
      </c>
      <c r="AH23" s="70">
        <v>3</v>
      </c>
      <c r="AI23" s="70">
        <v>3</v>
      </c>
      <c r="AJ23" s="70">
        <v>3</v>
      </c>
      <c r="AK23" s="70">
        <v>3</v>
      </c>
      <c r="AL23" s="70">
        <v>3</v>
      </c>
      <c r="AM23" s="70">
        <v>3</v>
      </c>
      <c r="AN23" s="70">
        <v>3</v>
      </c>
      <c r="AO23" s="70">
        <v>3</v>
      </c>
      <c r="AP23" s="70">
        <v>3</v>
      </c>
      <c r="AQ23" s="70">
        <v>3</v>
      </c>
      <c r="AR23" s="70">
        <v>2</v>
      </c>
      <c r="AS23" s="70">
        <v>3</v>
      </c>
      <c r="AU23" s="71"/>
      <c r="AV23" s="71"/>
      <c r="AW23" s="71"/>
      <c r="AX23" s="71"/>
    </row>
    <row r="24" spans="1:50" s="58" customFormat="1" ht="15.75" x14ac:dyDescent="0.25">
      <c r="A24" s="55">
        <v>18</v>
      </c>
      <c r="B24" s="63" t="s">
        <v>121</v>
      </c>
      <c r="C24" s="63" t="s">
        <v>39</v>
      </c>
      <c r="D24" s="72" t="s">
        <v>122</v>
      </c>
      <c r="E24" s="74">
        <v>4</v>
      </c>
      <c r="F24" s="70">
        <v>4</v>
      </c>
      <c r="G24" s="70">
        <v>2</v>
      </c>
      <c r="H24" s="70">
        <v>3</v>
      </c>
      <c r="I24" s="70">
        <v>4</v>
      </c>
      <c r="J24" s="70">
        <v>4</v>
      </c>
      <c r="K24" s="70">
        <v>4</v>
      </c>
      <c r="L24" s="70">
        <v>4</v>
      </c>
      <c r="M24" s="70">
        <v>4</v>
      </c>
      <c r="N24" s="70">
        <v>4</v>
      </c>
      <c r="O24" s="70">
        <v>4</v>
      </c>
      <c r="P24" s="70">
        <v>2</v>
      </c>
      <c r="Q24" s="70">
        <v>4</v>
      </c>
      <c r="R24" s="70">
        <v>2</v>
      </c>
      <c r="S24" s="70">
        <v>4</v>
      </c>
      <c r="T24" s="70">
        <v>4</v>
      </c>
      <c r="U24" s="70">
        <v>4</v>
      </c>
      <c r="V24" s="70">
        <v>4</v>
      </c>
      <c r="W24" s="70">
        <v>4</v>
      </c>
      <c r="X24" s="70">
        <v>4</v>
      </c>
      <c r="Y24" s="70">
        <v>4</v>
      </c>
      <c r="Z24" s="70">
        <v>4</v>
      </c>
      <c r="AA24" s="70">
        <v>4</v>
      </c>
      <c r="AB24" s="70">
        <v>2</v>
      </c>
      <c r="AC24" s="70">
        <v>3</v>
      </c>
      <c r="AD24" s="70">
        <v>4</v>
      </c>
      <c r="AE24" s="70">
        <v>4</v>
      </c>
      <c r="AF24" s="70">
        <v>5</v>
      </c>
      <c r="AG24" s="70">
        <v>0</v>
      </c>
      <c r="AH24" s="70">
        <v>4</v>
      </c>
      <c r="AI24" s="70">
        <v>4</v>
      </c>
      <c r="AJ24" s="70">
        <v>4</v>
      </c>
      <c r="AK24" s="70">
        <v>2</v>
      </c>
      <c r="AL24" s="70">
        <v>4</v>
      </c>
      <c r="AM24" s="70">
        <v>4</v>
      </c>
      <c r="AN24" s="70">
        <v>4</v>
      </c>
      <c r="AO24" s="70">
        <v>4</v>
      </c>
      <c r="AP24" s="70">
        <v>4</v>
      </c>
      <c r="AQ24" s="70">
        <v>4</v>
      </c>
      <c r="AR24" s="70">
        <v>5</v>
      </c>
      <c r="AS24" s="70">
        <v>4</v>
      </c>
      <c r="AU24" s="71"/>
      <c r="AV24" s="71"/>
      <c r="AW24" s="71"/>
      <c r="AX24" s="71"/>
    </row>
    <row r="25" spans="1:50" s="58" customFormat="1" ht="15.75" x14ac:dyDescent="0.25">
      <c r="A25" s="55">
        <v>19</v>
      </c>
      <c r="B25" s="63" t="s">
        <v>123</v>
      </c>
      <c r="C25" s="63" t="s">
        <v>39</v>
      </c>
      <c r="D25" s="72" t="s">
        <v>45</v>
      </c>
      <c r="E25" s="74">
        <v>8.4</v>
      </c>
      <c r="F25" s="70">
        <v>2</v>
      </c>
      <c r="G25" s="70">
        <v>2</v>
      </c>
      <c r="H25" s="70">
        <v>2</v>
      </c>
      <c r="I25" s="70">
        <v>2</v>
      </c>
      <c r="J25" s="70">
        <v>2</v>
      </c>
      <c r="K25" s="70">
        <v>2</v>
      </c>
      <c r="L25" s="70">
        <v>2</v>
      </c>
      <c r="M25" s="70">
        <v>2</v>
      </c>
      <c r="N25" s="70">
        <v>2</v>
      </c>
      <c r="O25" s="70">
        <v>2</v>
      </c>
      <c r="P25" s="70">
        <v>2</v>
      </c>
      <c r="Q25" s="70">
        <v>2</v>
      </c>
      <c r="R25" s="70">
        <v>2</v>
      </c>
      <c r="S25" s="70">
        <v>2</v>
      </c>
      <c r="T25" s="70">
        <v>2</v>
      </c>
      <c r="U25" s="70">
        <v>2</v>
      </c>
      <c r="V25" s="70">
        <v>2</v>
      </c>
      <c r="W25" s="70">
        <v>2</v>
      </c>
      <c r="X25" s="70">
        <v>2</v>
      </c>
      <c r="Y25" s="70">
        <v>0</v>
      </c>
      <c r="Z25" s="70">
        <v>2</v>
      </c>
      <c r="AA25" s="70">
        <v>2</v>
      </c>
      <c r="AB25" s="70">
        <v>2</v>
      </c>
      <c r="AC25" s="70">
        <v>2</v>
      </c>
      <c r="AD25" s="70">
        <v>2</v>
      </c>
      <c r="AE25" s="70">
        <v>2</v>
      </c>
      <c r="AF25" s="70">
        <v>2</v>
      </c>
      <c r="AG25" s="70">
        <v>2</v>
      </c>
      <c r="AH25" s="70">
        <v>2</v>
      </c>
      <c r="AI25" s="70">
        <v>2</v>
      </c>
      <c r="AJ25" s="70">
        <v>2</v>
      </c>
      <c r="AK25" s="70">
        <v>2</v>
      </c>
      <c r="AL25" s="70">
        <v>2</v>
      </c>
      <c r="AM25" s="70">
        <v>2</v>
      </c>
      <c r="AN25" s="70">
        <v>0</v>
      </c>
      <c r="AO25" s="70">
        <v>2</v>
      </c>
      <c r="AP25" s="70">
        <v>2</v>
      </c>
      <c r="AQ25" s="70">
        <v>2</v>
      </c>
      <c r="AR25" s="70">
        <v>2</v>
      </c>
      <c r="AS25" s="70">
        <v>0</v>
      </c>
      <c r="AU25" s="71"/>
      <c r="AV25" s="71"/>
      <c r="AW25" s="71"/>
      <c r="AX25" s="71"/>
    </row>
    <row r="26" spans="1:50" s="58" customFormat="1" ht="15.75" x14ac:dyDescent="0.25">
      <c r="A26" s="55">
        <v>20</v>
      </c>
      <c r="B26" s="63" t="s">
        <v>124</v>
      </c>
      <c r="C26" s="63" t="s">
        <v>48</v>
      </c>
      <c r="D26" s="72" t="s">
        <v>125</v>
      </c>
      <c r="E26" s="74">
        <v>8.5</v>
      </c>
      <c r="F26" s="70">
        <v>3</v>
      </c>
      <c r="G26" s="70">
        <v>3</v>
      </c>
      <c r="H26" s="70">
        <v>3</v>
      </c>
      <c r="I26" s="70">
        <v>3</v>
      </c>
      <c r="J26" s="70">
        <v>2</v>
      </c>
      <c r="K26" s="70">
        <v>3</v>
      </c>
      <c r="L26" s="70">
        <v>3</v>
      </c>
      <c r="M26" s="70">
        <v>3</v>
      </c>
      <c r="N26" s="70">
        <v>3</v>
      </c>
      <c r="O26" s="70">
        <v>3</v>
      </c>
      <c r="P26" s="70">
        <v>3</v>
      </c>
      <c r="Q26" s="70">
        <v>3</v>
      </c>
      <c r="R26" s="70">
        <v>3</v>
      </c>
      <c r="S26" s="70">
        <v>3</v>
      </c>
      <c r="T26" s="70">
        <v>3</v>
      </c>
      <c r="U26" s="70">
        <v>3</v>
      </c>
      <c r="V26" s="70">
        <v>3</v>
      </c>
      <c r="W26" s="70">
        <v>3</v>
      </c>
      <c r="X26" s="70">
        <v>3</v>
      </c>
      <c r="Y26" s="70">
        <v>3</v>
      </c>
      <c r="Z26" s="70">
        <v>0</v>
      </c>
      <c r="AA26" s="70">
        <v>3</v>
      </c>
      <c r="AB26" s="70">
        <v>3</v>
      </c>
      <c r="AC26" s="70">
        <v>3</v>
      </c>
      <c r="AD26" s="70">
        <v>3</v>
      </c>
      <c r="AE26" s="70">
        <v>2</v>
      </c>
      <c r="AF26" s="70">
        <v>3</v>
      </c>
      <c r="AG26" s="70">
        <v>3</v>
      </c>
      <c r="AH26" s="70">
        <v>4</v>
      </c>
      <c r="AI26" s="70">
        <v>3</v>
      </c>
      <c r="AJ26" s="70">
        <v>3</v>
      </c>
      <c r="AK26" s="70">
        <v>3</v>
      </c>
      <c r="AL26" s="70">
        <v>3</v>
      </c>
      <c r="AM26" s="70">
        <v>3</v>
      </c>
      <c r="AN26" s="70">
        <v>3</v>
      </c>
      <c r="AO26" s="70">
        <v>3</v>
      </c>
      <c r="AP26" s="70">
        <v>3</v>
      </c>
      <c r="AQ26" s="70">
        <v>3</v>
      </c>
      <c r="AR26" s="70">
        <v>3</v>
      </c>
      <c r="AS26" s="70">
        <v>3</v>
      </c>
      <c r="AU26" s="71"/>
      <c r="AV26" s="71"/>
      <c r="AW26" s="71"/>
      <c r="AX26" s="71"/>
    </row>
    <row r="27" spans="1:50" s="58" customFormat="1" ht="15.75" x14ac:dyDescent="0.25">
      <c r="A27" s="55">
        <v>21</v>
      </c>
      <c r="B27" s="63" t="s">
        <v>126</v>
      </c>
      <c r="C27" s="63" t="s">
        <v>48</v>
      </c>
      <c r="D27" s="72" t="s">
        <v>50</v>
      </c>
      <c r="E27" s="74">
        <v>1.7</v>
      </c>
      <c r="F27" s="70">
        <v>2</v>
      </c>
      <c r="G27" s="70">
        <v>1</v>
      </c>
      <c r="H27" s="70">
        <v>2</v>
      </c>
      <c r="I27" s="70">
        <v>0</v>
      </c>
      <c r="J27" s="70">
        <v>1</v>
      </c>
      <c r="K27" s="70">
        <v>2</v>
      </c>
      <c r="L27" s="70">
        <v>2</v>
      </c>
      <c r="M27" s="70">
        <v>2</v>
      </c>
      <c r="N27" s="70">
        <v>2</v>
      </c>
      <c r="O27" s="70">
        <v>2</v>
      </c>
      <c r="P27" s="70">
        <v>2</v>
      </c>
      <c r="Q27" s="70">
        <v>2</v>
      </c>
      <c r="R27" s="70">
        <v>3</v>
      </c>
      <c r="S27" s="70">
        <v>2</v>
      </c>
      <c r="T27" s="70">
        <v>2</v>
      </c>
      <c r="U27" s="70">
        <v>2</v>
      </c>
      <c r="V27" s="70">
        <v>2</v>
      </c>
      <c r="W27" s="70">
        <v>2</v>
      </c>
      <c r="X27" s="70">
        <v>2</v>
      </c>
      <c r="Y27" s="70">
        <v>2</v>
      </c>
      <c r="Z27" s="70">
        <v>2</v>
      </c>
      <c r="AA27" s="70">
        <v>2</v>
      </c>
      <c r="AB27" s="70">
        <v>1</v>
      </c>
      <c r="AC27" s="70">
        <v>2</v>
      </c>
      <c r="AD27" s="70">
        <v>0</v>
      </c>
      <c r="AE27" s="70">
        <v>1</v>
      </c>
      <c r="AF27" s="70">
        <v>2</v>
      </c>
      <c r="AG27" s="70">
        <v>2</v>
      </c>
      <c r="AH27" s="70">
        <v>2</v>
      </c>
      <c r="AI27" s="70">
        <v>2</v>
      </c>
      <c r="AJ27" s="70">
        <v>2</v>
      </c>
      <c r="AK27" s="70">
        <v>2</v>
      </c>
      <c r="AL27" s="70">
        <v>2</v>
      </c>
      <c r="AM27" s="70">
        <v>2</v>
      </c>
      <c r="AN27" s="70">
        <v>0</v>
      </c>
      <c r="AO27" s="70">
        <v>2</v>
      </c>
      <c r="AP27" s="70">
        <v>2</v>
      </c>
      <c r="AQ27" s="70">
        <v>0</v>
      </c>
      <c r="AR27" s="70">
        <v>2</v>
      </c>
      <c r="AS27" s="70">
        <v>0</v>
      </c>
      <c r="AU27" s="71"/>
      <c r="AV27" s="71"/>
      <c r="AW27" s="71"/>
      <c r="AX27" s="71"/>
    </row>
    <row r="28" spans="1:50" x14ac:dyDescent="0.25">
      <c r="A28" s="1">
        <v>22</v>
      </c>
      <c r="B28" s="2" t="s">
        <v>127</v>
      </c>
      <c r="C28" s="4"/>
      <c r="D28" s="3" t="s">
        <v>128</v>
      </c>
      <c r="E28" s="7">
        <v>14.7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W28" s="20"/>
      <c r="AX28" s="20"/>
    </row>
    <row r="29" spans="1:50" s="39" customFormat="1" x14ac:dyDescent="0.25">
      <c r="A29" s="38"/>
      <c r="E29" s="40"/>
      <c r="F29" s="39">
        <f>SUM(F7:F28)</f>
        <v>50</v>
      </c>
      <c r="G29" s="39">
        <f t="shared" ref="G29:AS29" si="0">SUM(G7:G28)</f>
        <v>39</v>
      </c>
      <c r="H29" s="39">
        <f t="shared" si="0"/>
        <v>32</v>
      </c>
      <c r="I29" s="39">
        <f t="shared" si="0"/>
        <v>49</v>
      </c>
      <c r="J29" s="39">
        <f t="shared" si="0"/>
        <v>41</v>
      </c>
      <c r="K29" s="39">
        <f t="shared" si="0"/>
        <v>46</v>
      </c>
      <c r="L29" s="39">
        <f t="shared" si="0"/>
        <v>50</v>
      </c>
      <c r="M29" s="39">
        <f t="shared" si="0"/>
        <v>50</v>
      </c>
      <c r="N29" s="39">
        <f t="shared" si="0"/>
        <v>49</v>
      </c>
      <c r="O29" s="39">
        <f t="shared" si="0"/>
        <v>50</v>
      </c>
      <c r="P29" s="39">
        <f t="shared" si="0"/>
        <v>44</v>
      </c>
      <c r="Q29" s="39">
        <f t="shared" si="0"/>
        <v>47</v>
      </c>
      <c r="R29" s="39">
        <f t="shared" si="0"/>
        <v>51</v>
      </c>
      <c r="S29" s="39">
        <f t="shared" si="0"/>
        <v>49</v>
      </c>
      <c r="T29" s="39">
        <f t="shared" si="0"/>
        <v>47</v>
      </c>
      <c r="U29" s="39">
        <f t="shared" si="0"/>
        <v>48</v>
      </c>
      <c r="V29" s="39">
        <f t="shared" si="0"/>
        <v>45</v>
      </c>
      <c r="W29" s="39">
        <f t="shared" si="0"/>
        <v>48</v>
      </c>
      <c r="X29" s="39">
        <f t="shared" si="0"/>
        <v>45</v>
      </c>
      <c r="Y29" s="39">
        <f t="shared" si="0"/>
        <v>47</v>
      </c>
      <c r="Z29" s="39">
        <f t="shared" si="0"/>
        <v>44</v>
      </c>
      <c r="AA29" s="39">
        <f t="shared" si="0"/>
        <v>49</v>
      </c>
      <c r="AB29" s="39">
        <f t="shared" si="0"/>
        <v>39</v>
      </c>
      <c r="AC29" s="39">
        <f t="shared" si="0"/>
        <v>33</v>
      </c>
      <c r="AD29" s="39">
        <f t="shared" si="0"/>
        <v>47</v>
      </c>
      <c r="AE29" s="39">
        <f t="shared" si="0"/>
        <v>41</v>
      </c>
      <c r="AF29" s="39">
        <f t="shared" si="0"/>
        <v>47</v>
      </c>
      <c r="AG29" s="39">
        <f t="shared" si="0"/>
        <v>41</v>
      </c>
      <c r="AH29" s="39">
        <f t="shared" si="0"/>
        <v>51</v>
      </c>
      <c r="AI29" s="39">
        <f t="shared" si="0"/>
        <v>53</v>
      </c>
      <c r="AJ29" s="39">
        <f t="shared" si="0"/>
        <v>50</v>
      </c>
      <c r="AK29" s="39">
        <f t="shared" si="0"/>
        <v>43</v>
      </c>
      <c r="AL29" s="39">
        <f t="shared" si="0"/>
        <v>47</v>
      </c>
      <c r="AM29" s="39">
        <f t="shared" si="0"/>
        <v>48</v>
      </c>
      <c r="AN29" s="39">
        <f t="shared" si="0"/>
        <v>37</v>
      </c>
      <c r="AO29" s="39">
        <f t="shared" si="0"/>
        <v>46</v>
      </c>
      <c r="AP29" s="39">
        <f t="shared" si="0"/>
        <v>47</v>
      </c>
      <c r="AQ29" s="39">
        <f t="shared" si="0"/>
        <v>46</v>
      </c>
      <c r="AR29" s="39">
        <f t="shared" si="0"/>
        <v>45</v>
      </c>
      <c r="AS29" s="39">
        <f t="shared" si="0"/>
        <v>42</v>
      </c>
    </row>
  </sheetData>
  <mergeCells count="4">
    <mergeCell ref="BA7:BC7"/>
    <mergeCell ref="C1:T1"/>
    <mergeCell ref="C2:N2"/>
    <mergeCell ref="C3:N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U69"/>
  <sheetViews>
    <sheetView workbookViewId="0">
      <selection activeCell="A17" sqref="A17"/>
    </sheetView>
  </sheetViews>
  <sheetFormatPr baseColWidth="10" defaultRowHeight="15" x14ac:dyDescent="0.25"/>
  <cols>
    <col min="1" max="1" width="6.42578125" style="5" customWidth="1"/>
    <col min="2" max="2" width="32.7109375" bestFit="1" customWidth="1"/>
    <col min="3" max="3" width="27.42578125" bestFit="1" customWidth="1"/>
    <col min="4" max="4" width="15.5703125" bestFit="1" customWidth="1"/>
    <col min="5" max="5" width="19.140625" style="6" customWidth="1"/>
    <col min="11" max="11" width="16.140625" bestFit="1" customWidth="1"/>
    <col min="46" max="46" width="13" customWidth="1"/>
  </cols>
  <sheetData>
    <row r="1" spans="1:47" s="8" customFormat="1" x14ac:dyDescent="0.25"/>
    <row r="2" spans="1:47" x14ac:dyDescent="0.25">
      <c r="A2" s="9" t="s">
        <v>0</v>
      </c>
      <c r="B2" s="9" t="s">
        <v>1</v>
      </c>
      <c r="C2" s="9" t="s">
        <v>2</v>
      </c>
      <c r="D2" s="9" t="s">
        <v>3</v>
      </c>
      <c r="E2" s="10" t="s">
        <v>4</v>
      </c>
      <c r="F2" s="11">
        <v>42522</v>
      </c>
      <c r="G2" s="11">
        <v>42523</v>
      </c>
      <c r="H2" s="11">
        <v>42524</v>
      </c>
      <c r="I2" s="11">
        <v>42528</v>
      </c>
      <c r="J2" s="11">
        <v>42529</v>
      </c>
      <c r="K2" s="11">
        <v>42530</v>
      </c>
      <c r="L2" s="11">
        <v>42531</v>
      </c>
      <c r="M2" s="11">
        <v>42534</v>
      </c>
      <c r="N2" s="11">
        <v>42535</v>
      </c>
      <c r="O2" s="11">
        <v>42536</v>
      </c>
      <c r="P2" s="11">
        <v>42537</v>
      </c>
      <c r="Q2" s="11">
        <v>42538</v>
      </c>
      <c r="R2" s="11">
        <v>42541</v>
      </c>
      <c r="S2" s="11">
        <v>42542</v>
      </c>
      <c r="T2" s="11">
        <v>42543</v>
      </c>
      <c r="U2" s="11">
        <v>42544</v>
      </c>
      <c r="V2" s="11">
        <v>42545</v>
      </c>
      <c r="W2" s="11">
        <v>42548</v>
      </c>
      <c r="X2" s="11">
        <v>42549</v>
      </c>
      <c r="Y2" s="11">
        <v>42550</v>
      </c>
      <c r="Z2" s="11">
        <v>42551</v>
      </c>
      <c r="AA2" s="11">
        <v>42552</v>
      </c>
      <c r="AB2" s="11">
        <v>42556</v>
      </c>
      <c r="AC2" s="11">
        <v>42557</v>
      </c>
      <c r="AD2" s="11">
        <v>42558</v>
      </c>
      <c r="AE2" s="11">
        <v>42559</v>
      </c>
      <c r="AF2" s="11">
        <v>42562</v>
      </c>
      <c r="AG2" s="11">
        <v>42563</v>
      </c>
      <c r="AH2" s="11">
        <v>42564</v>
      </c>
      <c r="AI2" s="11">
        <v>42565</v>
      </c>
      <c r="AJ2" s="11">
        <v>42566</v>
      </c>
      <c r="AK2" s="11">
        <v>42569</v>
      </c>
      <c r="AL2" s="11">
        <v>42570</v>
      </c>
      <c r="AM2" s="11">
        <v>42572</v>
      </c>
      <c r="AN2" s="11">
        <v>42573</v>
      </c>
      <c r="AO2" s="11">
        <v>42576</v>
      </c>
      <c r="AP2" s="11">
        <v>42577</v>
      </c>
      <c r="AQ2" s="11">
        <v>42578</v>
      </c>
      <c r="AR2" s="11">
        <v>42579</v>
      </c>
      <c r="AS2" s="11">
        <v>42580</v>
      </c>
      <c r="AU2">
        <v>5</v>
      </c>
    </row>
    <row r="3" spans="1:47" x14ac:dyDescent="0.25">
      <c r="A3" s="30">
        <v>1</v>
      </c>
      <c r="B3" s="31" t="s">
        <v>5</v>
      </c>
      <c r="C3" s="32" t="s">
        <v>53</v>
      </c>
      <c r="D3" s="33" t="s">
        <v>6</v>
      </c>
      <c r="E3" s="34">
        <v>1</v>
      </c>
      <c r="F3" s="35">
        <f>+'Tiempo de Recorrido'!E7+'Tiempo de Espera'!F7</f>
        <v>2</v>
      </c>
      <c r="G3" s="35">
        <f>+'Tiempo de Recorrido'!F7+'Tiempo de Espera'!G7</f>
        <v>0</v>
      </c>
      <c r="H3" s="35">
        <f>+'Tiempo de Recorrido'!G7+'Tiempo de Espera'!H7</f>
        <v>0</v>
      </c>
      <c r="I3" s="35">
        <f>+'Tiempo de Recorrido'!H7+'Tiempo de Espera'!I7</f>
        <v>0</v>
      </c>
      <c r="J3" s="35">
        <f>+'Tiempo de Recorrido'!I7+'Tiempo de Espera'!J7</f>
        <v>1</v>
      </c>
      <c r="K3" s="35">
        <f>+'Tiempo de Recorrido'!J7+'Tiempo de Espera'!K7</f>
        <v>2</v>
      </c>
      <c r="L3" s="35">
        <f>+'Tiempo de Recorrido'!K7+'Tiempo de Espera'!L7</f>
        <v>2</v>
      </c>
      <c r="M3" s="35">
        <f>+'Tiempo de Recorrido'!L7+'Tiempo de Espera'!M7</f>
        <v>2</v>
      </c>
      <c r="N3" s="35">
        <f>+'Tiempo de Recorrido'!M7+'Tiempo de Espera'!N7</f>
        <v>2</v>
      </c>
      <c r="O3" s="35">
        <f>+'Tiempo de Recorrido'!N7+'Tiempo de Espera'!O7</f>
        <v>2</v>
      </c>
      <c r="P3" s="35">
        <f>+'Tiempo de Recorrido'!O7+'Tiempo de Espera'!P7</f>
        <v>2</v>
      </c>
      <c r="Q3" s="35">
        <f>+'Tiempo de Recorrido'!P7+'Tiempo de Espera'!Q7</f>
        <v>2</v>
      </c>
      <c r="R3" s="35">
        <f>+'Tiempo de Recorrido'!Q7+'Tiempo de Espera'!R7</f>
        <v>2</v>
      </c>
      <c r="S3" s="35">
        <f>+'Tiempo de Recorrido'!R7+'Tiempo de Espera'!S7</f>
        <v>2</v>
      </c>
      <c r="T3" s="35">
        <f>+'Tiempo de Recorrido'!S7+'Tiempo de Espera'!T7</f>
        <v>2</v>
      </c>
      <c r="U3" s="35">
        <f>+'Tiempo de Recorrido'!T7+'Tiempo de Espera'!U7</f>
        <v>2</v>
      </c>
      <c r="V3" s="35">
        <f>+'Tiempo de Recorrido'!U7+'Tiempo de Espera'!V7</f>
        <v>2</v>
      </c>
      <c r="W3" s="35">
        <f>+'Tiempo de Recorrido'!V7+'Tiempo de Espera'!W7</f>
        <v>0</v>
      </c>
      <c r="X3" s="35">
        <f>+'Tiempo de Recorrido'!W7+'Tiempo de Espera'!X7</f>
        <v>2</v>
      </c>
      <c r="Y3" s="35">
        <f>+'Tiempo de Recorrido'!X7+'Tiempo de Espera'!Y7</f>
        <v>2</v>
      </c>
      <c r="Z3" s="35">
        <f>+'Tiempo de Recorrido'!Y7+'Tiempo de Espera'!Z7</f>
        <v>2</v>
      </c>
      <c r="AA3" s="35">
        <f>+'Tiempo de Recorrido'!Z7+'Tiempo de Espera'!AA7</f>
        <v>2</v>
      </c>
      <c r="AB3" s="35">
        <f>+'Tiempo de Recorrido'!AA7+'Tiempo de Espera'!AB7</f>
        <v>0</v>
      </c>
      <c r="AC3" s="35">
        <f>+'Tiempo de Recorrido'!AB7+'Tiempo de Espera'!AC7</f>
        <v>0</v>
      </c>
      <c r="AD3" s="35">
        <f>+'Tiempo de Recorrido'!AC7+'Tiempo de Espera'!AD7</f>
        <v>0</v>
      </c>
      <c r="AE3" s="35">
        <f>+'Tiempo de Recorrido'!AD7+'Tiempo de Espera'!AE7</f>
        <v>1</v>
      </c>
      <c r="AF3" s="35">
        <f>+'Tiempo de Recorrido'!AE7+'Tiempo de Espera'!AF7</f>
        <v>2</v>
      </c>
      <c r="AG3" s="35">
        <f>+'Tiempo de Recorrido'!AF7+'Tiempo de Espera'!AG7</f>
        <v>2</v>
      </c>
      <c r="AH3" s="35">
        <f>+'Tiempo de Recorrido'!AG7+'Tiempo de Espera'!AH7</f>
        <v>2</v>
      </c>
      <c r="AI3" s="35">
        <f>+'Tiempo de Recorrido'!AH7+'Tiempo de Espera'!AI7</f>
        <v>2</v>
      </c>
      <c r="AJ3" s="35">
        <f>+'Tiempo de Recorrido'!AI7+'Tiempo de Espera'!AJ7</f>
        <v>2</v>
      </c>
      <c r="AK3" s="35">
        <f>+'Tiempo de Recorrido'!AJ7+'Tiempo de Espera'!AK7</f>
        <v>2</v>
      </c>
      <c r="AL3" s="35">
        <f>+'Tiempo de Recorrido'!AK7+'Tiempo de Espera'!AL7</f>
        <v>2</v>
      </c>
      <c r="AM3" s="35">
        <f>+'Tiempo de Recorrido'!AL7+'Tiempo de Espera'!AM7</f>
        <v>2</v>
      </c>
      <c r="AN3" s="35">
        <f>+'Tiempo de Recorrido'!AM7+'Tiempo de Espera'!AN7</f>
        <v>2</v>
      </c>
      <c r="AO3" s="35">
        <f>+'Tiempo de Recorrido'!AN7+'Tiempo de Espera'!AO7</f>
        <v>2</v>
      </c>
      <c r="AP3" s="35">
        <f>+'Tiempo de Recorrido'!AO7+'Tiempo de Espera'!AP7</f>
        <v>2</v>
      </c>
      <c r="AQ3" s="35">
        <f>+'Tiempo de Recorrido'!AP7+'Tiempo de Espera'!AQ7</f>
        <v>0</v>
      </c>
      <c r="AR3" s="35">
        <f>+'Tiempo de Recorrido'!AQ7+'Tiempo de Espera'!AR7</f>
        <v>2</v>
      </c>
      <c r="AS3" s="35">
        <f>+'Tiempo de Recorrido'!AR7+'Tiempo de Espera'!AS7</f>
        <v>2</v>
      </c>
      <c r="AU3">
        <v>3</v>
      </c>
    </row>
    <row r="4" spans="1:47" x14ac:dyDescent="0.25">
      <c r="A4" s="30">
        <v>2</v>
      </c>
      <c r="B4" s="33" t="s">
        <v>7</v>
      </c>
      <c r="C4" s="36" t="s">
        <v>8</v>
      </c>
      <c r="D4" s="33" t="s">
        <v>6</v>
      </c>
      <c r="E4" s="34">
        <v>1.1000000000000001</v>
      </c>
      <c r="F4" s="35">
        <f>+'Tiempo de Recorrido'!E8+'Tiempo de Espera'!F8</f>
        <v>5</v>
      </c>
      <c r="G4" s="35">
        <f>+'Tiempo de Recorrido'!F8+'Tiempo de Espera'!G8</f>
        <v>5</v>
      </c>
      <c r="H4" s="35">
        <f>+'Tiempo de Recorrido'!G8+'Tiempo de Espera'!H8</f>
        <v>3</v>
      </c>
      <c r="I4" s="35">
        <f>+'Tiempo de Recorrido'!H8+'Tiempo de Espera'!I8</f>
        <v>5</v>
      </c>
      <c r="J4" s="35">
        <f>+'Tiempo de Recorrido'!I8+'Tiempo de Espera'!J8</f>
        <v>5</v>
      </c>
      <c r="K4" s="35">
        <f>+'Tiempo de Recorrido'!J8+'Tiempo de Espera'!K8</f>
        <v>5</v>
      </c>
      <c r="L4" s="35">
        <f>+'Tiempo de Recorrido'!K8+'Tiempo de Espera'!L8</f>
        <v>5</v>
      </c>
      <c r="M4" s="35">
        <f>+'Tiempo de Recorrido'!L8+'Tiempo de Espera'!M8</f>
        <v>7</v>
      </c>
      <c r="N4" s="35">
        <f>+'Tiempo de Recorrido'!M8+'Tiempo de Espera'!N8</f>
        <v>6</v>
      </c>
      <c r="O4" s="35">
        <f>+'Tiempo de Recorrido'!N8+'Tiempo de Espera'!O8</f>
        <v>5</v>
      </c>
      <c r="P4" s="35">
        <f>+'Tiempo de Recorrido'!O8+'Tiempo de Espera'!P8</f>
        <v>6</v>
      </c>
      <c r="Q4" s="35">
        <f>+'Tiempo de Recorrido'!P8+'Tiempo de Espera'!Q8</f>
        <v>5</v>
      </c>
      <c r="R4" s="35">
        <f>+'Tiempo de Recorrido'!Q8+'Tiempo de Espera'!R8</f>
        <v>6</v>
      </c>
      <c r="S4" s="35">
        <f>+'Tiempo de Recorrido'!R8+'Tiempo de Espera'!S8</f>
        <v>7</v>
      </c>
      <c r="T4" s="35">
        <f>+'Tiempo de Recorrido'!S8+'Tiempo de Espera'!T8</f>
        <v>6</v>
      </c>
      <c r="U4" s="35">
        <f>+'Tiempo de Recorrido'!T8+'Tiempo de Espera'!U8</f>
        <v>7</v>
      </c>
      <c r="V4" s="35">
        <f>+'Tiempo de Recorrido'!U8+'Tiempo de Espera'!V8</f>
        <v>5</v>
      </c>
      <c r="W4" s="35">
        <f>+'Tiempo de Recorrido'!V8+'Tiempo de Espera'!W8</f>
        <v>7</v>
      </c>
      <c r="X4" s="35">
        <f>+'Tiempo de Recorrido'!W8+'Tiempo de Espera'!X8</f>
        <v>5</v>
      </c>
      <c r="Y4" s="35">
        <f>+'Tiempo de Recorrido'!X8+'Tiempo de Espera'!Y8</f>
        <v>7</v>
      </c>
      <c r="Z4" s="35">
        <f>+'Tiempo de Recorrido'!Y8+'Tiempo de Espera'!Z8</f>
        <v>6</v>
      </c>
      <c r="AA4" s="35">
        <f>+'Tiempo de Recorrido'!Z8+'Tiempo de Espera'!AA8</f>
        <v>6</v>
      </c>
      <c r="AB4" s="35">
        <f>+'Tiempo de Recorrido'!AA8+'Tiempo de Espera'!AB8</f>
        <v>5</v>
      </c>
      <c r="AC4" s="35">
        <f>+'Tiempo de Recorrido'!AB8+'Tiempo de Espera'!AC8</f>
        <v>4</v>
      </c>
      <c r="AD4" s="35">
        <f>+'Tiempo de Recorrido'!AC8+'Tiempo de Espera'!AD8</f>
        <v>7</v>
      </c>
      <c r="AE4" s="35">
        <f>+'Tiempo de Recorrido'!AD8+'Tiempo de Espera'!AE8</f>
        <v>5</v>
      </c>
      <c r="AF4" s="35">
        <f>+'Tiempo de Recorrido'!AE8+'Tiempo de Espera'!AF8</f>
        <v>4</v>
      </c>
      <c r="AG4" s="35">
        <f>+'Tiempo de Recorrido'!AF8+'Tiempo de Espera'!AG8</f>
        <v>6</v>
      </c>
      <c r="AH4" s="35">
        <f>+'Tiempo de Recorrido'!AG8+'Tiempo de Espera'!AH8</f>
        <v>6</v>
      </c>
      <c r="AI4" s="35">
        <f>+'Tiempo de Recorrido'!AH8+'Tiempo de Espera'!AI8</f>
        <v>7</v>
      </c>
      <c r="AJ4" s="35">
        <f>+'Tiempo de Recorrido'!AI8+'Tiempo de Espera'!AJ8</f>
        <v>7</v>
      </c>
      <c r="AK4" s="35">
        <f>+'Tiempo de Recorrido'!AJ8+'Tiempo de Espera'!AK8</f>
        <v>7</v>
      </c>
      <c r="AL4" s="35">
        <f>+'Tiempo de Recorrido'!AK8+'Tiempo de Espera'!AL8</f>
        <v>5</v>
      </c>
      <c r="AM4" s="35">
        <f>+'Tiempo de Recorrido'!AL8+'Tiempo de Espera'!AM8</f>
        <v>6</v>
      </c>
      <c r="AN4" s="35">
        <f>+'Tiempo de Recorrido'!AM8+'Tiempo de Espera'!AN8</f>
        <v>6</v>
      </c>
      <c r="AO4" s="35">
        <f>+'Tiempo de Recorrido'!AN8+'Tiempo de Espera'!AO8</f>
        <v>7</v>
      </c>
      <c r="AP4" s="35">
        <f>+'Tiempo de Recorrido'!AO8+'Tiempo de Espera'!AP8</f>
        <v>7</v>
      </c>
      <c r="AQ4" s="35">
        <f>+'Tiempo de Recorrido'!AP8+'Tiempo de Espera'!AQ8</f>
        <v>7</v>
      </c>
      <c r="AR4" s="35">
        <f>+'Tiempo de Recorrido'!AQ8+'Tiempo de Espera'!AR8</f>
        <v>7</v>
      </c>
      <c r="AS4" s="35">
        <f>+'Tiempo de Recorrido'!AR8+'Tiempo de Espera'!AS8</f>
        <v>5</v>
      </c>
      <c r="AU4">
        <v>3</v>
      </c>
    </row>
    <row r="5" spans="1:47" x14ac:dyDescent="0.25">
      <c r="A5" s="30">
        <v>3</v>
      </c>
      <c r="B5" s="33" t="s">
        <v>9</v>
      </c>
      <c r="C5" s="36" t="s">
        <v>10</v>
      </c>
      <c r="D5" s="33" t="s">
        <v>6</v>
      </c>
      <c r="E5" s="37">
        <v>7</v>
      </c>
      <c r="F5" s="35">
        <f>+'Tiempo de Recorrido'!E9+'Tiempo de Espera'!F9</f>
        <v>7</v>
      </c>
      <c r="G5" s="35">
        <f>+'Tiempo de Recorrido'!F9+'Tiempo de Espera'!G9</f>
        <v>7</v>
      </c>
      <c r="H5" s="35">
        <f>+'Tiempo de Recorrido'!G9+'Tiempo de Espera'!H9</f>
        <v>5</v>
      </c>
      <c r="I5" s="35">
        <f>+'Tiempo de Recorrido'!H9+'Tiempo de Espera'!I9</f>
        <v>8</v>
      </c>
      <c r="J5" s="35">
        <f>+'Tiempo de Recorrido'!I9+'Tiempo de Espera'!J9</f>
        <v>9</v>
      </c>
      <c r="K5" s="35">
        <f>+'Tiempo de Recorrido'!J9+'Tiempo de Espera'!K9</f>
        <v>9</v>
      </c>
      <c r="L5" s="35">
        <f>+'Tiempo de Recorrido'!K9+'Tiempo de Espera'!L9</f>
        <v>8</v>
      </c>
      <c r="M5" s="35">
        <f>+'Tiempo de Recorrido'!L9+'Tiempo de Espera'!M9</f>
        <v>9</v>
      </c>
      <c r="N5" s="35">
        <f>+'Tiempo de Recorrido'!M9+'Tiempo de Espera'!N9</f>
        <v>9</v>
      </c>
      <c r="O5" s="35">
        <f>+'Tiempo de Recorrido'!N9+'Tiempo de Espera'!O9</f>
        <v>8</v>
      </c>
      <c r="P5" s="35">
        <f>+'Tiempo de Recorrido'!O9+'Tiempo de Espera'!P9</f>
        <v>8</v>
      </c>
      <c r="Q5" s="35">
        <f>+'Tiempo de Recorrido'!P9+'Tiempo de Espera'!Q9</f>
        <v>6</v>
      </c>
      <c r="R5" s="35">
        <f>+'Tiempo de Recorrido'!Q9+'Tiempo de Espera'!R9</f>
        <v>9</v>
      </c>
      <c r="S5" s="35">
        <f>+'Tiempo de Recorrido'!R9+'Tiempo de Espera'!S9</f>
        <v>8</v>
      </c>
      <c r="T5" s="35">
        <f>+'Tiempo de Recorrido'!S9+'Tiempo de Espera'!T9</f>
        <v>9</v>
      </c>
      <c r="U5" s="35">
        <f>+'Tiempo de Recorrido'!T9+'Tiempo de Espera'!U9</f>
        <v>9</v>
      </c>
      <c r="V5" s="35">
        <f>+'Tiempo de Recorrido'!U9+'Tiempo de Espera'!V9</f>
        <v>8</v>
      </c>
      <c r="W5" s="35">
        <f>+'Tiempo de Recorrido'!V9+'Tiempo de Espera'!W9</f>
        <v>9</v>
      </c>
      <c r="X5" s="35">
        <f>+'Tiempo de Recorrido'!W9+'Tiempo de Espera'!X9</f>
        <v>8</v>
      </c>
      <c r="Y5" s="35">
        <f>+'Tiempo de Recorrido'!X9+'Tiempo de Espera'!Y9</f>
        <v>8</v>
      </c>
      <c r="Z5" s="35">
        <f>+'Tiempo de Recorrido'!Y9+'Tiempo de Espera'!Z9</f>
        <v>9</v>
      </c>
      <c r="AA5" s="35">
        <f>+'Tiempo de Recorrido'!Z9+'Tiempo de Espera'!AA9</f>
        <v>9</v>
      </c>
      <c r="AB5" s="35">
        <f>+'Tiempo de Recorrido'!AA9+'Tiempo de Espera'!AB9</f>
        <v>9</v>
      </c>
      <c r="AC5" s="35">
        <f>+'Tiempo de Recorrido'!AB9+'Tiempo de Espera'!AC9</f>
        <v>5</v>
      </c>
      <c r="AD5" s="35">
        <f>+'Tiempo de Recorrido'!AC9+'Tiempo de Espera'!AD9</f>
        <v>9</v>
      </c>
      <c r="AE5" s="35">
        <f>+'Tiempo de Recorrido'!AD9+'Tiempo de Espera'!AE9</f>
        <v>8</v>
      </c>
      <c r="AF5" s="35">
        <f>+'Tiempo de Recorrido'!AE9+'Tiempo de Espera'!AF9</f>
        <v>9</v>
      </c>
      <c r="AG5" s="35">
        <f>+'Tiempo de Recorrido'!AF9+'Tiempo de Espera'!AG9</f>
        <v>9</v>
      </c>
      <c r="AH5" s="35">
        <f>+'Tiempo de Recorrido'!AG9+'Tiempo de Espera'!AH9</f>
        <v>8</v>
      </c>
      <c r="AI5" s="35">
        <f>+'Tiempo de Recorrido'!AH9+'Tiempo de Espera'!AI9</f>
        <v>8</v>
      </c>
      <c r="AJ5" s="35">
        <f>+'Tiempo de Recorrido'!AI9+'Tiempo de Espera'!AJ9</f>
        <v>8</v>
      </c>
      <c r="AK5" s="35">
        <f>+'Tiempo de Recorrido'!AJ9+'Tiempo de Espera'!AK9</f>
        <v>9</v>
      </c>
      <c r="AL5" s="35">
        <f>+'Tiempo de Recorrido'!AK9+'Tiempo de Espera'!AL9</f>
        <v>6</v>
      </c>
      <c r="AM5" s="35">
        <f>+'Tiempo de Recorrido'!AL9+'Tiempo de Espera'!AM9</f>
        <v>9</v>
      </c>
      <c r="AN5" s="35">
        <f>+'Tiempo de Recorrido'!AM9+'Tiempo de Espera'!AN9</f>
        <v>9</v>
      </c>
      <c r="AO5" s="35">
        <f>+'Tiempo de Recorrido'!AN9+'Tiempo de Espera'!AO9</f>
        <v>9</v>
      </c>
      <c r="AP5" s="35">
        <f>+'Tiempo de Recorrido'!AO9+'Tiempo de Espera'!AP9</f>
        <v>9</v>
      </c>
      <c r="AQ5" s="35">
        <f>+'Tiempo de Recorrido'!AP9+'Tiempo de Espera'!AQ9</f>
        <v>9</v>
      </c>
      <c r="AR5" s="35">
        <f>+'Tiempo de Recorrido'!AQ9+'Tiempo de Espera'!AR9</f>
        <v>8</v>
      </c>
      <c r="AS5" s="35">
        <f>+'Tiempo de Recorrido'!AR9+'Tiempo de Espera'!AS9</f>
        <v>9</v>
      </c>
      <c r="AU5">
        <v>3</v>
      </c>
    </row>
    <row r="6" spans="1:47" x14ac:dyDescent="0.25">
      <c r="A6" s="30">
        <v>4</v>
      </c>
      <c r="B6" s="33" t="s">
        <v>11</v>
      </c>
      <c r="C6" s="36" t="s">
        <v>12</v>
      </c>
      <c r="D6" s="33" t="s">
        <v>6</v>
      </c>
      <c r="E6" s="37">
        <v>3.6</v>
      </c>
      <c r="F6" s="35">
        <f>+'Tiempo de Recorrido'!E10+'Tiempo de Espera'!F10</f>
        <v>18</v>
      </c>
      <c r="G6" s="35">
        <f>+'Tiempo de Recorrido'!F10+'Tiempo de Espera'!G10</f>
        <v>17</v>
      </c>
      <c r="H6" s="35">
        <f>+'Tiempo de Recorrido'!G10+'Tiempo de Espera'!H10</f>
        <v>15</v>
      </c>
      <c r="I6" s="35">
        <f>+'Tiempo de Recorrido'!H10+'Tiempo de Espera'!I10</f>
        <v>19</v>
      </c>
      <c r="J6" s="35">
        <f>+'Tiempo de Recorrido'!I10+'Tiempo de Espera'!J10</f>
        <v>19</v>
      </c>
      <c r="K6" s="35">
        <f>+'Tiempo de Recorrido'!J10+'Tiempo de Espera'!K10</f>
        <v>19</v>
      </c>
      <c r="L6" s="35">
        <f>+'Tiempo de Recorrido'!K10+'Tiempo de Espera'!L10</f>
        <v>18</v>
      </c>
      <c r="M6" s="35">
        <f>+'Tiempo de Recorrido'!L10+'Tiempo de Espera'!M10</f>
        <v>18</v>
      </c>
      <c r="N6" s="35">
        <f>+'Tiempo de Recorrido'!M10+'Tiempo de Espera'!N10</f>
        <v>18</v>
      </c>
      <c r="O6" s="35">
        <f>+'Tiempo de Recorrido'!N10+'Tiempo de Espera'!O10</f>
        <v>19</v>
      </c>
      <c r="P6" s="35">
        <f>+'Tiempo de Recorrido'!O10+'Tiempo de Espera'!P10</f>
        <v>19</v>
      </c>
      <c r="Q6" s="35">
        <f>+'Tiempo de Recorrido'!P10+'Tiempo de Espera'!Q10</f>
        <v>20</v>
      </c>
      <c r="R6" s="35">
        <f>+'Tiempo de Recorrido'!Q10+'Tiempo de Espera'!R10</f>
        <v>22</v>
      </c>
      <c r="S6" s="35">
        <f>+'Tiempo de Recorrido'!R10+'Tiempo de Espera'!S10</f>
        <v>17</v>
      </c>
      <c r="T6" s="35">
        <f>+'Tiempo de Recorrido'!S10+'Tiempo de Espera'!T10</f>
        <v>18</v>
      </c>
      <c r="U6" s="35">
        <f>+'Tiempo de Recorrido'!T10+'Tiempo de Espera'!U10</f>
        <v>19</v>
      </c>
      <c r="V6" s="35">
        <f>+'Tiempo de Recorrido'!U10+'Tiempo de Espera'!V10</f>
        <v>18</v>
      </c>
      <c r="W6" s="35">
        <f>+'Tiempo de Recorrido'!V10+'Tiempo de Espera'!W10</f>
        <v>18</v>
      </c>
      <c r="X6" s="35">
        <f>+'Tiempo de Recorrido'!W10+'Tiempo de Espera'!X10</f>
        <v>16</v>
      </c>
      <c r="Y6" s="35">
        <f>+'Tiempo de Recorrido'!X10+'Tiempo de Espera'!Y10</f>
        <v>19</v>
      </c>
      <c r="Z6" s="35">
        <f>+'Tiempo de Recorrido'!Y10+'Tiempo de Espera'!Z10</f>
        <v>17</v>
      </c>
      <c r="AA6" s="35">
        <f>+'Tiempo de Recorrido'!Z10+'Tiempo de Espera'!AA10</f>
        <v>18</v>
      </c>
      <c r="AB6" s="35">
        <f>+'Tiempo de Recorrido'!AA10+'Tiempo de Espera'!AB10</f>
        <v>17</v>
      </c>
      <c r="AC6" s="35">
        <f>+'Tiempo de Recorrido'!AB10+'Tiempo de Espera'!AC10</f>
        <v>16</v>
      </c>
      <c r="AD6" s="35">
        <f>+'Tiempo de Recorrido'!AC10+'Tiempo de Espera'!AD10</f>
        <v>20</v>
      </c>
      <c r="AE6" s="35">
        <f>+'Tiempo de Recorrido'!AD10+'Tiempo de Espera'!AE10</f>
        <v>17</v>
      </c>
      <c r="AF6" s="35">
        <f>+'Tiempo de Recorrido'!AE10+'Tiempo de Espera'!AF10</f>
        <v>20</v>
      </c>
      <c r="AG6" s="35">
        <f>+'Tiempo de Recorrido'!AF10+'Tiempo de Espera'!AG10</f>
        <v>19</v>
      </c>
      <c r="AH6" s="35">
        <f>+'Tiempo de Recorrido'!AG10+'Tiempo de Espera'!AH10</f>
        <v>19</v>
      </c>
      <c r="AI6" s="35">
        <f>+'Tiempo de Recorrido'!AH10+'Tiempo de Espera'!AI10</f>
        <v>18</v>
      </c>
      <c r="AJ6" s="35">
        <f>+'Tiempo de Recorrido'!AI10+'Tiempo de Espera'!AJ10</f>
        <v>18</v>
      </c>
      <c r="AK6" s="35">
        <f>+'Tiempo de Recorrido'!AJ10+'Tiempo de Espera'!AK10</f>
        <v>18</v>
      </c>
      <c r="AL6" s="35">
        <f>+'Tiempo de Recorrido'!AK10+'Tiempo de Espera'!AL10</f>
        <v>18</v>
      </c>
      <c r="AM6" s="35">
        <f>+'Tiempo de Recorrido'!AL10+'Tiempo de Espera'!AM10</f>
        <v>16</v>
      </c>
      <c r="AN6" s="35">
        <f>+'Tiempo de Recorrido'!AM10+'Tiempo de Espera'!AN10</f>
        <v>18</v>
      </c>
      <c r="AO6" s="35">
        <f>+'Tiempo de Recorrido'!AN10+'Tiempo de Espera'!AO10</f>
        <v>19</v>
      </c>
      <c r="AP6" s="35">
        <f>+'Tiempo de Recorrido'!AO10+'Tiempo de Espera'!AP10</f>
        <v>20</v>
      </c>
      <c r="AQ6" s="35">
        <f>+'Tiempo de Recorrido'!AP10+'Tiempo de Espera'!AQ10</f>
        <v>17</v>
      </c>
      <c r="AR6" s="35">
        <f>+'Tiempo de Recorrido'!AQ10+'Tiempo de Espera'!AR10</f>
        <v>19</v>
      </c>
      <c r="AS6" s="35">
        <f>+'Tiempo de Recorrido'!AR10+'Tiempo de Espera'!AS10</f>
        <v>19</v>
      </c>
      <c r="AU6">
        <v>4</v>
      </c>
    </row>
    <row r="7" spans="1:47" x14ac:dyDescent="0.25">
      <c r="A7" s="30">
        <v>5</v>
      </c>
      <c r="B7" s="33" t="s">
        <v>13</v>
      </c>
      <c r="C7" s="36" t="s">
        <v>14</v>
      </c>
      <c r="D7" s="33" t="s">
        <v>6</v>
      </c>
      <c r="E7" s="37">
        <v>1</v>
      </c>
      <c r="F7" s="35">
        <f>+'Tiempo de Recorrido'!E11+'Tiempo de Espera'!F11</f>
        <v>11</v>
      </c>
      <c r="G7" s="35">
        <f>+'Tiempo de Recorrido'!F11+'Tiempo de Espera'!G11</f>
        <v>11</v>
      </c>
      <c r="H7" s="35">
        <f>+'Tiempo de Recorrido'!G11+'Tiempo de Espera'!H11</f>
        <v>12</v>
      </c>
      <c r="I7" s="35">
        <f>+'Tiempo de Recorrido'!H11+'Tiempo de Espera'!I11</f>
        <v>14</v>
      </c>
      <c r="J7" s="35">
        <f>+'Tiempo de Recorrido'!I11+'Tiempo de Espera'!J11</f>
        <v>13</v>
      </c>
      <c r="K7" s="35">
        <f>+'Tiempo de Recorrido'!J11+'Tiempo de Espera'!K11</f>
        <v>11</v>
      </c>
      <c r="L7" s="35">
        <f>+'Tiempo de Recorrido'!K11+'Tiempo de Espera'!L11</f>
        <v>12</v>
      </c>
      <c r="M7" s="35">
        <f>+'Tiempo de Recorrido'!L11+'Tiempo de Espera'!M11</f>
        <v>12</v>
      </c>
      <c r="N7" s="35">
        <f>+'Tiempo de Recorrido'!M11+'Tiempo de Espera'!N11</f>
        <v>11</v>
      </c>
      <c r="O7" s="35">
        <f>+'Tiempo de Recorrido'!N11+'Tiempo de Espera'!O11</f>
        <v>11</v>
      </c>
      <c r="P7" s="35">
        <f>+'Tiempo de Recorrido'!O11+'Tiempo de Espera'!P11</f>
        <v>12</v>
      </c>
      <c r="Q7" s="35">
        <f>+'Tiempo de Recorrido'!P11+'Tiempo de Espera'!Q11</f>
        <v>12</v>
      </c>
      <c r="R7" s="35">
        <f>+'Tiempo de Recorrido'!Q11+'Tiempo de Espera'!R11</f>
        <v>11</v>
      </c>
      <c r="S7" s="35">
        <f>+'Tiempo de Recorrido'!R11+'Tiempo de Espera'!S11</f>
        <v>11</v>
      </c>
      <c r="T7" s="35">
        <f>+'Tiempo de Recorrido'!S11+'Tiempo de Espera'!T11</f>
        <v>13</v>
      </c>
      <c r="U7" s="35">
        <f>+'Tiempo de Recorrido'!T11+'Tiempo de Espera'!U11</f>
        <v>11</v>
      </c>
      <c r="V7" s="35">
        <f>+'Tiempo de Recorrido'!U11+'Tiempo de Espera'!V11</f>
        <v>11</v>
      </c>
      <c r="W7" s="35">
        <f>+'Tiempo de Recorrido'!V11+'Tiempo de Espera'!W11</f>
        <v>12</v>
      </c>
      <c r="X7" s="35">
        <f>+'Tiempo de Recorrido'!W11+'Tiempo de Espera'!X11</f>
        <v>11</v>
      </c>
      <c r="Y7" s="35">
        <f>+'Tiempo de Recorrido'!X11+'Tiempo de Espera'!Y11</f>
        <v>11</v>
      </c>
      <c r="Z7" s="35">
        <f>+'Tiempo de Recorrido'!Y11+'Tiempo de Espera'!Z11</f>
        <v>13</v>
      </c>
      <c r="AA7" s="35">
        <f>+'Tiempo de Recorrido'!Z11+'Tiempo de Espera'!AA11</f>
        <v>11</v>
      </c>
      <c r="AB7" s="35">
        <f>+'Tiempo de Recorrido'!AA11+'Tiempo de Espera'!AB11</f>
        <v>11</v>
      </c>
      <c r="AC7" s="35">
        <f>+'Tiempo de Recorrido'!AB11+'Tiempo de Espera'!AC11</f>
        <v>12</v>
      </c>
      <c r="AD7" s="35">
        <f>+'Tiempo de Recorrido'!AC11+'Tiempo de Espera'!AD11</f>
        <v>11</v>
      </c>
      <c r="AE7" s="35">
        <f>+'Tiempo de Recorrido'!AD11+'Tiempo de Espera'!AE11</f>
        <v>11</v>
      </c>
      <c r="AF7" s="35">
        <f>+'Tiempo de Recorrido'!AE11+'Tiempo de Espera'!AF11</f>
        <v>11</v>
      </c>
      <c r="AG7" s="35">
        <f>+'Tiempo de Recorrido'!AF11+'Tiempo de Espera'!AG11</f>
        <v>12</v>
      </c>
      <c r="AH7" s="35">
        <f>+'Tiempo de Recorrido'!AG11+'Tiempo de Espera'!AH11</f>
        <v>12</v>
      </c>
      <c r="AI7" s="35">
        <f>+'Tiempo de Recorrido'!AH11+'Tiempo de Espera'!AI11</f>
        <v>11</v>
      </c>
      <c r="AJ7" s="35">
        <f>+'Tiempo de Recorrido'!AI11+'Tiempo de Espera'!AJ11</f>
        <v>11</v>
      </c>
      <c r="AK7" s="35">
        <f>+'Tiempo de Recorrido'!AJ11+'Tiempo de Espera'!AK11</f>
        <v>12</v>
      </c>
      <c r="AL7" s="35">
        <f>+'Tiempo de Recorrido'!AK11+'Tiempo de Espera'!AL11</f>
        <v>11</v>
      </c>
      <c r="AM7" s="35">
        <f>+'Tiempo de Recorrido'!AL11+'Tiempo de Espera'!AM11</f>
        <v>11</v>
      </c>
      <c r="AN7" s="35">
        <f>+'Tiempo de Recorrido'!AM11+'Tiempo de Espera'!AN11</f>
        <v>13</v>
      </c>
      <c r="AO7" s="35">
        <f>+'Tiempo de Recorrido'!AN11+'Tiempo de Espera'!AO11</f>
        <v>12</v>
      </c>
      <c r="AP7" s="35">
        <f>+'Tiempo de Recorrido'!AO11+'Tiempo de Espera'!AP11</f>
        <v>12</v>
      </c>
      <c r="AQ7" s="35">
        <f>+'Tiempo de Recorrido'!AP11+'Tiempo de Espera'!AQ11</f>
        <v>11</v>
      </c>
      <c r="AR7" s="35">
        <f>+'Tiempo de Recorrido'!AQ11+'Tiempo de Espera'!AR11</f>
        <v>13</v>
      </c>
      <c r="AS7" s="35">
        <f>+'Tiempo de Recorrido'!AR11+'Tiempo de Espera'!AS11</f>
        <v>13</v>
      </c>
      <c r="AU7">
        <v>6</v>
      </c>
    </row>
    <row r="8" spans="1:47" x14ac:dyDescent="0.25">
      <c r="A8" s="30">
        <v>6</v>
      </c>
      <c r="B8" s="33" t="s">
        <v>15</v>
      </c>
      <c r="C8" s="36" t="s">
        <v>16</v>
      </c>
      <c r="D8" s="33" t="s">
        <v>6</v>
      </c>
      <c r="E8" s="37">
        <v>2.2999999999999998</v>
      </c>
      <c r="F8" s="35">
        <f>+'Tiempo de Recorrido'!E12+'Tiempo de Espera'!F12</f>
        <v>7</v>
      </c>
      <c r="G8" s="35">
        <f>+'Tiempo de Recorrido'!F12+'Tiempo de Espera'!G12</f>
        <v>6</v>
      </c>
      <c r="H8" s="35">
        <f>+'Tiempo de Recorrido'!G12+'Tiempo de Espera'!H12</f>
        <v>7</v>
      </c>
      <c r="I8" s="35">
        <f>+'Tiempo de Recorrido'!H12+'Tiempo de Espera'!I12</f>
        <v>8</v>
      </c>
      <c r="J8" s="35">
        <f>+'Tiempo de Recorrido'!I12+'Tiempo de Espera'!J12</f>
        <v>8</v>
      </c>
      <c r="K8" s="35">
        <f>+'Tiempo de Recorrido'!J12+'Tiempo de Espera'!K12</f>
        <v>8</v>
      </c>
      <c r="L8" s="35">
        <f>+'Tiempo de Recorrido'!K12+'Tiempo de Espera'!L12</f>
        <v>8</v>
      </c>
      <c r="M8" s="35">
        <f>+'Tiempo de Recorrido'!L12+'Tiempo de Espera'!M12</f>
        <v>8</v>
      </c>
      <c r="N8" s="35">
        <f>+'Tiempo de Recorrido'!M12+'Tiempo de Espera'!N12</f>
        <v>8</v>
      </c>
      <c r="O8" s="35">
        <f>+'Tiempo de Recorrido'!N12+'Tiempo de Espera'!O12</f>
        <v>8</v>
      </c>
      <c r="P8" s="35">
        <f>+'Tiempo de Recorrido'!O12+'Tiempo de Espera'!P12</f>
        <v>8</v>
      </c>
      <c r="Q8" s="35">
        <f>+'Tiempo de Recorrido'!P12+'Tiempo de Espera'!Q12</f>
        <v>8</v>
      </c>
      <c r="R8" s="35">
        <f>+'Tiempo de Recorrido'!Q12+'Tiempo de Espera'!R12</f>
        <v>8</v>
      </c>
      <c r="S8" s="35">
        <f>+'Tiempo de Recorrido'!R12+'Tiempo de Espera'!S12</f>
        <v>9</v>
      </c>
      <c r="T8" s="35">
        <f>+'Tiempo de Recorrido'!S12+'Tiempo de Espera'!T12</f>
        <v>9</v>
      </c>
      <c r="U8" s="35">
        <f>+'Tiempo de Recorrido'!T12+'Tiempo de Espera'!U12</f>
        <v>9</v>
      </c>
      <c r="V8" s="35">
        <f>+'Tiempo de Recorrido'!U12+'Tiempo de Espera'!V12</f>
        <v>9</v>
      </c>
      <c r="W8" s="35">
        <f>+'Tiempo de Recorrido'!V12+'Tiempo de Espera'!W12</f>
        <v>8</v>
      </c>
      <c r="X8" s="35">
        <f>+'Tiempo de Recorrido'!W12+'Tiempo de Espera'!X12</f>
        <v>7</v>
      </c>
      <c r="Y8" s="35">
        <f>+'Tiempo de Recorrido'!X12+'Tiempo de Espera'!Y12</f>
        <v>8</v>
      </c>
      <c r="Z8" s="35">
        <f>+'Tiempo de Recorrido'!Y12+'Tiempo de Espera'!Z12</f>
        <v>7</v>
      </c>
      <c r="AA8" s="35">
        <f>+'Tiempo de Recorrido'!Z12+'Tiempo de Espera'!AA12</f>
        <v>8</v>
      </c>
      <c r="AB8" s="35">
        <f>+'Tiempo de Recorrido'!AA12+'Tiempo de Espera'!AB12</f>
        <v>6</v>
      </c>
      <c r="AC8" s="35">
        <f>+'Tiempo de Recorrido'!AB12+'Tiempo de Espera'!AC12</f>
        <v>8</v>
      </c>
      <c r="AD8" s="35">
        <f>+'Tiempo de Recorrido'!AC12+'Tiempo de Espera'!AD12</f>
        <v>7</v>
      </c>
      <c r="AE8" s="35">
        <f>+'Tiempo de Recorrido'!AD12+'Tiempo de Espera'!AE12</f>
        <v>8</v>
      </c>
      <c r="AF8" s="35">
        <f>+'Tiempo de Recorrido'!AE12+'Tiempo de Espera'!AF12</f>
        <v>7</v>
      </c>
      <c r="AG8" s="35">
        <f>+'Tiempo de Recorrido'!AF12+'Tiempo de Espera'!AG12</f>
        <v>8</v>
      </c>
      <c r="AH8" s="35">
        <f>+'Tiempo de Recorrido'!AG12+'Tiempo de Espera'!AH12</f>
        <v>9</v>
      </c>
      <c r="AI8" s="35">
        <f>+'Tiempo de Recorrido'!AH12+'Tiempo de Espera'!AI12</f>
        <v>8</v>
      </c>
      <c r="AJ8" s="35">
        <f>+'Tiempo de Recorrido'!AI12+'Tiempo de Espera'!AJ12</f>
        <v>9</v>
      </c>
      <c r="AK8" s="35">
        <f>+'Tiempo de Recorrido'!AJ12+'Tiempo de Espera'!AK12</f>
        <v>9</v>
      </c>
      <c r="AL8" s="35">
        <f>+'Tiempo de Recorrido'!AK12+'Tiempo de Espera'!AL12</f>
        <v>8</v>
      </c>
      <c r="AM8" s="35">
        <f>+'Tiempo de Recorrido'!AL12+'Tiempo de Espera'!AM12</f>
        <v>8</v>
      </c>
      <c r="AN8" s="35">
        <f>+'Tiempo de Recorrido'!AM12+'Tiempo de Espera'!AN12</f>
        <v>9</v>
      </c>
      <c r="AO8" s="35">
        <f>+'Tiempo de Recorrido'!AN12+'Tiempo de Espera'!AO12</f>
        <v>9</v>
      </c>
      <c r="AP8" s="35">
        <f>+'Tiempo de Recorrido'!AO12+'Tiempo de Espera'!AP12</f>
        <v>8</v>
      </c>
      <c r="AQ8" s="35">
        <f>+'Tiempo de Recorrido'!AP12+'Tiempo de Espera'!AQ12</f>
        <v>8</v>
      </c>
      <c r="AR8" s="35">
        <f>+'Tiempo de Recorrido'!AQ12+'Tiempo de Espera'!AR12</f>
        <v>9</v>
      </c>
      <c r="AS8" s="35">
        <f>+'Tiempo de Recorrido'!AR12+'Tiempo de Espera'!AS12</f>
        <v>8</v>
      </c>
      <c r="AU8">
        <v>5</v>
      </c>
    </row>
    <row r="9" spans="1:47" x14ac:dyDescent="0.25">
      <c r="A9" s="30">
        <v>7</v>
      </c>
      <c r="B9" s="33" t="s">
        <v>17</v>
      </c>
      <c r="C9" s="36" t="s">
        <v>18</v>
      </c>
      <c r="D9" s="33" t="s">
        <v>19</v>
      </c>
      <c r="E9" s="37">
        <v>5.8</v>
      </c>
      <c r="F9" s="35">
        <f>+'Tiempo de Recorrido'!E13+'Tiempo de Espera'!F13</f>
        <v>9</v>
      </c>
      <c r="G9" s="35">
        <f>+'Tiempo de Recorrido'!F13+'Tiempo de Espera'!G13</f>
        <v>9</v>
      </c>
      <c r="H9" s="35">
        <f>+'Tiempo de Recorrido'!G13+'Tiempo de Espera'!H13</f>
        <v>8</v>
      </c>
      <c r="I9" s="35">
        <f>+'Tiempo de Recorrido'!H13+'Tiempo de Espera'!I13</f>
        <v>10</v>
      </c>
      <c r="J9" s="35">
        <f>+'Tiempo de Recorrido'!I13+'Tiempo de Espera'!J13</f>
        <v>9</v>
      </c>
      <c r="K9" s="35">
        <f>+'Tiempo de Recorrido'!J13+'Tiempo de Espera'!K13</f>
        <v>9</v>
      </c>
      <c r="L9" s="35">
        <f>+'Tiempo de Recorrido'!K13+'Tiempo de Espera'!L13</f>
        <v>10</v>
      </c>
      <c r="M9" s="35">
        <f>+'Tiempo de Recorrido'!L13+'Tiempo de Espera'!M13</f>
        <v>10</v>
      </c>
      <c r="N9" s="35">
        <f>+'Tiempo de Recorrido'!M13+'Tiempo de Espera'!N13</f>
        <v>10</v>
      </c>
      <c r="O9" s="35">
        <f>+'Tiempo de Recorrido'!N13+'Tiempo de Espera'!O13</f>
        <v>10</v>
      </c>
      <c r="P9" s="35">
        <f>+'Tiempo de Recorrido'!O13+'Tiempo de Espera'!P13</f>
        <v>10</v>
      </c>
      <c r="Q9" s="35">
        <f>+'Tiempo de Recorrido'!P13+'Tiempo de Espera'!Q13</f>
        <v>10</v>
      </c>
      <c r="R9" s="35">
        <f>+'Tiempo de Recorrido'!Q13+'Tiempo de Espera'!R13</f>
        <v>10</v>
      </c>
      <c r="S9" s="35">
        <f>+'Tiempo de Recorrido'!R13+'Tiempo de Espera'!S13</f>
        <v>9</v>
      </c>
      <c r="T9" s="35">
        <f>+'Tiempo de Recorrido'!S13+'Tiempo de Espera'!T13</f>
        <v>9</v>
      </c>
      <c r="U9" s="35">
        <f>+'Tiempo de Recorrido'!T13+'Tiempo de Espera'!U13</f>
        <v>9</v>
      </c>
      <c r="V9" s="35">
        <f>+'Tiempo de Recorrido'!U13+'Tiempo de Espera'!V13</f>
        <v>9</v>
      </c>
      <c r="W9" s="35">
        <f>+'Tiempo de Recorrido'!V13+'Tiempo de Espera'!W13</f>
        <v>10</v>
      </c>
      <c r="X9" s="35">
        <f>+'Tiempo de Recorrido'!W13+'Tiempo de Espera'!X13</f>
        <v>6</v>
      </c>
      <c r="Y9" s="35">
        <f>+'Tiempo de Recorrido'!X13+'Tiempo de Espera'!Y13</f>
        <v>9</v>
      </c>
      <c r="Z9" s="35">
        <f>+'Tiempo de Recorrido'!Y13+'Tiempo de Espera'!Z13</f>
        <v>8</v>
      </c>
      <c r="AA9" s="35">
        <f>+'Tiempo de Recorrido'!Z13+'Tiempo de Espera'!AA13</f>
        <v>10</v>
      </c>
      <c r="AB9" s="35">
        <f>+'Tiempo de Recorrido'!AA13+'Tiempo de Espera'!AB13</f>
        <v>10</v>
      </c>
      <c r="AC9" s="35">
        <f>+'Tiempo de Recorrido'!AB13+'Tiempo de Espera'!AC13</f>
        <v>9</v>
      </c>
      <c r="AD9" s="35">
        <f>+'Tiempo de Recorrido'!AC13+'Tiempo de Espera'!AD13</f>
        <v>9</v>
      </c>
      <c r="AE9" s="35">
        <f>+'Tiempo de Recorrido'!AD13+'Tiempo de Espera'!AE13</f>
        <v>9</v>
      </c>
      <c r="AF9" s="35">
        <f>+'Tiempo de Recorrido'!AE13+'Tiempo de Espera'!AF13</f>
        <v>9</v>
      </c>
      <c r="AG9" s="35">
        <f>+'Tiempo de Recorrido'!AF13+'Tiempo de Espera'!AG13</f>
        <v>10</v>
      </c>
      <c r="AH9" s="35">
        <f>+'Tiempo de Recorrido'!AG13+'Tiempo de Espera'!AH13</f>
        <v>9</v>
      </c>
      <c r="AI9" s="35">
        <f>+'Tiempo de Recorrido'!AH13+'Tiempo de Espera'!AI13</f>
        <v>10</v>
      </c>
      <c r="AJ9" s="35">
        <f>+'Tiempo de Recorrido'!AI13+'Tiempo de Espera'!AJ13</f>
        <v>10</v>
      </c>
      <c r="AK9" s="35">
        <f>+'Tiempo de Recorrido'!AJ13+'Tiempo de Espera'!AK13</f>
        <v>10</v>
      </c>
      <c r="AL9" s="35">
        <f>+'Tiempo de Recorrido'!AK13+'Tiempo de Espera'!AL13</f>
        <v>9</v>
      </c>
      <c r="AM9" s="35">
        <f>+'Tiempo de Recorrido'!AL13+'Tiempo de Espera'!AM13</f>
        <v>8</v>
      </c>
      <c r="AN9" s="35">
        <f>+'Tiempo de Recorrido'!AM13+'Tiempo de Espera'!AN13</f>
        <v>6</v>
      </c>
      <c r="AO9" s="35">
        <f>+'Tiempo de Recorrido'!AN13+'Tiempo de Espera'!AO13</f>
        <v>9</v>
      </c>
      <c r="AP9" s="35">
        <f>+'Tiempo de Recorrido'!AO13+'Tiempo de Espera'!AP13</f>
        <v>9</v>
      </c>
      <c r="AQ9" s="35">
        <f>+'Tiempo de Recorrido'!AP13+'Tiempo de Espera'!AQ13</f>
        <v>11</v>
      </c>
      <c r="AR9" s="35">
        <f>+'Tiempo de Recorrido'!AQ13+'Tiempo de Espera'!AR13</f>
        <v>6</v>
      </c>
      <c r="AS9" s="35">
        <f>+'Tiempo de Recorrido'!AR13+'Tiempo de Espera'!AS13</f>
        <v>9</v>
      </c>
      <c r="AU9">
        <v>7</v>
      </c>
    </row>
    <row r="10" spans="1:47" x14ac:dyDescent="0.25">
      <c r="A10" s="30">
        <v>8</v>
      </c>
      <c r="B10" s="33" t="s">
        <v>20</v>
      </c>
      <c r="C10" s="36" t="s">
        <v>21</v>
      </c>
      <c r="D10" s="33" t="s">
        <v>19</v>
      </c>
      <c r="E10" s="37">
        <v>3.8</v>
      </c>
      <c r="F10" s="35">
        <f>+'Tiempo de Recorrido'!E14+'Tiempo de Espera'!F14</f>
        <v>14</v>
      </c>
      <c r="G10" s="35">
        <f>+'Tiempo de Recorrido'!F14+'Tiempo de Espera'!G14</f>
        <v>14</v>
      </c>
      <c r="H10" s="35">
        <f>+'Tiempo de Recorrido'!G14+'Tiempo de Espera'!H14</f>
        <v>11</v>
      </c>
      <c r="I10" s="35">
        <f>+'Tiempo de Recorrido'!H14+'Tiempo de Espera'!I14</f>
        <v>16</v>
      </c>
      <c r="J10" s="35">
        <f>+'Tiempo de Recorrido'!I14+'Tiempo de Espera'!J14</f>
        <v>13</v>
      </c>
      <c r="K10" s="35">
        <f>+'Tiempo de Recorrido'!J14+'Tiempo de Espera'!K14</f>
        <v>14</v>
      </c>
      <c r="L10" s="35">
        <f>+'Tiempo de Recorrido'!K14+'Tiempo de Espera'!L14</f>
        <v>14</v>
      </c>
      <c r="M10" s="35">
        <f>+'Tiempo de Recorrido'!L14+'Tiempo de Espera'!M14</f>
        <v>13</v>
      </c>
      <c r="N10" s="35">
        <f>+'Tiempo de Recorrido'!M14+'Tiempo de Espera'!N14</f>
        <v>12</v>
      </c>
      <c r="O10" s="35">
        <f>+'Tiempo de Recorrido'!N14+'Tiempo de Espera'!O14</f>
        <v>13</v>
      </c>
      <c r="P10" s="35">
        <f>+'Tiempo de Recorrido'!O14+'Tiempo de Espera'!P14</f>
        <v>15</v>
      </c>
      <c r="Q10" s="35">
        <f>+'Tiempo de Recorrido'!P14+'Tiempo de Espera'!Q14</f>
        <v>14</v>
      </c>
      <c r="R10" s="35">
        <f>+'Tiempo de Recorrido'!Q14+'Tiempo de Espera'!R14</f>
        <v>15</v>
      </c>
      <c r="S10" s="35">
        <f>+'Tiempo de Recorrido'!R14+'Tiempo de Espera'!S14</f>
        <v>13</v>
      </c>
      <c r="T10" s="35">
        <f>+'Tiempo de Recorrido'!S14+'Tiempo de Espera'!T14</f>
        <v>14</v>
      </c>
      <c r="U10" s="35">
        <f>+'Tiempo de Recorrido'!T14+'Tiempo de Espera'!U14</f>
        <v>13</v>
      </c>
      <c r="V10" s="35">
        <f>+'Tiempo de Recorrido'!U14+'Tiempo de Espera'!V14</f>
        <v>12</v>
      </c>
      <c r="W10" s="35">
        <f>+'Tiempo de Recorrido'!V14+'Tiempo de Espera'!W14</f>
        <v>13</v>
      </c>
      <c r="X10" s="35">
        <f>+'Tiempo de Recorrido'!W14+'Tiempo de Espera'!X14</f>
        <v>14</v>
      </c>
      <c r="Y10" s="35">
        <f>+'Tiempo de Recorrido'!X14+'Tiempo de Espera'!Y14</f>
        <v>13</v>
      </c>
      <c r="Z10" s="35">
        <f>+'Tiempo de Recorrido'!Y14+'Tiempo de Espera'!Z14</f>
        <v>14</v>
      </c>
      <c r="AA10" s="35">
        <f>+'Tiempo de Recorrido'!Z14+'Tiempo de Espera'!AA14</f>
        <v>14</v>
      </c>
      <c r="AB10" s="35">
        <f>+'Tiempo de Recorrido'!AA14+'Tiempo de Espera'!AB14</f>
        <v>14</v>
      </c>
      <c r="AC10" s="35">
        <f>+'Tiempo de Recorrido'!AB14+'Tiempo de Espera'!AC14</f>
        <v>13</v>
      </c>
      <c r="AD10" s="35">
        <f>+'Tiempo de Recorrido'!AC14+'Tiempo de Espera'!AD14</f>
        <v>17</v>
      </c>
      <c r="AE10" s="35">
        <f>+'Tiempo de Recorrido'!AD14+'Tiempo de Espera'!AE14</f>
        <v>13</v>
      </c>
      <c r="AF10" s="35">
        <f>+'Tiempo de Recorrido'!AE14+'Tiempo de Espera'!AF14</f>
        <v>13</v>
      </c>
      <c r="AG10" s="35">
        <f>+'Tiempo de Recorrido'!AF14+'Tiempo de Espera'!AG14</f>
        <v>13</v>
      </c>
      <c r="AH10" s="35">
        <f>+'Tiempo de Recorrido'!AG14+'Tiempo de Espera'!AH14</f>
        <v>14</v>
      </c>
      <c r="AI10" s="35">
        <f>+'Tiempo de Recorrido'!AH14+'Tiempo de Espera'!AI14</f>
        <v>14</v>
      </c>
      <c r="AJ10" s="35">
        <f>+'Tiempo de Recorrido'!AI14+'Tiempo de Espera'!AJ14</f>
        <v>14</v>
      </c>
      <c r="AK10" s="35">
        <f>+'Tiempo de Recorrido'!AJ14+'Tiempo de Espera'!AK14</f>
        <v>13</v>
      </c>
      <c r="AL10" s="35">
        <f>+'Tiempo de Recorrido'!AK14+'Tiempo de Espera'!AL14</f>
        <v>14</v>
      </c>
      <c r="AM10" s="35">
        <f>+'Tiempo de Recorrido'!AL14+'Tiempo de Espera'!AM14</f>
        <v>14</v>
      </c>
      <c r="AN10" s="35">
        <f>+'Tiempo de Recorrido'!AM14+'Tiempo de Espera'!AN14</f>
        <v>11</v>
      </c>
      <c r="AO10" s="35">
        <f>+'Tiempo de Recorrido'!AN14+'Tiempo de Espera'!AO14</f>
        <v>11</v>
      </c>
      <c r="AP10" s="35">
        <f>+'Tiempo de Recorrido'!AO14+'Tiempo de Espera'!AP14</f>
        <v>13</v>
      </c>
      <c r="AQ10" s="35">
        <f>+'Tiempo de Recorrido'!AP14+'Tiempo de Espera'!AQ14</f>
        <v>14</v>
      </c>
      <c r="AR10" s="35">
        <f>+'Tiempo de Recorrido'!AQ14+'Tiempo de Espera'!AR14</f>
        <v>14</v>
      </c>
      <c r="AS10" s="35">
        <f>+'Tiempo de Recorrido'!AR14+'Tiempo de Espera'!AS14</f>
        <v>14</v>
      </c>
      <c r="AU10">
        <v>6</v>
      </c>
    </row>
    <row r="11" spans="1:47" x14ac:dyDescent="0.25">
      <c r="A11" s="30">
        <v>9</v>
      </c>
      <c r="B11" s="33" t="s">
        <v>22</v>
      </c>
      <c r="C11" s="36" t="s">
        <v>23</v>
      </c>
      <c r="D11" s="33" t="s">
        <v>19</v>
      </c>
      <c r="E11" s="37">
        <v>1.4</v>
      </c>
      <c r="F11" s="35">
        <f>+'Tiempo de Recorrido'!E15+'Tiempo de Espera'!F15</f>
        <v>14</v>
      </c>
      <c r="G11" s="35">
        <f>+'Tiempo de Recorrido'!F15+'Tiempo de Espera'!G15</f>
        <v>13</v>
      </c>
      <c r="H11" s="35">
        <f>+'Tiempo de Recorrido'!G15+'Tiempo de Espera'!H15</f>
        <v>14</v>
      </c>
      <c r="I11" s="35">
        <f>+'Tiempo de Recorrido'!H15+'Tiempo de Espera'!I15</f>
        <v>13</v>
      </c>
      <c r="J11" s="35">
        <f>+'Tiempo de Recorrido'!I15+'Tiempo de Espera'!J15</f>
        <v>14</v>
      </c>
      <c r="K11" s="35">
        <f>+'Tiempo de Recorrido'!J15+'Tiempo de Espera'!K15</f>
        <v>14</v>
      </c>
      <c r="L11" s="35">
        <f>+'Tiempo de Recorrido'!K15+'Tiempo de Espera'!L15</f>
        <v>14</v>
      </c>
      <c r="M11" s="35">
        <f>+'Tiempo de Recorrido'!L15+'Tiempo de Espera'!M15</f>
        <v>14</v>
      </c>
      <c r="N11" s="35">
        <f>+'Tiempo de Recorrido'!M15+'Tiempo de Espera'!N15</f>
        <v>13</v>
      </c>
      <c r="O11" s="35">
        <f>+'Tiempo de Recorrido'!N15+'Tiempo de Espera'!O15</f>
        <v>14</v>
      </c>
      <c r="P11" s="35">
        <f>+'Tiempo de Recorrido'!O15+'Tiempo de Espera'!P15</f>
        <v>16</v>
      </c>
      <c r="Q11" s="35">
        <f>+'Tiempo de Recorrido'!P15+'Tiempo de Espera'!Q15</f>
        <v>14</v>
      </c>
      <c r="R11" s="35">
        <f>+'Tiempo de Recorrido'!Q15+'Tiempo de Espera'!R15</f>
        <v>16</v>
      </c>
      <c r="S11" s="35">
        <f>+'Tiempo de Recorrido'!R15+'Tiempo de Espera'!S15</f>
        <v>15</v>
      </c>
      <c r="T11" s="35">
        <f>+'Tiempo de Recorrido'!S15+'Tiempo de Espera'!T15</f>
        <v>14</v>
      </c>
      <c r="U11" s="35">
        <f>+'Tiempo de Recorrido'!T15+'Tiempo de Espera'!U15</f>
        <v>14</v>
      </c>
      <c r="V11" s="35">
        <f>+'Tiempo de Recorrido'!U15+'Tiempo de Espera'!V15</f>
        <v>14</v>
      </c>
      <c r="W11" s="35">
        <f>+'Tiempo de Recorrido'!V15+'Tiempo de Espera'!W15</f>
        <v>14</v>
      </c>
      <c r="X11" s="35">
        <f>+'Tiempo de Recorrido'!W15+'Tiempo de Espera'!X15</f>
        <v>14</v>
      </c>
      <c r="Y11" s="35">
        <f>+'Tiempo de Recorrido'!X15+'Tiempo de Espera'!Y15</f>
        <v>14</v>
      </c>
      <c r="Z11" s="35">
        <f>+'Tiempo de Recorrido'!Y15+'Tiempo de Espera'!Z15</f>
        <v>14</v>
      </c>
      <c r="AA11" s="35">
        <f>+'Tiempo de Recorrido'!Z15+'Tiempo de Espera'!AA15</f>
        <v>14</v>
      </c>
      <c r="AB11" s="35">
        <f>+'Tiempo de Recorrido'!AA15+'Tiempo de Espera'!AB15</f>
        <v>13</v>
      </c>
      <c r="AC11" s="35">
        <f>+'Tiempo de Recorrido'!AB15+'Tiempo de Espera'!AC15</f>
        <v>14</v>
      </c>
      <c r="AD11" s="35">
        <f>+'Tiempo de Recorrido'!AC15+'Tiempo de Espera'!AD15</f>
        <v>15</v>
      </c>
      <c r="AE11" s="35">
        <f>+'Tiempo de Recorrido'!AD15+'Tiempo de Espera'!AE15</f>
        <v>15</v>
      </c>
      <c r="AF11" s="35">
        <f>+'Tiempo de Recorrido'!AE15+'Tiempo de Espera'!AF15</f>
        <v>16</v>
      </c>
      <c r="AG11" s="35">
        <f>+'Tiempo de Recorrido'!AF15+'Tiempo de Espera'!AG15</f>
        <v>13</v>
      </c>
      <c r="AH11" s="35">
        <f>+'Tiempo de Recorrido'!AG15+'Tiempo de Espera'!AH15</f>
        <v>15</v>
      </c>
      <c r="AI11" s="35">
        <f>+'Tiempo de Recorrido'!AH15+'Tiempo de Espera'!AI15</f>
        <v>12</v>
      </c>
      <c r="AJ11" s="35">
        <f>+'Tiempo de Recorrido'!AI15+'Tiempo de Espera'!AJ15</f>
        <v>14</v>
      </c>
      <c r="AK11" s="35">
        <f>+'Tiempo de Recorrido'!AJ15+'Tiempo de Espera'!AK15</f>
        <v>14</v>
      </c>
      <c r="AL11" s="35">
        <f>+'Tiempo de Recorrido'!AK15+'Tiempo de Espera'!AL15</f>
        <v>15</v>
      </c>
      <c r="AM11" s="35">
        <f>+'Tiempo de Recorrido'!AL15+'Tiempo de Espera'!AM15</f>
        <v>15</v>
      </c>
      <c r="AN11" s="35">
        <f>+'Tiempo de Recorrido'!AM15+'Tiempo de Espera'!AN15</f>
        <v>15</v>
      </c>
      <c r="AO11" s="35">
        <f>+'Tiempo de Recorrido'!AN15+'Tiempo de Espera'!AO15</f>
        <v>15</v>
      </c>
      <c r="AP11" s="35">
        <f>+'Tiempo de Recorrido'!AO15+'Tiempo de Espera'!AP15</f>
        <v>15</v>
      </c>
      <c r="AQ11" s="35">
        <f>+'Tiempo de Recorrido'!AP15+'Tiempo de Espera'!AQ15</f>
        <v>15</v>
      </c>
      <c r="AR11" s="35">
        <f>+'Tiempo de Recorrido'!AQ15+'Tiempo de Espera'!AR15</f>
        <v>14</v>
      </c>
      <c r="AS11" s="35">
        <f>+'Tiempo de Recorrido'!AR15+'Tiempo de Espera'!AS15</f>
        <v>14</v>
      </c>
      <c r="AU11">
        <v>5</v>
      </c>
    </row>
    <row r="12" spans="1:47" x14ac:dyDescent="0.25">
      <c r="A12" s="30">
        <v>10</v>
      </c>
      <c r="B12" s="33" t="s">
        <v>24</v>
      </c>
      <c r="C12" s="36" t="s">
        <v>25</v>
      </c>
      <c r="D12" s="33" t="s">
        <v>26</v>
      </c>
      <c r="E12" s="37">
        <v>2.8</v>
      </c>
      <c r="F12" s="35">
        <f>+'Tiempo de Recorrido'!E16+'Tiempo de Espera'!F16</f>
        <v>8</v>
      </c>
      <c r="G12" s="35">
        <f>+'Tiempo de Recorrido'!F16+'Tiempo de Espera'!G16</f>
        <v>8</v>
      </c>
      <c r="H12" s="35">
        <f>+'Tiempo de Recorrido'!G16+'Tiempo de Espera'!H16</f>
        <v>8</v>
      </c>
      <c r="I12" s="35">
        <f>+'Tiempo de Recorrido'!H16+'Tiempo de Espera'!I16</f>
        <v>9</v>
      </c>
      <c r="J12" s="35">
        <f>+'Tiempo de Recorrido'!I16+'Tiempo de Espera'!J16</f>
        <v>10</v>
      </c>
      <c r="K12" s="35">
        <f>+'Tiempo de Recorrido'!J16+'Tiempo de Espera'!K16</f>
        <v>9</v>
      </c>
      <c r="L12" s="35">
        <f>+'Tiempo de Recorrido'!K16+'Tiempo de Espera'!L16</f>
        <v>8</v>
      </c>
      <c r="M12" s="35">
        <f>+'Tiempo de Recorrido'!L16+'Tiempo de Espera'!M16</f>
        <v>8</v>
      </c>
      <c r="N12" s="35">
        <f>+'Tiempo de Recorrido'!M16+'Tiempo de Espera'!N16</f>
        <v>8</v>
      </c>
      <c r="O12" s="35">
        <f>+'Tiempo de Recorrido'!N16+'Tiempo de Espera'!O16</f>
        <v>7</v>
      </c>
      <c r="P12" s="35">
        <f>+'Tiempo de Recorrido'!O16+'Tiempo de Espera'!P16</f>
        <v>8</v>
      </c>
      <c r="Q12" s="35">
        <f>+'Tiempo de Recorrido'!P16+'Tiempo de Espera'!Q16</f>
        <v>9</v>
      </c>
      <c r="R12" s="35">
        <f>+'Tiempo de Recorrido'!Q16+'Tiempo de Espera'!R16</f>
        <v>6</v>
      </c>
      <c r="S12" s="35">
        <f>+'Tiempo de Recorrido'!R16+'Tiempo de Espera'!S16</f>
        <v>9</v>
      </c>
      <c r="T12" s="35">
        <f>+'Tiempo de Recorrido'!S16+'Tiempo de Espera'!T16</f>
        <v>9</v>
      </c>
      <c r="U12" s="35">
        <f>+'Tiempo de Recorrido'!T16+'Tiempo de Espera'!U16</f>
        <v>9</v>
      </c>
      <c r="V12" s="35">
        <f>+'Tiempo de Recorrido'!U16+'Tiempo de Espera'!V16</f>
        <v>8</v>
      </c>
      <c r="W12" s="35">
        <f>+'Tiempo de Recorrido'!V16+'Tiempo de Espera'!W16</f>
        <v>8</v>
      </c>
      <c r="X12" s="35">
        <f>+'Tiempo de Recorrido'!W16+'Tiempo de Espera'!X16</f>
        <v>9</v>
      </c>
      <c r="Y12" s="35">
        <f>+'Tiempo de Recorrido'!X16+'Tiempo de Espera'!Y16</f>
        <v>8</v>
      </c>
      <c r="Z12" s="35">
        <f>+'Tiempo de Recorrido'!Y16+'Tiempo de Espera'!Z16</f>
        <v>9</v>
      </c>
      <c r="AA12" s="35">
        <f>+'Tiempo de Recorrido'!Z16+'Tiempo de Espera'!AA16</f>
        <v>8</v>
      </c>
      <c r="AB12" s="35">
        <f>+'Tiempo de Recorrido'!AA16+'Tiempo de Espera'!AB16</f>
        <v>9</v>
      </c>
      <c r="AC12" s="35">
        <f>+'Tiempo de Recorrido'!AB16+'Tiempo de Espera'!AC16</f>
        <v>9</v>
      </c>
      <c r="AD12" s="35">
        <f>+'Tiempo de Recorrido'!AC16+'Tiempo de Espera'!AD16</f>
        <v>9</v>
      </c>
      <c r="AE12" s="35">
        <f>+'Tiempo de Recorrido'!AD16+'Tiempo de Espera'!AE16</f>
        <v>8</v>
      </c>
      <c r="AF12" s="35">
        <f>+'Tiempo de Recorrido'!AE16+'Tiempo de Espera'!AF16</f>
        <v>9</v>
      </c>
      <c r="AG12" s="35">
        <f>+'Tiempo de Recorrido'!AF16+'Tiempo de Espera'!AG16</f>
        <v>5</v>
      </c>
      <c r="AH12" s="35">
        <f>+'Tiempo de Recorrido'!AG16+'Tiempo de Espera'!AH16</f>
        <v>9</v>
      </c>
      <c r="AI12" s="35">
        <f>+'Tiempo de Recorrido'!AH16+'Tiempo de Espera'!AI16</f>
        <v>8</v>
      </c>
      <c r="AJ12" s="35">
        <f>+'Tiempo de Recorrido'!AI16+'Tiempo de Espera'!AJ16</f>
        <v>9</v>
      </c>
      <c r="AK12" s="35">
        <f>+'Tiempo de Recorrido'!AJ16+'Tiempo de Espera'!AK16</f>
        <v>9</v>
      </c>
      <c r="AL12" s="35">
        <f>+'Tiempo de Recorrido'!AK16+'Tiempo de Espera'!AL16</f>
        <v>9</v>
      </c>
      <c r="AM12" s="35">
        <f>+'Tiempo de Recorrido'!AL16+'Tiempo de Espera'!AM16</f>
        <v>8</v>
      </c>
      <c r="AN12" s="35">
        <f>+'Tiempo de Recorrido'!AM16+'Tiempo de Espera'!AN16</f>
        <v>8</v>
      </c>
      <c r="AO12" s="35">
        <f>+'Tiempo de Recorrido'!AN16+'Tiempo de Espera'!AO16</f>
        <v>10</v>
      </c>
      <c r="AP12" s="35">
        <f>+'Tiempo de Recorrido'!AO16+'Tiempo de Espera'!AP16</f>
        <v>7</v>
      </c>
      <c r="AQ12" s="35">
        <f>+'Tiempo de Recorrido'!AP16+'Tiempo de Espera'!AQ16</f>
        <v>10</v>
      </c>
      <c r="AR12" s="35">
        <f>+'Tiempo de Recorrido'!AQ16+'Tiempo de Espera'!AR16</f>
        <v>8</v>
      </c>
      <c r="AS12" s="35">
        <f>+'Tiempo de Recorrido'!AR16+'Tiempo de Espera'!AS16</f>
        <v>10</v>
      </c>
      <c r="AU12">
        <v>6</v>
      </c>
    </row>
    <row r="13" spans="1:47" x14ac:dyDescent="0.25">
      <c r="A13" s="30">
        <v>11</v>
      </c>
      <c r="B13" s="33" t="s">
        <v>27</v>
      </c>
      <c r="C13" s="36" t="s">
        <v>28</v>
      </c>
      <c r="D13" s="33" t="s">
        <v>26</v>
      </c>
      <c r="E13" s="37">
        <v>1.2</v>
      </c>
      <c r="F13" s="35">
        <f>+'Tiempo de Recorrido'!E17+'Tiempo de Espera'!F17</f>
        <v>10</v>
      </c>
      <c r="G13" s="35">
        <f>+'Tiempo de Recorrido'!F17+'Tiempo de Espera'!G17</f>
        <v>8</v>
      </c>
      <c r="H13" s="35">
        <f>+'Tiempo de Recorrido'!G17+'Tiempo de Espera'!H17</f>
        <v>8</v>
      </c>
      <c r="I13" s="35">
        <f>+'Tiempo de Recorrido'!H17+'Tiempo de Espera'!I17</f>
        <v>11</v>
      </c>
      <c r="J13" s="35">
        <f>+'Tiempo de Recorrido'!I17+'Tiempo de Espera'!J17</f>
        <v>9</v>
      </c>
      <c r="K13" s="35">
        <f>+'Tiempo de Recorrido'!J17+'Tiempo de Espera'!K17</f>
        <v>11</v>
      </c>
      <c r="L13" s="35">
        <f>+'Tiempo de Recorrido'!K17+'Tiempo de Espera'!L17</f>
        <v>10</v>
      </c>
      <c r="M13" s="35">
        <f>+'Tiempo de Recorrido'!L17+'Tiempo de Espera'!M17</f>
        <v>11</v>
      </c>
      <c r="N13" s="35">
        <f>+'Tiempo de Recorrido'!M17+'Tiempo de Espera'!N17</f>
        <v>11</v>
      </c>
      <c r="O13" s="35">
        <f>+'Tiempo de Recorrido'!N17+'Tiempo de Espera'!O17</f>
        <v>12</v>
      </c>
      <c r="P13" s="35">
        <f>+'Tiempo de Recorrido'!O17+'Tiempo de Espera'!P17</f>
        <v>11</v>
      </c>
      <c r="Q13" s="35">
        <f>+'Tiempo de Recorrido'!P17+'Tiempo de Espera'!Q17</f>
        <v>10</v>
      </c>
      <c r="R13" s="35">
        <f>+'Tiempo de Recorrido'!Q17+'Tiempo de Espera'!R17</f>
        <v>12</v>
      </c>
      <c r="S13" s="35">
        <f>+'Tiempo de Recorrido'!R17+'Tiempo de Espera'!S17</f>
        <v>11</v>
      </c>
      <c r="T13" s="35">
        <f>+'Tiempo de Recorrido'!S17+'Tiempo de Espera'!T17</f>
        <v>8</v>
      </c>
      <c r="U13" s="35">
        <f>+'Tiempo de Recorrido'!T17+'Tiempo de Espera'!U17</f>
        <v>12</v>
      </c>
      <c r="V13" s="35">
        <f>+'Tiempo de Recorrido'!U17+'Tiempo de Espera'!V17</f>
        <v>10</v>
      </c>
      <c r="W13" s="35">
        <f>+'Tiempo de Recorrido'!V17+'Tiempo de Espera'!W17</f>
        <v>10</v>
      </c>
      <c r="X13" s="35">
        <f>+'Tiempo de Recorrido'!W17+'Tiempo de Espera'!X17</f>
        <v>10</v>
      </c>
      <c r="Y13" s="35">
        <f>+'Tiempo de Recorrido'!X17+'Tiempo de Espera'!Y17</f>
        <v>11</v>
      </c>
      <c r="Z13" s="35">
        <f>+'Tiempo de Recorrido'!Y17+'Tiempo de Espera'!Z17</f>
        <v>10</v>
      </c>
      <c r="AA13" s="35">
        <f>+'Tiempo de Recorrido'!Z17+'Tiempo de Espera'!AA17</f>
        <v>10</v>
      </c>
      <c r="AB13" s="35">
        <f>+'Tiempo de Recorrido'!AA17+'Tiempo de Espera'!AB17</f>
        <v>9</v>
      </c>
      <c r="AC13" s="35">
        <f>+'Tiempo de Recorrido'!AB17+'Tiempo de Espera'!AC17</f>
        <v>9</v>
      </c>
      <c r="AD13" s="35">
        <f>+'Tiempo de Recorrido'!AC17+'Tiempo de Espera'!AD17</f>
        <v>11</v>
      </c>
      <c r="AE13" s="35">
        <f>+'Tiempo de Recorrido'!AD17+'Tiempo de Espera'!AE17</f>
        <v>8</v>
      </c>
      <c r="AF13" s="35">
        <f>+'Tiempo de Recorrido'!AE17+'Tiempo de Espera'!AF17</f>
        <v>12</v>
      </c>
      <c r="AG13" s="35">
        <f>+'Tiempo de Recorrido'!AF17+'Tiempo de Espera'!AG17</f>
        <v>11</v>
      </c>
      <c r="AH13" s="35">
        <f>+'Tiempo de Recorrido'!AG17+'Tiempo de Espera'!AH17</f>
        <v>11</v>
      </c>
      <c r="AI13" s="35">
        <f>+'Tiempo de Recorrido'!AH17+'Tiempo de Espera'!AI17</f>
        <v>12</v>
      </c>
      <c r="AJ13" s="35">
        <f>+'Tiempo de Recorrido'!AI17+'Tiempo de Espera'!AJ17</f>
        <v>11</v>
      </c>
      <c r="AK13" s="35">
        <f>+'Tiempo de Recorrido'!AJ17+'Tiempo de Espera'!AK17</f>
        <v>11</v>
      </c>
      <c r="AL13" s="35">
        <f>+'Tiempo de Recorrido'!AK17+'Tiempo de Espera'!AL17</f>
        <v>12</v>
      </c>
      <c r="AM13" s="35">
        <f>+'Tiempo de Recorrido'!AL17+'Tiempo de Espera'!AM17</f>
        <v>11</v>
      </c>
      <c r="AN13" s="35">
        <f>+'Tiempo de Recorrido'!AM17+'Tiempo de Espera'!AN17</f>
        <v>7</v>
      </c>
      <c r="AO13" s="35">
        <f>+'Tiempo de Recorrido'!AN17+'Tiempo de Espera'!AO17</f>
        <v>10</v>
      </c>
      <c r="AP13" s="35">
        <f>+'Tiempo de Recorrido'!AO17+'Tiempo de Espera'!AP17</f>
        <v>10</v>
      </c>
      <c r="AQ13" s="35">
        <f>+'Tiempo de Recorrido'!AP17+'Tiempo de Espera'!AQ17</f>
        <v>10</v>
      </c>
      <c r="AR13" s="35">
        <f>+'Tiempo de Recorrido'!AQ17+'Tiempo de Espera'!AR17</f>
        <v>12</v>
      </c>
      <c r="AS13" s="35">
        <f>+'Tiempo de Recorrido'!AR17+'Tiempo de Espera'!AS17</f>
        <v>9</v>
      </c>
      <c r="AU13">
        <v>5</v>
      </c>
    </row>
    <row r="14" spans="1:47" x14ac:dyDescent="0.25">
      <c r="A14" s="30">
        <v>12</v>
      </c>
      <c r="B14" s="33" t="s">
        <v>29</v>
      </c>
      <c r="C14" s="36" t="s">
        <v>30</v>
      </c>
      <c r="D14" s="33" t="s">
        <v>26</v>
      </c>
      <c r="E14" s="37">
        <v>1.7</v>
      </c>
      <c r="F14" s="35">
        <f>+'Tiempo de Recorrido'!E18+'Tiempo de Espera'!F18</f>
        <v>5</v>
      </c>
      <c r="G14" s="35">
        <f>+'Tiempo de Recorrido'!F18+'Tiempo de Espera'!G18</f>
        <v>5</v>
      </c>
      <c r="H14" s="35">
        <f>+'Tiempo de Recorrido'!G18+'Tiempo de Espera'!H18</f>
        <v>7</v>
      </c>
      <c r="I14" s="35">
        <f>+'Tiempo de Recorrido'!H18+'Tiempo de Espera'!I18</f>
        <v>7</v>
      </c>
      <c r="J14" s="35">
        <f>+'Tiempo de Recorrido'!I18+'Tiempo de Espera'!J18</f>
        <v>7</v>
      </c>
      <c r="K14" s="35">
        <f>+'Tiempo de Recorrido'!J18+'Tiempo de Espera'!K18</f>
        <v>7</v>
      </c>
      <c r="L14" s="35">
        <f>+'Tiempo de Recorrido'!K18+'Tiempo de Espera'!L18</f>
        <v>6</v>
      </c>
      <c r="M14" s="35">
        <f>+'Tiempo de Recorrido'!L18+'Tiempo de Espera'!M18</f>
        <v>7</v>
      </c>
      <c r="N14" s="35">
        <f>+'Tiempo de Recorrido'!M18+'Tiempo de Espera'!N18</f>
        <v>7</v>
      </c>
      <c r="O14" s="35">
        <f>+'Tiempo de Recorrido'!N18+'Tiempo de Espera'!O18</f>
        <v>7</v>
      </c>
      <c r="P14" s="35">
        <f>+'Tiempo de Recorrido'!O18+'Tiempo de Espera'!P18</f>
        <v>6</v>
      </c>
      <c r="Q14" s="35">
        <f>+'Tiempo de Recorrido'!P18+'Tiempo de Espera'!Q18</f>
        <v>7</v>
      </c>
      <c r="R14" s="35">
        <f>+'Tiempo de Recorrido'!Q18+'Tiempo de Espera'!R18</f>
        <v>9</v>
      </c>
      <c r="S14" s="35">
        <f>+'Tiempo de Recorrido'!R18+'Tiempo de Espera'!S18</f>
        <v>7</v>
      </c>
      <c r="T14" s="35">
        <f>+'Tiempo de Recorrido'!S18+'Tiempo de Espera'!T18</f>
        <v>6</v>
      </c>
      <c r="U14" s="35">
        <f>+'Tiempo de Recorrido'!T18+'Tiempo de Espera'!U18</f>
        <v>4</v>
      </c>
      <c r="V14" s="35">
        <f>+'Tiempo de Recorrido'!U18+'Tiempo de Espera'!V18</f>
        <v>7</v>
      </c>
      <c r="W14" s="35">
        <f>+'Tiempo de Recorrido'!V18+'Tiempo de Espera'!W18</f>
        <v>7</v>
      </c>
      <c r="X14" s="35">
        <f>+'Tiempo de Recorrido'!W18+'Tiempo de Espera'!X18</f>
        <v>6</v>
      </c>
      <c r="Y14" s="35">
        <f>+'Tiempo de Recorrido'!X18+'Tiempo de Espera'!Y18</f>
        <v>7</v>
      </c>
      <c r="Z14" s="35">
        <f>+'Tiempo de Recorrido'!Y18+'Tiempo de Espera'!Z18</f>
        <v>7</v>
      </c>
      <c r="AA14" s="35">
        <f>+'Tiempo de Recorrido'!Z18+'Tiempo de Espera'!AA18</f>
        <v>6</v>
      </c>
      <c r="AB14" s="35">
        <f>+'Tiempo de Recorrido'!AA18+'Tiempo de Espera'!AB18</f>
        <v>7</v>
      </c>
      <c r="AC14" s="35">
        <f>+'Tiempo de Recorrido'!AB18+'Tiempo de Espera'!AC18</f>
        <v>6</v>
      </c>
      <c r="AD14" s="35">
        <f>+'Tiempo de Recorrido'!AC18+'Tiempo de Espera'!AD18</f>
        <v>6</v>
      </c>
      <c r="AE14" s="35">
        <f>+'Tiempo de Recorrido'!AD18+'Tiempo de Espera'!AE18</f>
        <v>6</v>
      </c>
      <c r="AF14" s="35">
        <f>+'Tiempo de Recorrido'!AE18+'Tiempo de Espera'!AF18</f>
        <v>6</v>
      </c>
      <c r="AG14" s="35">
        <f>+'Tiempo de Recorrido'!AF18+'Tiempo de Espera'!AG18</f>
        <v>7</v>
      </c>
      <c r="AH14" s="35">
        <f>+'Tiempo de Recorrido'!AG18+'Tiempo de Espera'!AH18</f>
        <v>7</v>
      </c>
      <c r="AI14" s="35">
        <f>+'Tiempo de Recorrido'!AH18+'Tiempo de Espera'!AI18</f>
        <v>7</v>
      </c>
      <c r="AJ14" s="35">
        <f>+'Tiempo de Recorrido'!AI18+'Tiempo de Espera'!AJ18</f>
        <v>7</v>
      </c>
      <c r="AK14" s="35">
        <f>+'Tiempo de Recorrido'!AJ18+'Tiempo de Espera'!AK18</f>
        <v>6</v>
      </c>
      <c r="AL14" s="35">
        <f>+'Tiempo de Recorrido'!AK18+'Tiempo de Espera'!AL18</f>
        <v>6</v>
      </c>
      <c r="AM14" s="35">
        <f>+'Tiempo de Recorrido'!AL18+'Tiempo de Espera'!AM18</f>
        <v>7</v>
      </c>
      <c r="AN14" s="35">
        <f>+'Tiempo de Recorrido'!AM18+'Tiempo de Espera'!AN18</f>
        <v>6</v>
      </c>
      <c r="AO14" s="35">
        <f>+'Tiempo de Recorrido'!AN18+'Tiempo de Espera'!AO18</f>
        <v>4</v>
      </c>
      <c r="AP14" s="35">
        <f>+'Tiempo de Recorrido'!AO18+'Tiempo de Espera'!AP18</f>
        <v>6</v>
      </c>
      <c r="AQ14" s="35">
        <f>+'Tiempo de Recorrido'!AP18+'Tiempo de Espera'!AQ18</f>
        <v>6</v>
      </c>
      <c r="AR14" s="35">
        <f>+'Tiempo de Recorrido'!AQ18+'Tiempo de Espera'!AR18</f>
        <v>7</v>
      </c>
      <c r="AS14" s="35">
        <f>+'Tiempo de Recorrido'!AR18+'Tiempo de Espera'!AS18</f>
        <v>7</v>
      </c>
      <c r="AU14">
        <v>6</v>
      </c>
    </row>
    <row r="15" spans="1:47" x14ac:dyDescent="0.25">
      <c r="A15" s="30">
        <v>13</v>
      </c>
      <c r="B15" s="33" t="s">
        <v>31</v>
      </c>
      <c r="C15" s="36" t="s">
        <v>32</v>
      </c>
      <c r="D15" s="33" t="s">
        <v>26</v>
      </c>
      <c r="E15" s="37">
        <v>3.5</v>
      </c>
      <c r="F15" s="35">
        <f>+'Tiempo de Recorrido'!E19+'Tiempo de Espera'!F19</f>
        <v>8</v>
      </c>
      <c r="G15" s="35">
        <f>+'Tiempo de Recorrido'!F19+'Tiempo de Espera'!G19</f>
        <v>8</v>
      </c>
      <c r="H15" s="35">
        <f>+'Tiempo de Recorrido'!G19+'Tiempo de Espera'!H19</f>
        <v>7</v>
      </c>
      <c r="I15" s="35">
        <f>+'Tiempo de Recorrido'!H19+'Tiempo de Espera'!I19</f>
        <v>7</v>
      </c>
      <c r="J15" s="35">
        <f>+'Tiempo de Recorrido'!I19+'Tiempo de Espera'!J19</f>
        <v>8</v>
      </c>
      <c r="K15" s="35">
        <f>+'Tiempo de Recorrido'!J19+'Tiempo de Espera'!K19</f>
        <v>8</v>
      </c>
      <c r="L15" s="35">
        <f>+'Tiempo de Recorrido'!K19+'Tiempo de Espera'!L19</f>
        <v>7</v>
      </c>
      <c r="M15" s="35">
        <f>+'Tiempo de Recorrido'!L19+'Tiempo de Espera'!M19</f>
        <v>7</v>
      </c>
      <c r="N15" s="35">
        <f>+'Tiempo de Recorrido'!M19+'Tiempo de Espera'!N19</f>
        <v>8</v>
      </c>
      <c r="O15" s="35">
        <f>+'Tiempo de Recorrido'!N19+'Tiempo de Espera'!O19</f>
        <v>8</v>
      </c>
      <c r="P15" s="35">
        <f>+'Tiempo de Recorrido'!O19+'Tiempo de Espera'!P19</f>
        <v>8</v>
      </c>
      <c r="Q15" s="35">
        <f>+'Tiempo de Recorrido'!P19+'Tiempo de Espera'!Q19</f>
        <v>8</v>
      </c>
      <c r="R15" s="35">
        <f>+'Tiempo de Recorrido'!Q19+'Tiempo de Espera'!R19</f>
        <v>7</v>
      </c>
      <c r="S15" s="35">
        <f>+'Tiempo de Recorrido'!R19+'Tiempo de Espera'!S19</f>
        <v>7</v>
      </c>
      <c r="T15" s="35">
        <f>+'Tiempo de Recorrido'!S19+'Tiempo de Espera'!T19</f>
        <v>8</v>
      </c>
      <c r="U15" s="35">
        <f>+'Tiempo de Recorrido'!T19+'Tiempo de Espera'!U19</f>
        <v>7</v>
      </c>
      <c r="V15" s="35">
        <f>+'Tiempo de Recorrido'!U19+'Tiempo de Espera'!V19</f>
        <v>7</v>
      </c>
      <c r="W15" s="35">
        <f>+'Tiempo de Recorrido'!V19+'Tiempo de Espera'!W19</f>
        <v>7</v>
      </c>
      <c r="X15" s="35">
        <f>+'Tiempo de Recorrido'!W19+'Tiempo de Espera'!X19</f>
        <v>9</v>
      </c>
      <c r="Y15" s="35">
        <f>+'Tiempo de Recorrido'!X19+'Tiempo de Espera'!Y19</f>
        <v>8</v>
      </c>
      <c r="Z15" s="35">
        <f>+'Tiempo de Recorrido'!Y19+'Tiempo de Espera'!Z19</f>
        <v>8</v>
      </c>
      <c r="AA15" s="35">
        <f>+'Tiempo de Recorrido'!Z19+'Tiempo de Espera'!AA19</f>
        <v>7</v>
      </c>
      <c r="AB15" s="35">
        <f>+'Tiempo de Recorrido'!AA19+'Tiempo de Espera'!AB19</f>
        <v>7</v>
      </c>
      <c r="AC15" s="35">
        <f>+'Tiempo de Recorrido'!AB19+'Tiempo de Espera'!AC19</f>
        <v>6</v>
      </c>
      <c r="AD15" s="35">
        <f>+'Tiempo de Recorrido'!AC19+'Tiempo de Espera'!AD19</f>
        <v>5</v>
      </c>
      <c r="AE15" s="35">
        <f>+'Tiempo de Recorrido'!AD19+'Tiempo de Espera'!AE19</f>
        <v>7</v>
      </c>
      <c r="AF15" s="35">
        <f>+'Tiempo de Recorrido'!AE19+'Tiempo de Espera'!AF19</f>
        <v>8</v>
      </c>
      <c r="AG15" s="35">
        <f>+'Tiempo de Recorrido'!AF19+'Tiempo de Espera'!AG19</f>
        <v>7</v>
      </c>
      <c r="AH15" s="35">
        <f>+'Tiempo de Recorrido'!AG19+'Tiempo de Espera'!AH19</f>
        <v>8</v>
      </c>
      <c r="AI15" s="35">
        <f>+'Tiempo de Recorrido'!AH19+'Tiempo de Espera'!AI19</f>
        <v>9</v>
      </c>
      <c r="AJ15" s="35">
        <f>+'Tiempo de Recorrido'!AI19+'Tiempo de Espera'!AJ19</f>
        <v>8</v>
      </c>
      <c r="AK15" s="35">
        <f>+'Tiempo de Recorrido'!AJ19+'Tiempo de Espera'!AK19</f>
        <v>8</v>
      </c>
      <c r="AL15" s="35">
        <f>+'Tiempo de Recorrido'!AK19+'Tiempo de Espera'!AL19</f>
        <v>7</v>
      </c>
      <c r="AM15" s="35">
        <f>+'Tiempo de Recorrido'!AL19+'Tiempo de Espera'!AM19</f>
        <v>8</v>
      </c>
      <c r="AN15" s="35">
        <f>+'Tiempo de Recorrido'!AM19+'Tiempo de Espera'!AN19</f>
        <v>8</v>
      </c>
      <c r="AO15" s="35">
        <f>+'Tiempo de Recorrido'!AN19+'Tiempo de Espera'!AO19</f>
        <v>8</v>
      </c>
      <c r="AP15" s="35">
        <f>+'Tiempo de Recorrido'!AO19+'Tiempo de Espera'!AP19</f>
        <v>7</v>
      </c>
      <c r="AQ15" s="35">
        <f>+'Tiempo de Recorrido'!AP19+'Tiempo de Espera'!AQ19</f>
        <v>7</v>
      </c>
      <c r="AR15" s="35">
        <f>+'Tiempo de Recorrido'!AQ19+'Tiempo de Espera'!AR19</f>
        <v>8</v>
      </c>
      <c r="AS15" s="35">
        <f>+'Tiempo de Recorrido'!AR19+'Tiempo de Espera'!AS19</f>
        <v>8</v>
      </c>
      <c r="AU15">
        <v>7</v>
      </c>
    </row>
    <row r="16" spans="1:47" x14ac:dyDescent="0.25">
      <c r="A16" s="30">
        <v>14</v>
      </c>
      <c r="B16" s="33" t="s">
        <v>33</v>
      </c>
      <c r="C16" s="36" t="s">
        <v>34</v>
      </c>
      <c r="D16" s="33" t="s">
        <v>26</v>
      </c>
      <c r="E16" s="37">
        <v>1.5</v>
      </c>
      <c r="F16" s="35">
        <f>+'Tiempo de Recorrido'!E20+'Tiempo de Espera'!F20</f>
        <v>10</v>
      </c>
      <c r="G16" s="35">
        <f>+'Tiempo de Recorrido'!F20+'Tiempo de Espera'!G20</f>
        <v>9</v>
      </c>
      <c r="H16" s="35">
        <f>+'Tiempo de Recorrido'!G20+'Tiempo de Espera'!H20</f>
        <v>12</v>
      </c>
      <c r="I16" s="35">
        <f>+'Tiempo de Recorrido'!H20+'Tiempo de Espera'!I20</f>
        <v>12</v>
      </c>
      <c r="J16" s="35">
        <f>+'Tiempo de Recorrido'!I20+'Tiempo de Espera'!J20</f>
        <v>12</v>
      </c>
      <c r="K16" s="35">
        <f>+'Tiempo de Recorrido'!J20+'Tiempo de Espera'!K20</f>
        <v>12</v>
      </c>
      <c r="L16" s="35">
        <f>+'Tiempo de Recorrido'!K20+'Tiempo de Espera'!L20</f>
        <v>12</v>
      </c>
      <c r="M16" s="35">
        <f>+'Tiempo de Recorrido'!L20+'Tiempo de Espera'!M20</f>
        <v>12</v>
      </c>
      <c r="N16" s="35">
        <f>+'Tiempo de Recorrido'!M20+'Tiempo de Espera'!N20</f>
        <v>12</v>
      </c>
      <c r="O16" s="35">
        <f>+'Tiempo de Recorrido'!N20+'Tiempo de Espera'!O20</f>
        <v>11</v>
      </c>
      <c r="P16" s="35">
        <f>+'Tiempo de Recorrido'!O20+'Tiempo de Espera'!P20</f>
        <v>8</v>
      </c>
      <c r="Q16" s="35">
        <f>+'Tiempo de Recorrido'!P20+'Tiempo de Espera'!Q20</f>
        <v>11</v>
      </c>
      <c r="R16" s="35">
        <f>+'Tiempo de Recorrido'!Q20+'Tiempo de Espera'!R20</f>
        <v>11</v>
      </c>
      <c r="S16" s="35">
        <f>+'Tiempo de Recorrido'!R20+'Tiempo de Espera'!S20</f>
        <v>12</v>
      </c>
      <c r="T16" s="35">
        <f>+'Tiempo de Recorrido'!S20+'Tiempo de Espera'!T20</f>
        <v>12</v>
      </c>
      <c r="U16" s="35">
        <f>+'Tiempo de Recorrido'!T20+'Tiempo de Espera'!U20</f>
        <v>11</v>
      </c>
      <c r="V16" s="35">
        <f>+'Tiempo de Recorrido'!U20+'Tiempo de Espera'!V20</f>
        <v>9</v>
      </c>
      <c r="W16" s="35">
        <f>+'Tiempo de Recorrido'!V20+'Tiempo de Espera'!W20</f>
        <v>11</v>
      </c>
      <c r="X16" s="35">
        <f>+'Tiempo de Recorrido'!W20+'Tiempo de Espera'!X20</f>
        <v>12</v>
      </c>
      <c r="Y16" s="35">
        <f>+'Tiempo de Recorrido'!X20+'Tiempo de Espera'!Y20</f>
        <v>11</v>
      </c>
      <c r="Z16" s="35">
        <f>+'Tiempo de Recorrido'!Y20+'Tiempo de Espera'!Z20</f>
        <v>12</v>
      </c>
      <c r="AA16" s="35">
        <f>+'Tiempo de Recorrido'!Z20+'Tiempo de Espera'!AA20</f>
        <v>11</v>
      </c>
      <c r="AB16" s="35">
        <f>+'Tiempo de Recorrido'!AA20+'Tiempo de Espera'!AB20</f>
        <v>11</v>
      </c>
      <c r="AC16" s="35">
        <f>+'Tiempo de Recorrido'!AB20+'Tiempo de Espera'!AC20</f>
        <v>11</v>
      </c>
      <c r="AD16" s="35">
        <f>+'Tiempo de Recorrido'!AC20+'Tiempo de Espera'!AD20</f>
        <v>12</v>
      </c>
      <c r="AE16" s="35">
        <f>+'Tiempo de Recorrido'!AD20+'Tiempo de Espera'!AE20</f>
        <v>12</v>
      </c>
      <c r="AF16" s="35">
        <f>+'Tiempo de Recorrido'!AE20+'Tiempo de Espera'!AF20</f>
        <v>12</v>
      </c>
      <c r="AG16" s="35">
        <f>+'Tiempo de Recorrido'!AF20+'Tiempo de Espera'!AG20</f>
        <v>12</v>
      </c>
      <c r="AH16" s="35">
        <f>+'Tiempo de Recorrido'!AG20+'Tiempo de Espera'!AH20</f>
        <v>11</v>
      </c>
      <c r="AI16" s="35">
        <f>+'Tiempo de Recorrido'!AH20+'Tiempo de Espera'!AI20</f>
        <v>10</v>
      </c>
      <c r="AJ16" s="35">
        <f>+'Tiempo de Recorrido'!AI20+'Tiempo de Espera'!AJ20</f>
        <v>11</v>
      </c>
      <c r="AK16" s="35">
        <f>+'Tiempo de Recorrido'!AJ20+'Tiempo de Espera'!AK20</f>
        <v>8</v>
      </c>
      <c r="AL16" s="35">
        <f>+'Tiempo de Recorrido'!AK20+'Tiempo de Espera'!AL20</f>
        <v>12</v>
      </c>
      <c r="AM16" s="35">
        <f>+'Tiempo de Recorrido'!AL20+'Tiempo de Espera'!AM20</f>
        <v>11</v>
      </c>
      <c r="AN16" s="35">
        <f>+'Tiempo de Recorrido'!AM20+'Tiempo de Espera'!AN20</f>
        <v>12</v>
      </c>
      <c r="AO16" s="35">
        <f>+'Tiempo de Recorrido'!AN20+'Tiempo de Espera'!AO20</f>
        <v>12</v>
      </c>
      <c r="AP16" s="35">
        <f>+'Tiempo de Recorrido'!AO20+'Tiempo de Espera'!AP20</f>
        <v>12</v>
      </c>
      <c r="AQ16" s="35">
        <f>+'Tiempo de Recorrido'!AP20+'Tiempo de Espera'!AQ20</f>
        <v>12</v>
      </c>
      <c r="AR16" s="35">
        <f>+'Tiempo de Recorrido'!AQ20+'Tiempo de Espera'!AR20</f>
        <v>12</v>
      </c>
      <c r="AS16" s="35">
        <f>+'Tiempo de Recorrido'!AR20+'Tiempo de Espera'!AS20</f>
        <v>12</v>
      </c>
      <c r="AU16">
        <v>6</v>
      </c>
    </row>
    <row r="17" spans="1:47" x14ac:dyDescent="0.25">
      <c r="A17" s="30">
        <v>15</v>
      </c>
      <c r="B17" s="33" t="s">
        <v>35</v>
      </c>
      <c r="C17" s="36" t="s">
        <v>36</v>
      </c>
      <c r="D17" s="33" t="s">
        <v>26</v>
      </c>
      <c r="E17" s="37">
        <v>3.4</v>
      </c>
      <c r="F17" s="35">
        <f>+'Tiempo de Recorrido'!E21+'Tiempo de Espera'!F21</f>
        <v>6</v>
      </c>
      <c r="G17" s="35">
        <f>+'Tiempo de Recorrido'!F21+'Tiempo de Espera'!G21</f>
        <v>6</v>
      </c>
      <c r="H17" s="35">
        <f>+'Tiempo de Recorrido'!G21+'Tiempo de Espera'!H21</f>
        <v>6</v>
      </c>
      <c r="I17" s="35">
        <f>+'Tiempo de Recorrido'!H21+'Tiempo de Espera'!I21</f>
        <v>7</v>
      </c>
      <c r="J17" s="35">
        <f>+'Tiempo de Recorrido'!I21+'Tiempo de Espera'!J21</f>
        <v>6</v>
      </c>
      <c r="K17" s="35">
        <f>+'Tiempo de Recorrido'!J21+'Tiempo de Espera'!K21</f>
        <v>7</v>
      </c>
      <c r="L17" s="35">
        <f>+'Tiempo de Recorrido'!K21+'Tiempo de Espera'!L21</f>
        <v>6</v>
      </c>
      <c r="M17" s="35">
        <f>+'Tiempo de Recorrido'!L21+'Tiempo de Espera'!M21</f>
        <v>7</v>
      </c>
      <c r="N17" s="35">
        <f>+'Tiempo de Recorrido'!M21+'Tiempo de Espera'!N21</f>
        <v>7</v>
      </c>
      <c r="O17" s="35">
        <f>+'Tiempo de Recorrido'!N21+'Tiempo de Espera'!O21</f>
        <v>7</v>
      </c>
      <c r="P17" s="35">
        <f>+'Tiempo de Recorrido'!O21+'Tiempo de Espera'!P21</f>
        <v>6</v>
      </c>
      <c r="Q17" s="35">
        <f>+'Tiempo de Recorrido'!P21+'Tiempo de Espera'!Q21</f>
        <v>7</v>
      </c>
      <c r="R17" s="35">
        <f>+'Tiempo de Recorrido'!Q21+'Tiempo de Espera'!R21</f>
        <v>6</v>
      </c>
      <c r="S17" s="35">
        <f>+'Tiempo de Recorrido'!R21+'Tiempo de Espera'!S21</f>
        <v>6</v>
      </c>
      <c r="T17" s="35">
        <f>+'Tiempo de Recorrido'!S21+'Tiempo de Espera'!T21</f>
        <v>6</v>
      </c>
      <c r="U17" s="35">
        <f>+'Tiempo de Recorrido'!T21+'Tiempo de Espera'!U21</f>
        <v>6</v>
      </c>
      <c r="V17" s="35">
        <f>+'Tiempo de Recorrido'!U21+'Tiempo de Espera'!V21</f>
        <v>6</v>
      </c>
      <c r="W17" s="35">
        <f>+'Tiempo de Recorrido'!V21+'Tiempo de Espera'!W21</f>
        <v>7</v>
      </c>
      <c r="X17" s="35">
        <f>+'Tiempo de Recorrido'!W21+'Tiempo de Espera'!X21</f>
        <v>7</v>
      </c>
      <c r="Y17" s="35">
        <f>+'Tiempo de Recorrido'!X21+'Tiempo de Espera'!Y21</f>
        <v>7</v>
      </c>
      <c r="Z17" s="35">
        <f>+'Tiempo de Recorrido'!Y21+'Tiempo de Espera'!Z21</f>
        <v>6</v>
      </c>
      <c r="AA17" s="35">
        <f>+'Tiempo de Recorrido'!Z21+'Tiempo de Espera'!AA21</f>
        <v>6</v>
      </c>
      <c r="AB17" s="35">
        <f>+'Tiempo de Recorrido'!AA21+'Tiempo de Espera'!AB21</f>
        <v>6</v>
      </c>
      <c r="AC17" s="35">
        <f>+'Tiempo de Recorrido'!AB21+'Tiempo de Espera'!AC21</f>
        <v>6</v>
      </c>
      <c r="AD17" s="35">
        <f>+'Tiempo de Recorrido'!AC21+'Tiempo de Espera'!AD21</f>
        <v>7</v>
      </c>
      <c r="AE17" s="35">
        <f>+'Tiempo de Recorrido'!AD21+'Tiempo de Espera'!AE21</f>
        <v>6</v>
      </c>
      <c r="AF17" s="35">
        <f>+'Tiempo de Recorrido'!AE21+'Tiempo de Espera'!AF21</f>
        <v>7</v>
      </c>
      <c r="AG17" s="35">
        <f>+'Tiempo de Recorrido'!AF21+'Tiempo de Espera'!AG21</f>
        <v>6</v>
      </c>
      <c r="AH17" s="35">
        <f>+'Tiempo de Recorrido'!AG21+'Tiempo de Espera'!AH21</f>
        <v>7</v>
      </c>
      <c r="AI17" s="35">
        <f>+'Tiempo de Recorrido'!AH21+'Tiempo de Espera'!AI21</f>
        <v>8</v>
      </c>
      <c r="AJ17" s="35">
        <f>+'Tiempo de Recorrido'!AI21+'Tiempo de Espera'!AJ21</f>
        <v>6</v>
      </c>
      <c r="AK17" s="35">
        <f>+'Tiempo de Recorrido'!AJ21+'Tiempo de Espera'!AK21</f>
        <v>6</v>
      </c>
      <c r="AL17" s="35">
        <f>+'Tiempo de Recorrido'!AK21+'Tiempo de Espera'!AL21</f>
        <v>7</v>
      </c>
      <c r="AM17" s="35">
        <f>+'Tiempo de Recorrido'!AL21+'Tiempo de Espera'!AM21</f>
        <v>7</v>
      </c>
      <c r="AN17" s="35">
        <f>+'Tiempo de Recorrido'!AM21+'Tiempo de Espera'!AN21</f>
        <v>7</v>
      </c>
      <c r="AO17" s="35">
        <f>+'Tiempo de Recorrido'!AN21+'Tiempo de Espera'!AO21</f>
        <v>6</v>
      </c>
      <c r="AP17" s="35">
        <f>+'Tiempo de Recorrido'!AO21+'Tiempo de Espera'!AP21</f>
        <v>7</v>
      </c>
      <c r="AQ17" s="35">
        <f>+'Tiempo de Recorrido'!AP21+'Tiempo de Espera'!AQ21</f>
        <v>8</v>
      </c>
      <c r="AR17" s="35">
        <f>+'Tiempo de Recorrido'!AQ21+'Tiempo de Espera'!AR21</f>
        <v>9</v>
      </c>
      <c r="AS17" s="35">
        <f>+'Tiempo de Recorrido'!AR21+'Tiempo de Espera'!AS21</f>
        <v>9</v>
      </c>
      <c r="AU17">
        <v>7</v>
      </c>
    </row>
    <row r="18" spans="1:47" x14ac:dyDescent="0.25">
      <c r="A18" s="30">
        <v>16</v>
      </c>
      <c r="B18" s="33" t="s">
        <v>37</v>
      </c>
      <c r="C18" s="36" t="s">
        <v>38</v>
      </c>
      <c r="D18" s="33" t="s">
        <v>39</v>
      </c>
      <c r="E18" s="37">
        <v>11.7</v>
      </c>
      <c r="F18" s="35">
        <f>+'Tiempo de Recorrido'!E22+'Tiempo de Espera'!F22</f>
        <v>21</v>
      </c>
      <c r="G18" s="35">
        <f>+'Tiempo de Recorrido'!F22+'Tiempo de Espera'!G22</f>
        <v>11</v>
      </c>
      <c r="H18" s="35">
        <f>+'Tiempo de Recorrido'!G22+'Tiempo de Espera'!H22</f>
        <v>10</v>
      </c>
      <c r="I18" s="35">
        <f>+'Tiempo de Recorrido'!H22+'Tiempo de Espera'!I22</f>
        <v>21</v>
      </c>
      <c r="J18" s="35">
        <f>+'Tiempo de Recorrido'!I22+'Tiempo de Espera'!J22</f>
        <v>10</v>
      </c>
      <c r="K18" s="35">
        <f>+'Tiempo de Recorrido'!J22+'Tiempo de Espera'!K22</f>
        <v>11</v>
      </c>
      <c r="L18" s="35">
        <f>+'Tiempo de Recorrido'!K22+'Tiempo de Espera'!L22</f>
        <v>21</v>
      </c>
      <c r="M18" s="35">
        <f>+'Tiempo de Recorrido'!L22+'Tiempo de Espera'!M22</f>
        <v>11</v>
      </c>
      <c r="N18" s="35">
        <f>+'Tiempo de Recorrido'!M22+'Tiempo de Espera'!N22</f>
        <v>22</v>
      </c>
      <c r="O18" s="35">
        <f>+'Tiempo de Recorrido'!N22+'Tiempo de Espera'!O22</f>
        <v>18</v>
      </c>
      <c r="P18" s="35">
        <f>+'Tiempo de Recorrido'!O22+'Tiempo de Espera'!P22</f>
        <v>17</v>
      </c>
      <c r="Q18" s="35">
        <f>+'Tiempo de Recorrido'!P22+'Tiempo de Espera'!Q22</f>
        <v>16</v>
      </c>
      <c r="R18" s="35">
        <f>+'Tiempo de Recorrido'!Q22+'Tiempo de Espera'!R22</f>
        <v>15</v>
      </c>
      <c r="S18" s="35">
        <f>+'Tiempo de Recorrido'!R22+'Tiempo de Espera'!S22</f>
        <v>17</v>
      </c>
      <c r="T18" s="35">
        <f>+'Tiempo de Recorrido'!S22+'Tiempo de Espera'!T22</f>
        <v>16</v>
      </c>
      <c r="U18" s="35">
        <f>+'Tiempo de Recorrido'!T22+'Tiempo de Espera'!U22</f>
        <v>17</v>
      </c>
      <c r="V18" s="35">
        <f>+'Tiempo de Recorrido'!U22+'Tiempo de Espera'!V22</f>
        <v>17</v>
      </c>
      <c r="W18" s="35">
        <f>+'Tiempo de Recorrido'!V22+'Tiempo de Espera'!W22</f>
        <v>17</v>
      </c>
      <c r="X18" s="35">
        <f>+'Tiempo de Recorrido'!W22+'Tiempo de Espera'!X22</f>
        <v>17</v>
      </c>
      <c r="Y18" s="35">
        <f>+'Tiempo de Recorrido'!X22+'Tiempo de Espera'!Y22</f>
        <v>17</v>
      </c>
      <c r="Z18" s="35">
        <f>+'Tiempo de Recorrido'!Y22+'Tiempo de Espera'!Z22</f>
        <v>18</v>
      </c>
      <c r="AA18" s="35">
        <f>+'Tiempo de Recorrido'!Z22+'Tiempo de Espera'!AA22</f>
        <v>20</v>
      </c>
      <c r="AB18" s="35">
        <f>+'Tiempo de Recorrido'!AA22+'Tiempo de Espera'!AB22</f>
        <v>21</v>
      </c>
      <c r="AC18" s="35">
        <f>+'Tiempo de Recorrido'!AB22+'Tiempo de Espera'!AC22</f>
        <v>16</v>
      </c>
      <c r="AD18" s="35">
        <f>+'Tiempo de Recorrido'!AC22+'Tiempo de Espera'!AD22</f>
        <v>18</v>
      </c>
      <c r="AE18" s="35">
        <f>+'Tiempo de Recorrido'!AD22+'Tiempo de Espera'!AE22</f>
        <v>18</v>
      </c>
      <c r="AF18" s="35">
        <f>+'Tiempo de Recorrido'!AE22+'Tiempo de Espera'!AF22</f>
        <v>18</v>
      </c>
      <c r="AG18" s="35">
        <f>+'Tiempo de Recorrido'!AF22+'Tiempo de Espera'!AG22</f>
        <v>19</v>
      </c>
      <c r="AH18" s="35">
        <f>+'Tiempo de Recorrido'!AG22+'Tiempo de Espera'!AH22</f>
        <v>17</v>
      </c>
      <c r="AI18" s="35">
        <f>+'Tiempo de Recorrido'!AH22+'Tiempo de Espera'!AI22</f>
        <v>18</v>
      </c>
      <c r="AJ18" s="35">
        <f>+'Tiempo de Recorrido'!AI22+'Tiempo de Espera'!AJ22</f>
        <v>18</v>
      </c>
      <c r="AK18" s="35">
        <f>+'Tiempo de Recorrido'!AJ22+'Tiempo de Espera'!AK22</f>
        <v>16</v>
      </c>
      <c r="AL18" s="35">
        <f>+'Tiempo de Recorrido'!AK22+'Tiempo de Espera'!AL22</f>
        <v>16</v>
      </c>
      <c r="AM18" s="35">
        <f>+'Tiempo de Recorrido'!AL22+'Tiempo de Espera'!AM22</f>
        <v>16</v>
      </c>
      <c r="AN18" s="35">
        <f>+'Tiempo de Recorrido'!AM22+'Tiempo de Espera'!AN22</f>
        <v>18</v>
      </c>
      <c r="AO18" s="35">
        <f>+'Tiempo de Recorrido'!AN22+'Tiempo de Espera'!AO22</f>
        <v>16</v>
      </c>
      <c r="AP18" s="35">
        <f>+'Tiempo de Recorrido'!AO22+'Tiempo de Espera'!AP22</f>
        <v>19</v>
      </c>
      <c r="AQ18" s="35">
        <f>+'Tiempo de Recorrido'!AP22+'Tiempo de Espera'!AQ22</f>
        <v>19</v>
      </c>
      <c r="AR18" s="35">
        <f>+'Tiempo de Recorrido'!AQ22+'Tiempo de Espera'!AR22</f>
        <v>20</v>
      </c>
      <c r="AS18" s="35">
        <f>+'Tiempo de Recorrido'!AR22+'Tiempo de Espera'!AS22</f>
        <v>19</v>
      </c>
      <c r="AU18">
        <v>5</v>
      </c>
    </row>
    <row r="19" spans="1:47" x14ac:dyDescent="0.25">
      <c r="A19" s="30">
        <v>17</v>
      </c>
      <c r="B19" s="33" t="s">
        <v>40</v>
      </c>
      <c r="C19" s="36" t="s">
        <v>41</v>
      </c>
      <c r="D19" s="33" t="s">
        <v>39</v>
      </c>
      <c r="E19" s="37">
        <v>2.8</v>
      </c>
      <c r="F19" s="35">
        <f>+'Tiempo de Recorrido'!E23+'Tiempo de Espera'!F23</f>
        <v>27</v>
      </c>
      <c r="G19" s="35">
        <f>+'Tiempo de Recorrido'!F23+'Tiempo de Espera'!G23</f>
        <v>27</v>
      </c>
      <c r="H19" s="35">
        <f>+'Tiempo de Recorrido'!G23+'Tiempo de Espera'!H23</f>
        <v>22</v>
      </c>
      <c r="I19" s="35">
        <f>+'Tiempo de Recorrido'!H23+'Tiempo de Espera'!I23</f>
        <v>24</v>
      </c>
      <c r="J19" s="35">
        <f>+'Tiempo de Recorrido'!I23+'Tiempo de Espera'!J23</f>
        <v>25</v>
      </c>
      <c r="K19" s="35">
        <f>+'Tiempo de Recorrido'!J23+'Tiempo de Espera'!K23</f>
        <v>27</v>
      </c>
      <c r="L19" s="35">
        <f>+'Tiempo de Recorrido'!K23+'Tiempo de Espera'!L23</f>
        <v>27</v>
      </c>
      <c r="M19" s="35">
        <f>+'Tiempo de Recorrido'!L23+'Tiempo de Espera'!M23</f>
        <v>23</v>
      </c>
      <c r="N19" s="35">
        <f>+'Tiempo de Recorrido'!M23+'Tiempo de Espera'!N23</f>
        <v>24</v>
      </c>
      <c r="O19" s="35">
        <f>+'Tiempo de Recorrido'!N23+'Tiempo de Espera'!O23</f>
        <v>25</v>
      </c>
      <c r="P19" s="35">
        <f>+'Tiempo de Recorrido'!O23+'Tiempo de Espera'!P23</f>
        <v>27</v>
      </c>
      <c r="Q19" s="35">
        <f>+'Tiempo de Recorrido'!P23+'Tiempo de Espera'!Q23</f>
        <v>27</v>
      </c>
      <c r="R19" s="35">
        <f>+'Tiempo de Recorrido'!Q23+'Tiempo de Espera'!R23</f>
        <v>23</v>
      </c>
      <c r="S19" s="35">
        <f>+'Tiempo de Recorrido'!R23+'Tiempo de Espera'!S23</f>
        <v>24</v>
      </c>
      <c r="T19" s="35">
        <f>+'Tiempo de Recorrido'!S23+'Tiempo de Espera'!T23</f>
        <v>25</v>
      </c>
      <c r="U19" s="35">
        <f>+'Tiempo de Recorrido'!T23+'Tiempo de Espera'!U23</f>
        <v>27</v>
      </c>
      <c r="V19" s="35">
        <f>+'Tiempo de Recorrido'!U23+'Tiempo de Espera'!V23</f>
        <v>27</v>
      </c>
      <c r="W19" s="35">
        <f>+'Tiempo de Recorrido'!V23+'Tiempo de Espera'!W23</f>
        <v>23</v>
      </c>
      <c r="X19" s="35">
        <f>+'Tiempo de Recorrido'!W23+'Tiempo de Espera'!X23</f>
        <v>24</v>
      </c>
      <c r="Y19" s="35">
        <f>+'Tiempo de Recorrido'!X23+'Tiempo de Espera'!Y23</f>
        <v>27</v>
      </c>
      <c r="Z19" s="35">
        <f>+'Tiempo de Recorrido'!Y23+'Tiempo de Espera'!Z23</f>
        <v>27</v>
      </c>
      <c r="AA19" s="35">
        <f>+'Tiempo de Recorrido'!Z23+'Tiempo de Espera'!AA23</f>
        <v>23</v>
      </c>
      <c r="AB19" s="35">
        <f>+'Tiempo de Recorrido'!AA23+'Tiempo de Espera'!AB23</f>
        <v>24</v>
      </c>
      <c r="AC19" s="35">
        <f>+'Tiempo de Recorrido'!AB23+'Tiempo de Espera'!AC23</f>
        <v>25</v>
      </c>
      <c r="AD19" s="35">
        <f>+'Tiempo de Recorrido'!AC23+'Tiempo de Espera'!AD23</f>
        <v>27</v>
      </c>
      <c r="AE19" s="35">
        <f>+'Tiempo de Recorrido'!AD23+'Tiempo de Espera'!AE23</f>
        <v>27</v>
      </c>
      <c r="AF19" s="35">
        <f>+'Tiempo de Recorrido'!AE23+'Tiempo de Espera'!AF23</f>
        <v>23</v>
      </c>
      <c r="AG19" s="35">
        <f>+'Tiempo de Recorrido'!AF23+'Tiempo de Espera'!AG23</f>
        <v>24</v>
      </c>
      <c r="AH19" s="35">
        <f>+'Tiempo de Recorrido'!AG23+'Tiempo de Espera'!AH23</f>
        <v>25</v>
      </c>
      <c r="AI19" s="35">
        <f>+'Tiempo de Recorrido'!AH23+'Tiempo de Espera'!AI23</f>
        <v>27</v>
      </c>
      <c r="AJ19" s="35">
        <f>+'Tiempo de Recorrido'!AI23+'Tiempo de Espera'!AJ23</f>
        <v>27</v>
      </c>
      <c r="AK19" s="35">
        <f>+'Tiempo de Recorrido'!AJ23+'Tiempo de Espera'!AK23</f>
        <v>23</v>
      </c>
      <c r="AL19" s="35">
        <f>+'Tiempo de Recorrido'!AK23+'Tiempo de Espera'!AL23</f>
        <v>24</v>
      </c>
      <c r="AM19" s="35">
        <f>+'Tiempo de Recorrido'!AL23+'Tiempo de Espera'!AM23</f>
        <v>25</v>
      </c>
      <c r="AN19" s="35">
        <f>+'Tiempo de Recorrido'!AM23+'Tiempo de Espera'!AN23</f>
        <v>27</v>
      </c>
      <c r="AO19" s="35">
        <f>+'Tiempo de Recorrido'!AN23+'Tiempo de Espera'!AO23</f>
        <v>27</v>
      </c>
      <c r="AP19" s="35">
        <f>+'Tiempo de Recorrido'!AO23+'Tiempo de Espera'!AP23</f>
        <v>23</v>
      </c>
      <c r="AQ19" s="35">
        <f>+'Tiempo de Recorrido'!AP23+'Tiempo de Espera'!AQ23</f>
        <v>24</v>
      </c>
      <c r="AR19" s="35">
        <f>+'Tiempo de Recorrido'!AQ23+'Tiempo de Espera'!AR23</f>
        <v>24</v>
      </c>
      <c r="AS19" s="35">
        <f>+'Tiempo de Recorrido'!AR23+'Tiempo de Espera'!AS23</f>
        <v>25</v>
      </c>
      <c r="AU19">
        <v>5</v>
      </c>
    </row>
    <row r="20" spans="1:47" x14ac:dyDescent="0.25">
      <c r="A20" s="30">
        <v>18</v>
      </c>
      <c r="B20" s="33" t="s">
        <v>42</v>
      </c>
      <c r="C20" s="36" t="s">
        <v>43</v>
      </c>
      <c r="D20" s="33" t="s">
        <v>39</v>
      </c>
      <c r="E20" s="37">
        <v>4</v>
      </c>
      <c r="F20" s="35">
        <f>+'Tiempo de Recorrido'!E24+'Tiempo de Espera'!F24</f>
        <v>12</v>
      </c>
      <c r="G20" s="35">
        <f>+'Tiempo de Recorrido'!F24+'Tiempo de Espera'!G24</f>
        <v>10</v>
      </c>
      <c r="H20" s="35">
        <f>+'Tiempo de Recorrido'!G24+'Tiempo de Espera'!H24</f>
        <v>11</v>
      </c>
      <c r="I20" s="35">
        <f>+'Tiempo de Recorrido'!H24+'Tiempo de Espera'!I24</f>
        <v>11</v>
      </c>
      <c r="J20" s="35">
        <f>+'Tiempo de Recorrido'!I24+'Tiempo de Espera'!J24</f>
        <v>11</v>
      </c>
      <c r="K20" s="35">
        <f>+'Tiempo de Recorrido'!J24+'Tiempo de Espera'!K24</f>
        <v>12</v>
      </c>
      <c r="L20" s="35">
        <f>+'Tiempo de Recorrido'!K24+'Tiempo de Espera'!L24</f>
        <v>13</v>
      </c>
      <c r="M20" s="35">
        <f>+'Tiempo de Recorrido'!L24+'Tiempo de Espera'!M24</f>
        <v>13</v>
      </c>
      <c r="N20" s="35">
        <f>+'Tiempo de Recorrido'!M24+'Tiempo de Espera'!N24</f>
        <v>12</v>
      </c>
      <c r="O20" s="35">
        <f>+'Tiempo de Recorrido'!N24+'Tiempo de Espera'!O24</f>
        <v>12</v>
      </c>
      <c r="P20" s="35">
        <f>+'Tiempo de Recorrido'!O24+'Tiempo de Espera'!P24</f>
        <v>10</v>
      </c>
      <c r="Q20" s="35">
        <f>+'Tiempo de Recorrido'!P24+'Tiempo de Espera'!Q24</f>
        <v>11</v>
      </c>
      <c r="R20" s="35">
        <f>+'Tiempo de Recorrido'!Q24+'Tiempo de Espera'!R24</f>
        <v>9</v>
      </c>
      <c r="S20" s="35">
        <f>+'Tiempo de Recorrido'!R24+'Tiempo de Espera'!S24</f>
        <v>12</v>
      </c>
      <c r="T20" s="35">
        <f>+'Tiempo de Recorrido'!S24+'Tiempo de Espera'!T24</f>
        <v>13</v>
      </c>
      <c r="U20" s="35">
        <f>+'Tiempo de Recorrido'!T24+'Tiempo de Espera'!U24</f>
        <v>13</v>
      </c>
      <c r="V20" s="35">
        <f>+'Tiempo de Recorrido'!U24+'Tiempo de Espera'!V24</f>
        <v>13</v>
      </c>
      <c r="W20" s="35">
        <f>+'Tiempo de Recorrido'!V24+'Tiempo de Espera'!W24</f>
        <v>13</v>
      </c>
      <c r="X20" s="35">
        <f>+'Tiempo de Recorrido'!W24+'Tiempo de Espera'!X24</f>
        <v>11</v>
      </c>
      <c r="Y20" s="35">
        <f>+'Tiempo de Recorrido'!X24+'Tiempo de Espera'!Y24</f>
        <v>11</v>
      </c>
      <c r="Z20" s="35">
        <f>+'Tiempo de Recorrido'!Y24+'Tiempo de Espera'!Z24</f>
        <v>13</v>
      </c>
      <c r="AA20" s="35">
        <f>+'Tiempo de Recorrido'!Z24+'Tiempo de Espera'!AA24</f>
        <v>13</v>
      </c>
      <c r="AB20" s="35">
        <f>+'Tiempo de Recorrido'!AA24+'Tiempo de Espera'!AB24</f>
        <v>11</v>
      </c>
      <c r="AC20" s="35">
        <f>+'Tiempo de Recorrido'!AB24+'Tiempo de Espera'!AC24</f>
        <v>12</v>
      </c>
      <c r="AD20" s="35">
        <f>+'Tiempo de Recorrido'!AC24+'Tiempo de Espera'!AD24</f>
        <v>13</v>
      </c>
      <c r="AE20" s="35">
        <f>+'Tiempo de Recorrido'!AD24+'Tiempo de Espera'!AE24</f>
        <v>12</v>
      </c>
      <c r="AF20" s="35">
        <f>+'Tiempo de Recorrido'!AE24+'Tiempo de Espera'!AF24</f>
        <v>13</v>
      </c>
      <c r="AG20" s="35">
        <f>+'Tiempo de Recorrido'!AF24+'Tiempo de Espera'!AG24</f>
        <v>7</v>
      </c>
      <c r="AH20" s="35">
        <f>+'Tiempo de Recorrido'!AG24+'Tiempo de Espera'!AH24</f>
        <v>12</v>
      </c>
      <c r="AI20" s="35">
        <f>+'Tiempo de Recorrido'!AH24+'Tiempo de Espera'!AI24</f>
        <v>13</v>
      </c>
      <c r="AJ20" s="35">
        <f>+'Tiempo de Recorrido'!AI24+'Tiempo de Espera'!AJ24</f>
        <v>15</v>
      </c>
      <c r="AK20" s="35">
        <f>+'Tiempo de Recorrido'!AJ24+'Tiempo de Espera'!AK24</f>
        <v>12</v>
      </c>
      <c r="AL20" s="35">
        <f>+'Tiempo de Recorrido'!AK24+'Tiempo de Espera'!AL24</f>
        <v>12</v>
      </c>
      <c r="AM20" s="35">
        <f>+'Tiempo de Recorrido'!AL24+'Tiempo de Espera'!AM24</f>
        <v>13</v>
      </c>
      <c r="AN20" s="35">
        <f>+'Tiempo de Recorrido'!AM24+'Tiempo de Espera'!AN24</f>
        <v>15</v>
      </c>
      <c r="AO20" s="35">
        <f>+'Tiempo de Recorrido'!AN24+'Tiempo de Espera'!AO24</f>
        <v>14</v>
      </c>
      <c r="AP20" s="35">
        <f>+'Tiempo de Recorrido'!AO24+'Tiempo de Espera'!AP24</f>
        <v>11</v>
      </c>
      <c r="AQ20" s="35">
        <f>+'Tiempo de Recorrido'!AP24+'Tiempo de Espera'!AQ24</f>
        <v>12</v>
      </c>
      <c r="AR20" s="35">
        <f>+'Tiempo de Recorrido'!AQ24+'Tiempo de Espera'!AR24</f>
        <v>14</v>
      </c>
      <c r="AS20" s="35">
        <f>+'Tiempo de Recorrido'!AR24+'Tiempo de Espera'!AS24</f>
        <v>14</v>
      </c>
      <c r="AU20">
        <v>5</v>
      </c>
    </row>
    <row r="21" spans="1:47" x14ac:dyDescent="0.25">
      <c r="A21" s="30">
        <v>19</v>
      </c>
      <c r="B21" s="33" t="s">
        <v>44</v>
      </c>
      <c r="C21" s="36" t="s">
        <v>45</v>
      </c>
      <c r="D21" s="33" t="s">
        <v>39</v>
      </c>
      <c r="E21" s="37">
        <v>8.4</v>
      </c>
      <c r="F21" s="35">
        <f>+'Tiempo de Recorrido'!E25+'Tiempo de Espera'!F25</f>
        <v>12</v>
      </c>
      <c r="G21" s="35">
        <f>+'Tiempo de Recorrido'!F25+'Tiempo de Espera'!G25</f>
        <v>12</v>
      </c>
      <c r="H21" s="35">
        <f>+'Tiempo de Recorrido'!G25+'Tiempo de Espera'!H25</f>
        <v>12</v>
      </c>
      <c r="I21" s="35">
        <f>+'Tiempo de Recorrido'!H25+'Tiempo de Espera'!I25</f>
        <v>13</v>
      </c>
      <c r="J21" s="35">
        <f>+'Tiempo de Recorrido'!I25+'Tiempo de Espera'!J25</f>
        <v>15</v>
      </c>
      <c r="K21" s="35">
        <f>+'Tiempo de Recorrido'!J25+'Tiempo de Espera'!K25</f>
        <v>14</v>
      </c>
      <c r="L21" s="35">
        <f>+'Tiempo de Recorrido'!K25+'Tiempo de Espera'!L25</f>
        <v>16</v>
      </c>
      <c r="M21" s="35">
        <f>+'Tiempo de Recorrido'!L25+'Tiempo de Espera'!M25</f>
        <v>17</v>
      </c>
      <c r="N21" s="35">
        <f>+'Tiempo de Recorrido'!M25+'Tiempo de Espera'!N25</f>
        <v>15</v>
      </c>
      <c r="O21" s="35">
        <f>+'Tiempo de Recorrido'!N25+'Tiempo de Espera'!O25</f>
        <v>15</v>
      </c>
      <c r="P21" s="35">
        <f>+'Tiempo de Recorrido'!O25+'Tiempo de Espera'!P25</f>
        <v>15</v>
      </c>
      <c r="Q21" s="35">
        <f>+'Tiempo de Recorrido'!P25+'Tiempo de Espera'!Q25</f>
        <v>15</v>
      </c>
      <c r="R21" s="35">
        <f>+'Tiempo de Recorrido'!Q25+'Tiempo de Espera'!R25</f>
        <v>15</v>
      </c>
      <c r="S21" s="35">
        <f>+'Tiempo de Recorrido'!R25+'Tiempo de Espera'!S25</f>
        <v>15</v>
      </c>
      <c r="T21" s="35">
        <f>+'Tiempo de Recorrido'!S25+'Tiempo de Espera'!T25</f>
        <v>13</v>
      </c>
      <c r="U21" s="35">
        <f>+'Tiempo de Recorrido'!T25+'Tiempo de Espera'!U25</f>
        <v>14</v>
      </c>
      <c r="V21" s="35">
        <f>+'Tiempo de Recorrido'!U25+'Tiempo de Espera'!V25</f>
        <v>15</v>
      </c>
      <c r="W21" s="35">
        <f>+'Tiempo de Recorrido'!V25+'Tiempo de Espera'!W25</f>
        <v>14</v>
      </c>
      <c r="X21" s="35">
        <f>+'Tiempo de Recorrido'!W25+'Tiempo de Espera'!X25</f>
        <v>16</v>
      </c>
      <c r="Y21" s="35">
        <f>+'Tiempo de Recorrido'!X25+'Tiempo de Espera'!Y25</f>
        <v>14</v>
      </c>
      <c r="Z21" s="35">
        <f>+'Tiempo de Recorrido'!Y25+'Tiempo de Espera'!Z25</f>
        <v>16</v>
      </c>
      <c r="AA21" s="35">
        <f>+'Tiempo de Recorrido'!Z25+'Tiempo de Espera'!AA25</f>
        <v>15</v>
      </c>
      <c r="AB21" s="35">
        <f>+'Tiempo de Recorrido'!AA25+'Tiempo de Espera'!AB25</f>
        <v>16</v>
      </c>
      <c r="AC21" s="35">
        <f>+'Tiempo de Recorrido'!AB25+'Tiempo de Espera'!AC25</f>
        <v>16</v>
      </c>
      <c r="AD21" s="35">
        <f>+'Tiempo de Recorrido'!AC25+'Tiempo de Espera'!AD25</f>
        <v>16</v>
      </c>
      <c r="AE21" s="35">
        <f>+'Tiempo de Recorrido'!AD25+'Tiempo de Espera'!AE25</f>
        <v>16</v>
      </c>
      <c r="AF21" s="35">
        <f>+'Tiempo de Recorrido'!AE25+'Tiempo de Espera'!AF25</f>
        <v>16</v>
      </c>
      <c r="AG21" s="35">
        <f>+'Tiempo de Recorrido'!AF25+'Tiempo de Espera'!AG25</f>
        <v>14</v>
      </c>
      <c r="AH21" s="35">
        <f>+'Tiempo de Recorrido'!AG25+'Tiempo de Espera'!AH25</f>
        <v>14</v>
      </c>
      <c r="AI21" s="35">
        <f>+'Tiempo de Recorrido'!AH25+'Tiempo de Espera'!AI25</f>
        <v>16</v>
      </c>
      <c r="AJ21" s="35">
        <f>+'Tiempo de Recorrido'!AI25+'Tiempo de Espera'!AJ25</f>
        <v>16</v>
      </c>
      <c r="AK21" s="35">
        <f>+'Tiempo de Recorrido'!AJ25+'Tiempo de Espera'!AK25</f>
        <v>15</v>
      </c>
      <c r="AL21" s="35">
        <f>+'Tiempo de Recorrido'!AK25+'Tiempo de Espera'!AL25</f>
        <v>15</v>
      </c>
      <c r="AM21" s="35">
        <f>+'Tiempo de Recorrido'!AL25+'Tiempo de Espera'!AM25</f>
        <v>13</v>
      </c>
      <c r="AN21" s="35">
        <f>+'Tiempo de Recorrido'!AM25+'Tiempo de Espera'!AN25</f>
        <v>12</v>
      </c>
      <c r="AO21" s="35">
        <f>+'Tiempo de Recorrido'!AN25+'Tiempo de Espera'!AO25</f>
        <v>15</v>
      </c>
      <c r="AP21" s="35">
        <f>+'Tiempo de Recorrido'!AO25+'Tiempo de Espera'!AP25</f>
        <v>14</v>
      </c>
      <c r="AQ21" s="35">
        <f>+'Tiempo de Recorrido'!AP25+'Tiempo de Espera'!AQ25</f>
        <v>16</v>
      </c>
      <c r="AR21" s="35">
        <f>+'Tiempo de Recorrido'!AQ25+'Tiempo de Espera'!AR25</f>
        <v>16</v>
      </c>
      <c r="AS21" s="35">
        <f>+'Tiempo de Recorrido'!AR25+'Tiempo de Espera'!AS25</f>
        <v>14</v>
      </c>
      <c r="AU21">
        <v>7</v>
      </c>
    </row>
    <row r="22" spans="1:47" x14ac:dyDescent="0.25">
      <c r="A22" s="30">
        <v>20</v>
      </c>
      <c r="B22" s="33" t="s">
        <v>46</v>
      </c>
      <c r="C22" s="36" t="s">
        <v>47</v>
      </c>
      <c r="D22" s="33" t="s">
        <v>48</v>
      </c>
      <c r="E22" s="37">
        <v>8.5</v>
      </c>
      <c r="F22" s="35">
        <f>+'Tiempo de Recorrido'!E26+'Tiempo de Espera'!F26</f>
        <v>21</v>
      </c>
      <c r="G22" s="35">
        <f>+'Tiempo de Recorrido'!F26+'Tiempo de Espera'!G26</f>
        <v>21</v>
      </c>
      <c r="H22" s="35">
        <f>+'Tiempo de Recorrido'!G26+'Tiempo de Espera'!H26</f>
        <v>23</v>
      </c>
      <c r="I22" s="35">
        <f>+'Tiempo de Recorrido'!H26+'Tiempo de Espera'!I26</f>
        <v>22</v>
      </c>
      <c r="J22" s="35">
        <f>+'Tiempo de Recorrido'!I26+'Tiempo de Espera'!J26</f>
        <v>20</v>
      </c>
      <c r="K22" s="35">
        <f>+'Tiempo de Recorrido'!J26+'Tiempo de Espera'!K26</f>
        <v>23</v>
      </c>
      <c r="L22" s="35">
        <f>+'Tiempo de Recorrido'!K26+'Tiempo de Espera'!L26</f>
        <v>20</v>
      </c>
      <c r="M22" s="35">
        <f>+'Tiempo de Recorrido'!L26+'Tiempo de Espera'!M26</f>
        <v>21</v>
      </c>
      <c r="N22" s="35">
        <f>+'Tiempo de Recorrido'!M26+'Tiempo de Espera'!N26</f>
        <v>23</v>
      </c>
      <c r="O22" s="35">
        <f>+'Tiempo de Recorrido'!N26+'Tiempo de Espera'!O26</f>
        <v>22</v>
      </c>
      <c r="P22" s="35">
        <f>+'Tiempo de Recorrido'!O26+'Tiempo de Espera'!P26</f>
        <v>20</v>
      </c>
      <c r="Q22" s="35">
        <f>+'Tiempo de Recorrido'!P26+'Tiempo de Espera'!Q26</f>
        <v>21</v>
      </c>
      <c r="R22" s="35">
        <f>+'Tiempo de Recorrido'!Q26+'Tiempo de Espera'!R26</f>
        <v>23</v>
      </c>
      <c r="S22" s="35">
        <f>+'Tiempo de Recorrido'!R26+'Tiempo de Espera'!S26</f>
        <v>22</v>
      </c>
      <c r="T22" s="35">
        <f>+'Tiempo de Recorrido'!S26+'Tiempo de Espera'!T26</f>
        <v>23</v>
      </c>
      <c r="U22" s="35">
        <f>+'Tiempo de Recorrido'!T26+'Tiempo de Espera'!U26</f>
        <v>22</v>
      </c>
      <c r="V22" s="35">
        <f>+'Tiempo de Recorrido'!U26+'Tiempo de Espera'!V26</f>
        <v>21</v>
      </c>
      <c r="W22" s="35">
        <f>+'Tiempo de Recorrido'!V26+'Tiempo de Espera'!W26</f>
        <v>23</v>
      </c>
      <c r="X22" s="35">
        <f>+'Tiempo de Recorrido'!W26+'Tiempo de Espera'!X26</f>
        <v>21</v>
      </c>
      <c r="Y22" s="35">
        <f>+'Tiempo de Recorrido'!X26+'Tiempo de Espera'!Y26</f>
        <v>22</v>
      </c>
      <c r="Z22" s="35">
        <f>+'Tiempo de Recorrido'!Y26+'Tiempo de Espera'!Z26</f>
        <v>20</v>
      </c>
      <c r="AA22" s="35">
        <f>+'Tiempo de Recorrido'!Z26+'Tiempo de Espera'!AA26</f>
        <v>22</v>
      </c>
      <c r="AB22" s="35">
        <f>+'Tiempo de Recorrido'!AA26+'Tiempo de Espera'!AB26</f>
        <v>21</v>
      </c>
      <c r="AC22" s="35">
        <f>+'Tiempo de Recorrido'!AB26+'Tiempo de Espera'!AC26</f>
        <v>23</v>
      </c>
      <c r="AD22" s="35">
        <f>+'Tiempo de Recorrido'!AC26+'Tiempo de Espera'!AD26</f>
        <v>21</v>
      </c>
      <c r="AE22" s="35">
        <f>+'Tiempo de Recorrido'!AD26+'Tiempo de Espera'!AE26</f>
        <v>21</v>
      </c>
      <c r="AF22" s="35">
        <f>+'Tiempo de Recorrido'!AE26+'Tiempo de Espera'!AF26</f>
        <v>23</v>
      </c>
      <c r="AG22" s="35">
        <f>+'Tiempo de Recorrido'!AF26+'Tiempo de Espera'!AG26</f>
        <v>20</v>
      </c>
      <c r="AH22" s="35">
        <f>+'Tiempo de Recorrido'!AG26+'Tiempo de Espera'!AH26</f>
        <v>22</v>
      </c>
      <c r="AI22" s="35">
        <f>+'Tiempo de Recorrido'!AH26+'Tiempo de Espera'!AI26</f>
        <v>23</v>
      </c>
      <c r="AJ22" s="35">
        <f>+'Tiempo de Recorrido'!AI26+'Tiempo de Espera'!AJ26</f>
        <v>21</v>
      </c>
      <c r="AK22" s="35">
        <f>+'Tiempo de Recorrido'!AJ26+'Tiempo de Espera'!AK26</f>
        <v>21</v>
      </c>
      <c r="AL22" s="35">
        <f>+'Tiempo de Recorrido'!AK26+'Tiempo de Espera'!AL26</f>
        <v>23</v>
      </c>
      <c r="AM22" s="35">
        <f>+'Tiempo de Recorrido'!AL26+'Tiempo de Espera'!AM26</f>
        <v>21</v>
      </c>
      <c r="AN22" s="35">
        <f>+'Tiempo de Recorrido'!AM26+'Tiempo de Espera'!AN26</f>
        <v>22</v>
      </c>
      <c r="AO22" s="35">
        <f>+'Tiempo de Recorrido'!AN26+'Tiempo de Espera'!AO26</f>
        <v>22</v>
      </c>
      <c r="AP22" s="35">
        <f>+'Tiempo de Recorrido'!AO26+'Tiempo de Espera'!AP26</f>
        <v>22</v>
      </c>
      <c r="AQ22" s="35">
        <f>+'Tiempo de Recorrido'!AP26+'Tiempo de Espera'!AQ26</f>
        <v>21</v>
      </c>
      <c r="AR22" s="35">
        <f>+'Tiempo de Recorrido'!AQ26+'Tiempo de Espera'!AR26</f>
        <v>23</v>
      </c>
      <c r="AS22" s="35">
        <f>+'Tiempo de Recorrido'!AR26+'Tiempo de Espera'!AS26</f>
        <v>23</v>
      </c>
      <c r="AU22">
        <v>6</v>
      </c>
    </row>
    <row r="23" spans="1:47" x14ac:dyDescent="0.25">
      <c r="A23" s="30">
        <v>21</v>
      </c>
      <c r="B23" s="33" t="s">
        <v>49</v>
      </c>
      <c r="C23" s="36" t="s">
        <v>50</v>
      </c>
      <c r="D23" s="33" t="s">
        <v>48</v>
      </c>
      <c r="E23" s="37">
        <v>1.7</v>
      </c>
      <c r="F23" s="35">
        <f>+'Tiempo de Recorrido'!E27+'Tiempo de Espera'!F27</f>
        <v>18</v>
      </c>
      <c r="G23" s="35">
        <f>+'Tiempo de Recorrido'!F27+'Tiempo de Espera'!G27</f>
        <v>17</v>
      </c>
      <c r="H23" s="35">
        <f>+'Tiempo de Recorrido'!G27+'Tiempo de Espera'!H27</f>
        <v>18</v>
      </c>
      <c r="I23" s="35">
        <f>+'Tiempo de Recorrido'!H27+'Tiempo de Espera'!I27</f>
        <v>17</v>
      </c>
      <c r="J23" s="35">
        <f>+'Tiempo de Recorrido'!I27+'Tiempo de Espera'!J27</f>
        <v>17</v>
      </c>
      <c r="K23" s="35">
        <f>+'Tiempo de Recorrido'!J27+'Tiempo de Espera'!K27</f>
        <v>18</v>
      </c>
      <c r="L23" s="35">
        <f>+'Tiempo de Recorrido'!K27+'Tiempo de Espera'!L27</f>
        <v>18</v>
      </c>
      <c r="M23" s="35">
        <f>+'Tiempo de Recorrido'!L27+'Tiempo de Espera'!M27</f>
        <v>19</v>
      </c>
      <c r="N23" s="35">
        <f>+'Tiempo de Recorrido'!M27+'Tiempo de Espera'!N27</f>
        <v>19</v>
      </c>
      <c r="O23" s="35">
        <f>+'Tiempo de Recorrido'!N27+'Tiempo de Espera'!O27</f>
        <v>19</v>
      </c>
      <c r="P23" s="35">
        <f>+'Tiempo de Recorrido'!O27+'Tiempo de Espera'!P27</f>
        <v>18</v>
      </c>
      <c r="Q23" s="35">
        <f>+'Tiempo de Recorrido'!P27+'Tiempo de Espera'!Q27</f>
        <v>18</v>
      </c>
      <c r="R23" s="35">
        <f>+'Tiempo de Recorrido'!Q27+'Tiempo de Espera'!R27</f>
        <v>19</v>
      </c>
      <c r="S23" s="35">
        <f>+'Tiempo de Recorrido'!R27+'Tiempo de Espera'!S27</f>
        <v>18</v>
      </c>
      <c r="T23" s="35">
        <f>+'Tiempo de Recorrido'!S27+'Tiempo de Espera'!T27</f>
        <v>18</v>
      </c>
      <c r="U23" s="35">
        <f>+'Tiempo de Recorrido'!T27+'Tiempo de Espera'!U27</f>
        <v>19</v>
      </c>
      <c r="V23" s="35">
        <f>+'Tiempo de Recorrido'!U27+'Tiempo de Espera'!V27</f>
        <v>18</v>
      </c>
      <c r="W23" s="35">
        <f>+'Tiempo de Recorrido'!V27+'Tiempo de Espera'!W27</f>
        <v>18</v>
      </c>
      <c r="X23" s="35">
        <f>+'Tiempo de Recorrido'!W27+'Tiempo de Espera'!X27</f>
        <v>18</v>
      </c>
      <c r="Y23" s="35">
        <f>+'Tiempo de Recorrido'!X27+'Tiempo de Espera'!Y27</f>
        <v>19</v>
      </c>
      <c r="Z23" s="35">
        <f>+'Tiempo de Recorrido'!Y27+'Tiempo de Espera'!Z27</f>
        <v>17</v>
      </c>
      <c r="AA23" s="35">
        <f>+'Tiempo de Recorrido'!Z27+'Tiempo de Espera'!AA27</f>
        <v>19</v>
      </c>
      <c r="AB23" s="35">
        <f>+'Tiempo de Recorrido'!AA27+'Tiempo de Espera'!AB27</f>
        <v>18</v>
      </c>
      <c r="AC23" s="35">
        <f>+'Tiempo de Recorrido'!AB27+'Tiempo de Espera'!AC27</f>
        <v>18</v>
      </c>
      <c r="AD23" s="35">
        <f>+'Tiempo de Recorrido'!AC27+'Tiempo de Espera'!AD27</f>
        <v>16</v>
      </c>
      <c r="AE23" s="35">
        <f>+'Tiempo de Recorrido'!AD27+'Tiempo de Espera'!AE27</f>
        <v>17</v>
      </c>
      <c r="AF23" s="35">
        <f>+'Tiempo de Recorrido'!AE27+'Tiempo de Espera'!AF27</f>
        <v>19</v>
      </c>
      <c r="AG23" s="35">
        <f>+'Tiempo de Recorrido'!AF27+'Tiempo de Espera'!AG27</f>
        <v>19</v>
      </c>
      <c r="AH23" s="35">
        <f>+'Tiempo de Recorrido'!AG27+'Tiempo de Espera'!AH27</f>
        <v>18</v>
      </c>
      <c r="AI23" s="35">
        <f>+'Tiempo de Recorrido'!AH27+'Tiempo de Espera'!AI27</f>
        <v>18</v>
      </c>
      <c r="AJ23" s="35">
        <f>+'Tiempo de Recorrido'!AI27+'Tiempo de Espera'!AJ27</f>
        <v>18</v>
      </c>
      <c r="AK23" s="35">
        <f>+'Tiempo de Recorrido'!AJ27+'Tiempo de Espera'!AK27</f>
        <v>21</v>
      </c>
      <c r="AL23" s="35">
        <f>+'Tiempo de Recorrido'!AK27+'Tiempo de Espera'!AL27</f>
        <v>18</v>
      </c>
      <c r="AM23" s="35">
        <f>+'Tiempo de Recorrido'!AL27+'Tiempo de Espera'!AM27</f>
        <v>19</v>
      </c>
      <c r="AN23" s="35">
        <f>+'Tiempo de Recorrido'!AM27+'Tiempo de Espera'!AN27</f>
        <v>17</v>
      </c>
      <c r="AO23" s="35">
        <f>+'Tiempo de Recorrido'!AN27+'Tiempo de Espera'!AO27</f>
        <v>19</v>
      </c>
      <c r="AP23" s="35">
        <f>+'Tiempo de Recorrido'!AO27+'Tiempo de Espera'!AP27</f>
        <v>19</v>
      </c>
      <c r="AQ23" s="35">
        <f>+'Tiempo de Recorrido'!AP27+'Tiempo de Espera'!AQ27</f>
        <v>16</v>
      </c>
      <c r="AR23" s="35">
        <f>+'Tiempo de Recorrido'!AQ27+'Tiempo de Espera'!AR27</f>
        <v>18</v>
      </c>
      <c r="AS23" s="35">
        <f>+'Tiempo de Recorrido'!AR27+'Tiempo de Espera'!AS27</f>
        <v>16</v>
      </c>
      <c r="AU23">
        <v>6</v>
      </c>
    </row>
    <row r="24" spans="1:47" hidden="1" x14ac:dyDescent="0.25">
      <c r="A24" s="1">
        <v>22</v>
      </c>
      <c r="B24" s="2" t="s">
        <v>51</v>
      </c>
      <c r="C24" s="3" t="s">
        <v>52</v>
      </c>
      <c r="D24" s="4"/>
      <c r="E24" s="7">
        <v>14.7</v>
      </c>
      <c r="F24" s="12">
        <f>+'Tiempo de Recorrido'!E28+'Tiempo de Espera'!F28</f>
        <v>7</v>
      </c>
      <c r="G24" s="12">
        <f>+'Tiempo de Recorrido'!F28+'Tiempo de Espera'!G28</f>
        <v>7</v>
      </c>
      <c r="H24" s="12">
        <f>+'Tiempo de Recorrido'!G28+'Tiempo de Espera'!H28</f>
        <v>10</v>
      </c>
      <c r="I24" s="12">
        <f>+'Tiempo de Recorrido'!H28+'Tiempo de Espera'!I28</f>
        <v>9</v>
      </c>
      <c r="J24" s="12">
        <f>+'Tiempo de Recorrido'!I28+'Tiempo de Espera'!J28</f>
        <v>7</v>
      </c>
      <c r="K24" s="12">
        <f>+'Tiempo de Recorrido'!J28+'Tiempo de Espera'!K28</f>
        <v>10</v>
      </c>
      <c r="L24" s="12">
        <f>+'Tiempo de Recorrido'!K28+'Tiempo de Espera'!L28</f>
        <v>7</v>
      </c>
      <c r="M24" s="12">
        <f>+'Tiempo de Recorrido'!L28+'Tiempo de Espera'!M28</f>
        <v>9</v>
      </c>
      <c r="N24" s="12">
        <f>+'Tiempo de Recorrido'!M28+'Tiempo de Espera'!N28</f>
        <v>8</v>
      </c>
      <c r="O24" s="12">
        <f>+'Tiempo de Recorrido'!N28+'Tiempo de Espera'!O28</f>
        <v>8</v>
      </c>
      <c r="P24" s="12">
        <f>+'Tiempo de Recorrido'!O28+'Tiempo de Espera'!P28</f>
        <v>8</v>
      </c>
      <c r="Q24" s="12">
        <f>+'Tiempo de Recorrido'!P28+'Tiempo de Espera'!Q28</f>
        <v>8</v>
      </c>
      <c r="R24" s="12">
        <f>+'Tiempo de Recorrido'!Q28+'Tiempo de Espera'!R28</f>
        <v>8</v>
      </c>
      <c r="S24" s="12">
        <f>+'Tiempo de Recorrido'!R28+'Tiempo de Espera'!S28</f>
        <v>7</v>
      </c>
      <c r="T24" s="12">
        <f>+'Tiempo de Recorrido'!S28+'Tiempo de Espera'!T28</f>
        <v>10</v>
      </c>
      <c r="U24" s="12">
        <f>+'Tiempo de Recorrido'!T28+'Tiempo de Espera'!U28</f>
        <v>9</v>
      </c>
      <c r="V24" s="12">
        <f>+'Tiempo de Recorrido'!U28+'Tiempo de Espera'!V28</f>
        <v>7</v>
      </c>
      <c r="W24" s="12">
        <f>+'Tiempo de Recorrido'!V28+'Tiempo de Espera'!W28</f>
        <v>10</v>
      </c>
      <c r="X24" s="12">
        <f>+'Tiempo de Recorrido'!W28+'Tiempo de Espera'!X28</f>
        <v>7</v>
      </c>
      <c r="Y24" s="12">
        <f>+'Tiempo de Recorrido'!X28+'Tiempo de Espera'!Y28</f>
        <v>9</v>
      </c>
      <c r="Z24" s="12">
        <f>+'Tiempo de Recorrido'!Y28+'Tiempo de Espera'!Z28</f>
        <v>8</v>
      </c>
      <c r="AA24" s="12">
        <f>+'Tiempo de Recorrido'!Z28+'Tiempo de Espera'!AA28</f>
        <v>8</v>
      </c>
      <c r="AB24" s="12">
        <f>+'Tiempo de Recorrido'!AA28+'Tiempo de Espera'!AB28</f>
        <v>8</v>
      </c>
      <c r="AC24" s="12">
        <f>+'Tiempo de Recorrido'!AB28+'Tiempo de Espera'!AC28</f>
        <v>8</v>
      </c>
      <c r="AD24" s="12">
        <f>+'Tiempo de Recorrido'!AC28+'Tiempo de Espera'!AD28</f>
        <v>8</v>
      </c>
      <c r="AE24" s="12">
        <f>+'Tiempo de Recorrido'!AD28+'Tiempo de Espera'!AE28</f>
        <v>8</v>
      </c>
      <c r="AF24" s="12">
        <f>+'Tiempo de Recorrido'!AE28+'Tiempo de Espera'!AF28</f>
        <v>7</v>
      </c>
      <c r="AG24" s="12">
        <f>+'Tiempo de Recorrido'!AF28+'Tiempo de Espera'!AG28</f>
        <v>8</v>
      </c>
      <c r="AH24" s="12">
        <f>+'Tiempo de Recorrido'!AG28+'Tiempo de Espera'!AH28</f>
        <v>8</v>
      </c>
      <c r="AI24" s="12">
        <f>+'Tiempo de Recorrido'!AH28+'Tiempo de Espera'!AI28</f>
        <v>8</v>
      </c>
      <c r="AJ24" s="12">
        <f>+'Tiempo de Recorrido'!AI28+'Tiempo de Espera'!AJ28</f>
        <v>8</v>
      </c>
      <c r="AK24" s="12">
        <f>+'Tiempo de Recorrido'!AJ28+'Tiempo de Espera'!AK28</f>
        <v>8</v>
      </c>
      <c r="AL24" s="12">
        <f>+'Tiempo de Recorrido'!AK28+'Tiempo de Espera'!AL28</f>
        <v>9</v>
      </c>
      <c r="AM24" s="12">
        <f>+'Tiempo de Recorrido'!AL28+'Tiempo de Espera'!AM28</f>
        <v>8</v>
      </c>
      <c r="AN24" s="12">
        <f>+'Tiempo de Recorrido'!AM28+'Tiempo de Espera'!AN28</f>
        <v>8</v>
      </c>
      <c r="AO24" s="12">
        <f>+'Tiempo de Recorrido'!AN28+'Tiempo de Espera'!AO28</f>
        <v>9</v>
      </c>
      <c r="AP24" s="12">
        <f>+'Tiempo de Recorrido'!AO28+'Tiempo de Espera'!AP28</f>
        <v>9</v>
      </c>
      <c r="AQ24" s="12">
        <f>+'Tiempo de Recorrido'!AP28+'Tiempo de Espera'!AQ28</f>
        <v>7</v>
      </c>
      <c r="AR24" s="12">
        <f>+'Tiempo de Recorrido'!AQ28+'Tiempo de Espera'!AR28</f>
        <v>10</v>
      </c>
      <c r="AS24" s="12">
        <f>+'Tiempo de Recorrido'!AR28+'Tiempo de Espera'!AS28</f>
        <v>10</v>
      </c>
      <c r="AU24">
        <v>3</v>
      </c>
    </row>
    <row r="25" spans="1:47" s="8" customFormat="1" x14ac:dyDescent="0.25">
      <c r="A25" s="1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U25" s="13">
        <v>4</v>
      </c>
    </row>
    <row r="26" spans="1:47" s="8" customFormat="1" x14ac:dyDescent="0.25">
      <c r="A26" s="14"/>
      <c r="E26" s="15"/>
      <c r="F26" s="17">
        <f>SUM(F3:F23)</f>
        <v>245</v>
      </c>
      <c r="G26" s="17">
        <f t="shared" ref="G26:AS26" si="0">SUM(G3:G23)</f>
        <v>224</v>
      </c>
      <c r="H26" s="17">
        <f t="shared" si="0"/>
        <v>219</v>
      </c>
      <c r="I26" s="17">
        <f t="shared" si="0"/>
        <v>254</v>
      </c>
      <c r="J26" s="17">
        <f t="shared" si="0"/>
        <v>241</v>
      </c>
      <c r="K26" s="17">
        <f t="shared" si="0"/>
        <v>250</v>
      </c>
      <c r="L26" s="17">
        <f t="shared" si="0"/>
        <v>255</v>
      </c>
      <c r="M26" s="17">
        <f t="shared" si="0"/>
        <v>249</v>
      </c>
      <c r="N26" s="17">
        <f t="shared" si="0"/>
        <v>257</v>
      </c>
      <c r="O26" s="17">
        <f t="shared" si="0"/>
        <v>253</v>
      </c>
      <c r="P26" s="17">
        <f t="shared" si="0"/>
        <v>250</v>
      </c>
      <c r="Q26" s="17">
        <f t="shared" si="0"/>
        <v>251</v>
      </c>
      <c r="R26" s="17">
        <f t="shared" si="0"/>
        <v>254</v>
      </c>
      <c r="S26" s="17">
        <f t="shared" si="0"/>
        <v>251</v>
      </c>
      <c r="T26" s="17">
        <f t="shared" si="0"/>
        <v>251</v>
      </c>
      <c r="U26" s="17">
        <f t="shared" si="0"/>
        <v>254</v>
      </c>
      <c r="V26" s="17">
        <f t="shared" si="0"/>
        <v>246</v>
      </c>
      <c r="W26" s="17">
        <f t="shared" si="0"/>
        <v>249</v>
      </c>
      <c r="X26" s="17">
        <f t="shared" si="0"/>
        <v>243</v>
      </c>
      <c r="Y26" s="17">
        <f t="shared" si="0"/>
        <v>253</v>
      </c>
      <c r="Z26" s="17">
        <f t="shared" si="0"/>
        <v>253</v>
      </c>
      <c r="AA26" s="17">
        <f t="shared" si="0"/>
        <v>252</v>
      </c>
      <c r="AB26" s="17">
        <f t="shared" si="0"/>
        <v>245</v>
      </c>
      <c r="AC26" s="17">
        <f t="shared" si="0"/>
        <v>238</v>
      </c>
      <c r="AD26" s="17">
        <f t="shared" si="0"/>
        <v>256</v>
      </c>
      <c r="AE26" s="17">
        <f t="shared" si="0"/>
        <v>245</v>
      </c>
      <c r="AF26" s="17">
        <f t="shared" si="0"/>
        <v>257</v>
      </c>
      <c r="AG26" s="17">
        <f t="shared" si="0"/>
        <v>243</v>
      </c>
      <c r="AH26" s="17">
        <f t="shared" si="0"/>
        <v>255</v>
      </c>
      <c r="AI26" s="17">
        <f t="shared" si="0"/>
        <v>259</v>
      </c>
      <c r="AJ26" s="17">
        <f t="shared" si="0"/>
        <v>260</v>
      </c>
      <c r="AK26" s="17">
        <f t="shared" si="0"/>
        <v>250</v>
      </c>
      <c r="AL26" s="17">
        <f t="shared" si="0"/>
        <v>249</v>
      </c>
      <c r="AM26" s="17">
        <f t="shared" si="0"/>
        <v>248</v>
      </c>
      <c r="AN26" s="17">
        <f t="shared" si="0"/>
        <v>248</v>
      </c>
      <c r="AO26" s="17">
        <f t="shared" si="0"/>
        <v>256</v>
      </c>
      <c r="AP26" s="17">
        <f t="shared" si="0"/>
        <v>252</v>
      </c>
      <c r="AQ26" s="17">
        <f t="shared" si="0"/>
        <v>253</v>
      </c>
      <c r="AR26" s="17">
        <f t="shared" si="0"/>
        <v>263</v>
      </c>
      <c r="AS26" s="17">
        <f t="shared" si="0"/>
        <v>259</v>
      </c>
      <c r="AU26" s="13">
        <v>5</v>
      </c>
    </row>
    <row r="27" spans="1:47" x14ac:dyDescent="0.25">
      <c r="AU27">
        <v>4</v>
      </c>
    </row>
    <row r="28" spans="1:47" s="22" customFormat="1" ht="60" x14ac:dyDescent="0.25">
      <c r="A28" s="21"/>
      <c r="B28" s="23" t="s">
        <v>58</v>
      </c>
      <c r="C28" s="24" t="s">
        <v>55</v>
      </c>
      <c r="E28" s="23" t="s">
        <v>61</v>
      </c>
      <c r="F28" s="23" t="s">
        <v>56</v>
      </c>
      <c r="G28" s="25" t="s">
        <v>57</v>
      </c>
      <c r="AU28" s="22">
        <v>5</v>
      </c>
    </row>
    <row r="29" spans="1:47" x14ac:dyDescent="0.25">
      <c r="B29" s="2" t="s">
        <v>53</v>
      </c>
      <c r="C29" s="26">
        <f>AVERAGE(F3:AS3)</f>
        <v>1.55</v>
      </c>
      <c r="E29" s="18">
        <v>42522</v>
      </c>
      <c r="F29" s="2">
        <v>250</v>
      </c>
      <c r="G29" s="27">
        <v>4.16</v>
      </c>
      <c r="H29">
        <f>F29/60</f>
        <v>4.166666666666667</v>
      </c>
      <c r="K29" s="20" t="s">
        <v>63</v>
      </c>
      <c r="AU29">
        <v>6</v>
      </c>
    </row>
    <row r="30" spans="1:47" x14ac:dyDescent="0.25">
      <c r="B30" s="2" t="s">
        <v>8</v>
      </c>
      <c r="C30" s="26">
        <f t="shared" ref="C30:C50" si="1">AVERAGE(F4:AS4)</f>
        <v>5.8</v>
      </c>
      <c r="E30" s="18">
        <v>42523</v>
      </c>
      <c r="F30" s="2">
        <v>229</v>
      </c>
      <c r="G30" s="27">
        <v>3.49</v>
      </c>
      <c r="H30">
        <f t="shared" ref="H30:H68" si="2">F30/60</f>
        <v>3.8166666666666669</v>
      </c>
      <c r="I30">
        <f>0.81*60</f>
        <v>48.6</v>
      </c>
      <c r="K30" s="20" t="s">
        <v>64</v>
      </c>
      <c r="AU30">
        <v>6</v>
      </c>
    </row>
    <row r="31" spans="1:47" x14ac:dyDescent="0.25">
      <c r="B31" s="2" t="s">
        <v>10</v>
      </c>
      <c r="C31" s="26">
        <f t="shared" si="1"/>
        <v>8.2249999999999996</v>
      </c>
      <c r="E31" s="18">
        <v>42524</v>
      </c>
      <c r="F31" s="2">
        <v>228</v>
      </c>
      <c r="G31" s="27">
        <v>3.48</v>
      </c>
      <c r="H31">
        <f t="shared" si="2"/>
        <v>3.8</v>
      </c>
      <c r="I31">
        <f>0.8*60</f>
        <v>48</v>
      </c>
      <c r="K31" s="20" t="s">
        <v>65</v>
      </c>
      <c r="AU31">
        <v>7</v>
      </c>
    </row>
    <row r="32" spans="1:47" x14ac:dyDescent="0.25">
      <c r="B32" s="2" t="s">
        <v>12</v>
      </c>
      <c r="C32" s="26">
        <f t="shared" si="1"/>
        <v>18.225000000000001</v>
      </c>
      <c r="E32" s="18">
        <v>42528</v>
      </c>
      <c r="F32" s="2">
        <v>263</v>
      </c>
      <c r="G32" s="27">
        <v>4.38</v>
      </c>
      <c r="H32">
        <f t="shared" si="2"/>
        <v>4.3833333333333337</v>
      </c>
      <c r="K32" s="20" t="s">
        <v>66</v>
      </c>
      <c r="AU32">
        <v>7</v>
      </c>
    </row>
    <row r="33" spans="2:47" x14ac:dyDescent="0.25">
      <c r="B33" s="2" t="s">
        <v>14</v>
      </c>
      <c r="C33" s="26">
        <f t="shared" si="1"/>
        <v>11.675000000000001</v>
      </c>
      <c r="E33" s="18">
        <v>42529</v>
      </c>
      <c r="F33" s="2">
        <v>248</v>
      </c>
      <c r="G33" s="27">
        <v>4.13</v>
      </c>
      <c r="H33">
        <f t="shared" si="2"/>
        <v>4.1333333333333337</v>
      </c>
      <c r="K33" s="20" t="s">
        <v>62</v>
      </c>
      <c r="AU33">
        <v>7</v>
      </c>
    </row>
    <row r="34" spans="2:47" x14ac:dyDescent="0.25">
      <c r="B34" s="2" t="s">
        <v>16</v>
      </c>
      <c r="C34" s="26">
        <f t="shared" si="1"/>
        <v>8</v>
      </c>
      <c r="E34" s="18">
        <v>42530</v>
      </c>
      <c r="F34" s="2">
        <v>262</v>
      </c>
      <c r="G34" s="27">
        <v>4.3600000000000003</v>
      </c>
      <c r="H34">
        <f t="shared" si="2"/>
        <v>4.3666666666666663</v>
      </c>
      <c r="K34" s="20" t="s">
        <v>67</v>
      </c>
      <c r="AU34">
        <v>5</v>
      </c>
    </row>
    <row r="35" spans="2:47" x14ac:dyDescent="0.25">
      <c r="B35" s="2" t="s">
        <v>18</v>
      </c>
      <c r="C35" s="26">
        <f t="shared" si="1"/>
        <v>9.125</v>
      </c>
      <c r="E35" s="18">
        <v>42531</v>
      </c>
      <c r="F35" s="2">
        <v>263</v>
      </c>
      <c r="G35" s="27">
        <v>4.3833333333333337</v>
      </c>
      <c r="H35">
        <f t="shared" si="2"/>
        <v>4.3833333333333337</v>
      </c>
      <c r="K35" s="20" t="s">
        <v>66</v>
      </c>
      <c r="AU35">
        <v>6</v>
      </c>
    </row>
    <row r="36" spans="2:47" x14ac:dyDescent="0.25">
      <c r="B36" s="2" t="s">
        <v>21</v>
      </c>
      <c r="C36" s="26">
        <f t="shared" si="1"/>
        <v>13.525</v>
      </c>
      <c r="E36" s="18">
        <v>42534</v>
      </c>
      <c r="F36" s="2">
        <v>259</v>
      </c>
      <c r="G36" s="27">
        <v>4.3166666666666664</v>
      </c>
      <c r="H36">
        <f t="shared" si="2"/>
        <v>4.3166666666666664</v>
      </c>
      <c r="K36" s="20" t="s">
        <v>72</v>
      </c>
      <c r="AU36">
        <v>6</v>
      </c>
    </row>
    <row r="37" spans="2:47" x14ac:dyDescent="0.25">
      <c r="B37" s="2" t="s">
        <v>23</v>
      </c>
      <c r="C37" s="26">
        <f t="shared" si="1"/>
        <v>14.225</v>
      </c>
      <c r="E37" s="18">
        <v>42535</v>
      </c>
      <c r="F37" s="2">
        <v>264</v>
      </c>
      <c r="G37" s="27">
        <v>4.4000000000000004</v>
      </c>
      <c r="H37">
        <f t="shared" si="2"/>
        <v>4.4000000000000004</v>
      </c>
      <c r="K37" s="20" t="s">
        <v>68</v>
      </c>
      <c r="AU37">
        <v>7</v>
      </c>
    </row>
    <row r="38" spans="2:47" x14ac:dyDescent="0.25">
      <c r="B38" s="2" t="s">
        <v>25</v>
      </c>
      <c r="C38" s="26">
        <f t="shared" si="1"/>
        <v>8.4250000000000007</v>
      </c>
      <c r="E38" s="18">
        <v>42536</v>
      </c>
      <c r="F38" s="2">
        <v>261</v>
      </c>
      <c r="G38" s="27">
        <v>4.3499999999999996</v>
      </c>
      <c r="H38">
        <f t="shared" si="2"/>
        <v>4.3499999999999996</v>
      </c>
      <c r="K38" s="20" t="s">
        <v>69</v>
      </c>
      <c r="AU38">
        <v>7</v>
      </c>
    </row>
    <row r="39" spans="2:47" x14ac:dyDescent="0.25">
      <c r="B39" s="2" t="s">
        <v>28</v>
      </c>
      <c r="C39" s="26">
        <f t="shared" si="1"/>
        <v>10.3</v>
      </c>
      <c r="E39" s="18">
        <v>42537</v>
      </c>
      <c r="F39" s="2">
        <v>257</v>
      </c>
      <c r="G39" s="27">
        <v>4.2833333333333332</v>
      </c>
      <c r="H39">
        <f t="shared" si="2"/>
        <v>4.2833333333333332</v>
      </c>
      <c r="K39" s="20" t="s">
        <v>73</v>
      </c>
      <c r="AU39">
        <v>5</v>
      </c>
    </row>
    <row r="40" spans="2:47" x14ac:dyDescent="0.25">
      <c r="B40" s="2" t="s">
        <v>30</v>
      </c>
      <c r="C40" s="26">
        <f t="shared" si="1"/>
        <v>6.45</v>
      </c>
      <c r="E40" s="18">
        <v>42538</v>
      </c>
      <c r="F40" s="2">
        <v>259</v>
      </c>
      <c r="G40" s="27">
        <v>4.3166666666666664</v>
      </c>
      <c r="H40">
        <f t="shared" si="2"/>
        <v>4.3166666666666664</v>
      </c>
      <c r="K40" s="20" t="s">
        <v>72</v>
      </c>
      <c r="AU40">
        <v>7</v>
      </c>
    </row>
    <row r="41" spans="2:47" x14ac:dyDescent="0.25">
      <c r="B41" s="2" t="s">
        <v>32</v>
      </c>
      <c r="C41" s="26">
        <f t="shared" si="1"/>
        <v>7.5250000000000004</v>
      </c>
      <c r="E41" s="18">
        <v>42541</v>
      </c>
      <c r="F41" s="2">
        <v>262</v>
      </c>
      <c r="G41" s="27">
        <v>4.3666666666666663</v>
      </c>
      <c r="H41">
        <f t="shared" si="2"/>
        <v>4.3666666666666663</v>
      </c>
      <c r="K41" s="20" t="s">
        <v>67</v>
      </c>
      <c r="AU41">
        <v>5</v>
      </c>
    </row>
    <row r="42" spans="2:47" x14ac:dyDescent="0.25">
      <c r="B42" s="2" t="s">
        <v>34</v>
      </c>
      <c r="C42" s="26">
        <f t="shared" si="1"/>
        <v>11.25</v>
      </c>
      <c r="E42" s="18">
        <v>42542</v>
      </c>
      <c r="F42" s="2">
        <v>260</v>
      </c>
      <c r="G42" s="27">
        <v>4.333333333333333</v>
      </c>
      <c r="H42">
        <f t="shared" si="2"/>
        <v>4.333333333333333</v>
      </c>
      <c r="K42" s="20" t="s">
        <v>74</v>
      </c>
    </row>
    <row r="43" spans="2:47" x14ac:dyDescent="0.25">
      <c r="B43" s="2" t="s">
        <v>36</v>
      </c>
      <c r="C43" s="26">
        <f t="shared" si="1"/>
        <v>6.65</v>
      </c>
      <c r="E43" s="18">
        <v>42543</v>
      </c>
      <c r="F43" s="2">
        <v>259</v>
      </c>
      <c r="G43" s="27">
        <v>4.3166666666666664</v>
      </c>
      <c r="H43">
        <f t="shared" si="2"/>
        <v>4.3166666666666664</v>
      </c>
      <c r="K43" s="20" t="s">
        <v>72</v>
      </c>
    </row>
    <row r="44" spans="2:47" x14ac:dyDescent="0.25">
      <c r="B44" s="2" t="s">
        <v>38</v>
      </c>
      <c r="C44" s="26">
        <f t="shared" si="1"/>
        <v>17.05</v>
      </c>
      <c r="E44" s="18">
        <v>42544</v>
      </c>
      <c r="F44" s="2">
        <v>267</v>
      </c>
      <c r="G44" s="27">
        <v>4.45</v>
      </c>
      <c r="H44">
        <f t="shared" si="2"/>
        <v>4.45</v>
      </c>
      <c r="K44" s="20" t="s">
        <v>70</v>
      </c>
    </row>
    <row r="45" spans="2:47" x14ac:dyDescent="0.25">
      <c r="B45" s="2" t="s">
        <v>41</v>
      </c>
      <c r="C45" s="26">
        <f t="shared" si="1"/>
        <v>25.15</v>
      </c>
      <c r="E45" s="18">
        <v>42545</v>
      </c>
      <c r="F45" s="2">
        <v>261</v>
      </c>
      <c r="G45" s="27">
        <v>4.3499999999999996</v>
      </c>
      <c r="H45">
        <f t="shared" si="2"/>
        <v>4.3499999999999996</v>
      </c>
      <c r="K45" s="20" t="s">
        <v>69</v>
      </c>
    </row>
    <row r="46" spans="2:47" x14ac:dyDescent="0.25">
      <c r="B46" s="2" t="s">
        <v>43</v>
      </c>
      <c r="C46" s="26">
        <f t="shared" si="1"/>
        <v>12.1</v>
      </c>
      <c r="E46" s="18">
        <v>42548</v>
      </c>
      <c r="F46" s="2">
        <v>268</v>
      </c>
      <c r="G46" s="27">
        <v>4.4666666666666668</v>
      </c>
      <c r="H46">
        <f t="shared" si="2"/>
        <v>4.4666666666666668</v>
      </c>
      <c r="K46" s="20" t="s">
        <v>75</v>
      </c>
    </row>
    <row r="47" spans="2:47" x14ac:dyDescent="0.25">
      <c r="B47" s="2" t="s">
        <v>45</v>
      </c>
      <c r="C47" s="26">
        <f t="shared" si="1"/>
        <v>14.7</v>
      </c>
      <c r="E47" s="18">
        <v>42549</v>
      </c>
      <c r="F47" s="2">
        <v>256</v>
      </c>
      <c r="G47" s="27">
        <v>4.2666666666666666</v>
      </c>
      <c r="H47">
        <f t="shared" si="2"/>
        <v>4.2666666666666666</v>
      </c>
      <c r="K47" s="20" t="s">
        <v>76</v>
      </c>
    </row>
    <row r="48" spans="2:47" x14ac:dyDescent="0.25">
      <c r="B48" s="2" t="s">
        <v>47</v>
      </c>
      <c r="C48" s="26">
        <f t="shared" si="1"/>
        <v>21.725000000000001</v>
      </c>
      <c r="E48" s="18">
        <v>42550</v>
      </c>
      <c r="F48" s="2">
        <v>265</v>
      </c>
      <c r="G48" s="27">
        <v>4.416666666666667</v>
      </c>
      <c r="H48">
        <f t="shared" si="2"/>
        <v>4.416666666666667</v>
      </c>
      <c r="K48" s="20" t="s">
        <v>77</v>
      </c>
    </row>
    <row r="49" spans="2:11" x14ac:dyDescent="0.25">
      <c r="B49" s="2" t="s">
        <v>50</v>
      </c>
      <c r="C49" s="26">
        <f t="shared" si="1"/>
        <v>18.074999999999999</v>
      </c>
      <c r="E49" s="18">
        <v>42551</v>
      </c>
      <c r="F49" s="2">
        <v>264</v>
      </c>
      <c r="G49" s="27">
        <v>4.4000000000000004</v>
      </c>
      <c r="H49">
        <f t="shared" si="2"/>
        <v>4.4000000000000004</v>
      </c>
      <c r="K49" s="20" t="s">
        <v>68</v>
      </c>
    </row>
    <row r="50" spans="2:11" x14ac:dyDescent="0.25">
      <c r="B50" s="2" t="s">
        <v>52</v>
      </c>
      <c r="C50" s="26">
        <f t="shared" si="1"/>
        <v>8.25</v>
      </c>
      <c r="E50" s="18">
        <v>42552</v>
      </c>
      <c r="F50" s="2">
        <v>267</v>
      </c>
      <c r="G50" s="27">
        <v>4.45</v>
      </c>
      <c r="H50">
        <f t="shared" si="2"/>
        <v>4.45</v>
      </c>
      <c r="K50" s="20" t="s">
        <v>70</v>
      </c>
    </row>
    <row r="51" spans="2:11" x14ac:dyDescent="0.25">
      <c r="B51" s="28" t="s">
        <v>59</v>
      </c>
      <c r="C51" s="28">
        <f>SUM(C29:C50)</f>
        <v>258</v>
      </c>
      <c r="E51" s="18">
        <v>42556</v>
      </c>
      <c r="F51" s="2">
        <v>254</v>
      </c>
      <c r="G51" s="27">
        <v>4.2333333333333334</v>
      </c>
      <c r="H51">
        <f t="shared" si="2"/>
        <v>4.2333333333333334</v>
      </c>
      <c r="K51" s="20" t="s">
        <v>78</v>
      </c>
    </row>
    <row r="52" spans="2:11" x14ac:dyDescent="0.25">
      <c r="B52" s="28" t="s">
        <v>60</v>
      </c>
      <c r="C52" s="28">
        <f>C51/60</f>
        <v>4.3</v>
      </c>
      <c r="E52" s="18">
        <v>42557</v>
      </c>
      <c r="F52" s="2">
        <v>247</v>
      </c>
      <c r="G52" s="27">
        <v>4.1166666666666663</v>
      </c>
      <c r="H52">
        <f t="shared" si="2"/>
        <v>4.1166666666666663</v>
      </c>
      <c r="K52" s="20" t="s">
        <v>79</v>
      </c>
    </row>
    <row r="53" spans="2:11" x14ac:dyDescent="0.25">
      <c r="B53" s="16"/>
      <c r="C53" s="20"/>
      <c r="E53" s="18">
        <v>42558</v>
      </c>
      <c r="F53" s="2">
        <v>270</v>
      </c>
      <c r="G53" s="27">
        <v>4.5</v>
      </c>
      <c r="H53">
        <f t="shared" si="2"/>
        <v>4.5</v>
      </c>
      <c r="K53" s="20" t="s">
        <v>71</v>
      </c>
    </row>
    <row r="54" spans="2:11" x14ac:dyDescent="0.25">
      <c r="B54" s="16"/>
      <c r="C54" s="20"/>
      <c r="E54" s="18">
        <v>42559</v>
      </c>
      <c r="F54" s="2">
        <v>261</v>
      </c>
      <c r="G54" s="27">
        <v>4.3499999999999996</v>
      </c>
      <c r="H54">
        <f t="shared" si="2"/>
        <v>4.3499999999999996</v>
      </c>
      <c r="K54" s="20" t="s">
        <v>69</v>
      </c>
    </row>
    <row r="55" spans="2:11" x14ac:dyDescent="0.25">
      <c r="B55" s="16"/>
      <c r="C55" s="20"/>
      <c r="E55" s="18">
        <v>42562</v>
      </c>
      <c r="F55" s="2">
        <v>266</v>
      </c>
      <c r="G55" s="27">
        <v>4.4333333333333336</v>
      </c>
      <c r="H55">
        <f t="shared" si="2"/>
        <v>4.4333333333333336</v>
      </c>
      <c r="K55" s="20" t="s">
        <v>80</v>
      </c>
    </row>
    <row r="56" spans="2:11" x14ac:dyDescent="0.25">
      <c r="B56" s="16"/>
      <c r="C56" s="20"/>
      <c r="E56" s="18">
        <v>42563</v>
      </c>
      <c r="F56" s="2">
        <v>251</v>
      </c>
      <c r="G56" s="27">
        <v>4.1833333333333336</v>
      </c>
      <c r="H56">
        <f t="shared" si="2"/>
        <v>4.1833333333333336</v>
      </c>
      <c r="K56" s="20" t="s">
        <v>81</v>
      </c>
    </row>
    <row r="57" spans="2:11" x14ac:dyDescent="0.25">
      <c r="B57" s="16"/>
      <c r="C57" s="20"/>
      <c r="E57" s="18">
        <v>42564</v>
      </c>
      <c r="F57" s="2">
        <v>265</v>
      </c>
      <c r="G57" s="27">
        <v>4.416666666666667</v>
      </c>
      <c r="H57">
        <f t="shared" si="2"/>
        <v>4.416666666666667</v>
      </c>
      <c r="K57" s="20" t="s">
        <v>77</v>
      </c>
    </row>
    <row r="58" spans="2:11" x14ac:dyDescent="0.25">
      <c r="B58" s="16"/>
      <c r="C58" s="20"/>
      <c r="E58" s="18">
        <v>42565</v>
      </c>
      <c r="F58" s="2">
        <v>267</v>
      </c>
      <c r="G58" s="27">
        <v>4.45</v>
      </c>
      <c r="H58">
        <f t="shared" si="2"/>
        <v>4.45</v>
      </c>
      <c r="K58" s="20" t="s">
        <v>70</v>
      </c>
    </row>
    <row r="59" spans="2:11" x14ac:dyDescent="0.25">
      <c r="B59" s="16"/>
      <c r="C59" s="20"/>
      <c r="E59" s="18">
        <v>42566</v>
      </c>
      <c r="F59" s="2">
        <v>271</v>
      </c>
      <c r="G59" s="27">
        <v>4.5166666666666666</v>
      </c>
      <c r="H59">
        <f t="shared" si="2"/>
        <v>4.5166666666666666</v>
      </c>
      <c r="K59" s="20" t="s">
        <v>82</v>
      </c>
    </row>
    <row r="60" spans="2:11" x14ac:dyDescent="0.25">
      <c r="B60" s="16"/>
      <c r="C60" s="20"/>
      <c r="E60" s="18">
        <v>42569</v>
      </c>
      <c r="F60" s="2">
        <v>262</v>
      </c>
      <c r="G60" s="27">
        <v>4.3666666666666663</v>
      </c>
      <c r="H60">
        <f t="shared" si="2"/>
        <v>4.3666666666666663</v>
      </c>
      <c r="K60" s="20" t="s">
        <v>67</v>
      </c>
    </row>
    <row r="61" spans="2:11" x14ac:dyDescent="0.25">
      <c r="B61" s="16"/>
      <c r="C61" s="20"/>
      <c r="E61" s="18">
        <v>42570</v>
      </c>
      <c r="F61" s="2">
        <v>265</v>
      </c>
      <c r="G61" s="27">
        <v>4.416666666666667</v>
      </c>
      <c r="H61">
        <f t="shared" si="2"/>
        <v>4.416666666666667</v>
      </c>
      <c r="K61" s="20" t="s">
        <v>77</v>
      </c>
    </row>
    <row r="62" spans="2:11" x14ac:dyDescent="0.25">
      <c r="B62" s="16"/>
      <c r="C62" s="20"/>
      <c r="E62" s="18">
        <v>42572</v>
      </c>
      <c r="F62" s="2">
        <v>265</v>
      </c>
      <c r="G62" s="27">
        <v>4.416666666666667</v>
      </c>
      <c r="H62">
        <f t="shared" si="2"/>
        <v>4.416666666666667</v>
      </c>
      <c r="K62" s="20" t="s">
        <v>77</v>
      </c>
    </row>
    <row r="63" spans="2:11" x14ac:dyDescent="0.25">
      <c r="B63" s="16"/>
      <c r="C63" s="20"/>
      <c r="E63" s="18">
        <v>42573</v>
      </c>
      <c r="F63" s="2">
        <v>260</v>
      </c>
      <c r="G63" s="27">
        <v>4.333333333333333</v>
      </c>
      <c r="H63">
        <f t="shared" si="2"/>
        <v>4.333333333333333</v>
      </c>
      <c r="K63" s="20" t="s">
        <v>74</v>
      </c>
    </row>
    <row r="64" spans="2:11" x14ac:dyDescent="0.25">
      <c r="B64" s="16"/>
      <c r="C64" s="20"/>
      <c r="E64" s="18">
        <v>42576</v>
      </c>
      <c r="F64" s="2">
        <v>266</v>
      </c>
      <c r="G64" s="27">
        <v>4.4333333333333336</v>
      </c>
      <c r="H64">
        <f t="shared" si="2"/>
        <v>4.4333333333333336</v>
      </c>
      <c r="K64" s="20" t="s">
        <v>80</v>
      </c>
    </row>
    <row r="65" spans="2:11" x14ac:dyDescent="0.25">
      <c r="B65" s="16"/>
      <c r="C65" s="20"/>
      <c r="E65" s="18">
        <v>42577</v>
      </c>
      <c r="F65" s="2">
        <v>270</v>
      </c>
      <c r="G65" s="27">
        <v>4.5</v>
      </c>
      <c r="H65">
        <f t="shared" si="2"/>
        <v>4.5</v>
      </c>
      <c r="K65" s="20" t="s">
        <v>71</v>
      </c>
    </row>
    <row r="66" spans="2:11" x14ac:dyDescent="0.25">
      <c r="B66" s="16"/>
      <c r="C66" s="20"/>
      <c r="E66" s="18">
        <v>42578</v>
      </c>
      <c r="F66" s="2">
        <v>269</v>
      </c>
      <c r="G66" s="27">
        <v>4.4833333333333334</v>
      </c>
      <c r="H66">
        <f t="shared" si="2"/>
        <v>4.4833333333333334</v>
      </c>
      <c r="K66" s="20" t="s">
        <v>83</v>
      </c>
    </row>
    <row r="67" spans="2:11" x14ac:dyDescent="0.25">
      <c r="C67" s="20"/>
      <c r="E67" s="18">
        <v>42579</v>
      </c>
      <c r="F67" s="2">
        <v>274</v>
      </c>
      <c r="G67" s="27">
        <v>4.5666666666666664</v>
      </c>
      <c r="H67">
        <f t="shared" si="2"/>
        <v>4.5666666666666664</v>
      </c>
      <c r="K67" s="20" t="s">
        <v>84</v>
      </c>
    </row>
    <row r="68" spans="2:11" x14ac:dyDescent="0.25">
      <c r="E68" s="18">
        <v>42580</v>
      </c>
      <c r="F68" s="2">
        <v>262</v>
      </c>
      <c r="G68" s="27">
        <v>4.3666666666666663</v>
      </c>
      <c r="H68">
        <f t="shared" si="2"/>
        <v>4.3666666666666663</v>
      </c>
      <c r="K68" s="20" t="s">
        <v>85</v>
      </c>
    </row>
    <row r="69" spans="2:11" x14ac:dyDescent="0.25">
      <c r="E69" s="29" t="s">
        <v>54</v>
      </c>
      <c r="F69" s="28">
        <f>AVERAGE(F29:F68)</f>
        <v>260.42500000000001</v>
      </c>
      <c r="G69" s="28">
        <f>AVERAGE(G29:G68)</f>
        <v>4.3237500000000004</v>
      </c>
      <c r="K69" s="2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R31"/>
  <sheetViews>
    <sheetView topLeftCell="AF12" workbookViewId="0">
      <selection activeCell="D31" sqref="D31:AQ31"/>
    </sheetView>
  </sheetViews>
  <sheetFormatPr baseColWidth="10" defaultRowHeight="15" x14ac:dyDescent="0.25"/>
  <cols>
    <col min="3" max="3" width="36.42578125" customWidth="1"/>
  </cols>
  <sheetData>
    <row r="1" spans="1:44" ht="15.75" thickBot="1" x14ac:dyDescent="0.3">
      <c r="D1">
        <v>6</v>
      </c>
      <c r="E1">
        <v>7</v>
      </c>
      <c r="F1">
        <v>8</v>
      </c>
      <c r="G1">
        <v>9</v>
      </c>
      <c r="H1">
        <v>10</v>
      </c>
      <c r="I1">
        <v>11</v>
      </c>
      <c r="J1">
        <v>12</v>
      </c>
      <c r="K1">
        <v>13</v>
      </c>
      <c r="L1">
        <v>14</v>
      </c>
      <c r="M1">
        <v>15</v>
      </c>
      <c r="N1">
        <v>16</v>
      </c>
      <c r="O1">
        <v>17</v>
      </c>
      <c r="P1">
        <v>18</v>
      </c>
      <c r="Q1">
        <v>19</v>
      </c>
      <c r="R1">
        <v>20</v>
      </c>
      <c r="S1">
        <v>21</v>
      </c>
      <c r="T1">
        <v>22</v>
      </c>
      <c r="U1">
        <v>23</v>
      </c>
      <c r="V1">
        <v>24</v>
      </c>
      <c r="W1">
        <v>25</v>
      </c>
      <c r="X1">
        <v>26</v>
      </c>
      <c r="Y1">
        <v>27</v>
      </c>
      <c r="Z1">
        <v>28</v>
      </c>
      <c r="AA1">
        <v>29</v>
      </c>
      <c r="AB1">
        <v>30</v>
      </c>
      <c r="AC1">
        <v>31</v>
      </c>
      <c r="AD1">
        <v>32</v>
      </c>
      <c r="AE1">
        <v>33</v>
      </c>
      <c r="AF1">
        <v>34</v>
      </c>
      <c r="AG1">
        <v>35</v>
      </c>
      <c r="AH1">
        <v>36</v>
      </c>
      <c r="AI1">
        <v>37</v>
      </c>
      <c r="AJ1">
        <v>38</v>
      </c>
      <c r="AK1">
        <v>39</v>
      </c>
      <c r="AL1">
        <v>40</v>
      </c>
      <c r="AM1">
        <v>41</v>
      </c>
      <c r="AN1">
        <v>42</v>
      </c>
      <c r="AO1">
        <v>43</v>
      </c>
      <c r="AP1">
        <v>44</v>
      </c>
      <c r="AQ1">
        <v>45</v>
      </c>
    </row>
    <row r="2" spans="1:44" ht="16.5" thickBot="1" x14ac:dyDescent="0.3">
      <c r="D2" s="46">
        <v>42522</v>
      </c>
      <c r="E2" s="46">
        <v>42523</v>
      </c>
      <c r="F2" s="46">
        <v>42524</v>
      </c>
      <c r="G2" s="46">
        <v>42528</v>
      </c>
      <c r="H2" s="46">
        <v>42529</v>
      </c>
      <c r="I2" s="46">
        <v>42530</v>
      </c>
      <c r="J2" s="46">
        <v>42531</v>
      </c>
      <c r="K2" s="46">
        <v>42534</v>
      </c>
      <c r="L2" s="46">
        <v>42535</v>
      </c>
      <c r="M2" s="46">
        <v>42536</v>
      </c>
      <c r="N2" s="46">
        <v>42537</v>
      </c>
      <c r="O2" s="46">
        <v>42538</v>
      </c>
      <c r="P2" s="46">
        <v>42541</v>
      </c>
      <c r="Q2" s="46">
        <v>42542</v>
      </c>
      <c r="R2" s="46">
        <v>42543</v>
      </c>
      <c r="S2" s="46">
        <v>42544</v>
      </c>
      <c r="T2" s="46">
        <v>42545</v>
      </c>
      <c r="U2" s="46">
        <v>42548</v>
      </c>
      <c r="V2" s="46">
        <v>42549</v>
      </c>
      <c r="W2" s="46">
        <v>42550</v>
      </c>
      <c r="X2" s="46">
        <v>42551</v>
      </c>
      <c r="Y2" s="46">
        <v>42552</v>
      </c>
      <c r="Z2" s="46">
        <v>42556</v>
      </c>
      <c r="AA2" s="46">
        <v>42557</v>
      </c>
      <c r="AB2" s="46">
        <v>42558</v>
      </c>
      <c r="AC2" s="46">
        <v>42559</v>
      </c>
      <c r="AD2" s="46">
        <v>42562</v>
      </c>
      <c r="AE2" s="46">
        <v>42563</v>
      </c>
      <c r="AF2" s="46">
        <v>42564</v>
      </c>
      <c r="AG2" s="46">
        <v>42565</v>
      </c>
      <c r="AH2" s="46">
        <v>42566</v>
      </c>
      <c r="AI2" s="46">
        <v>42569</v>
      </c>
      <c r="AJ2" s="46">
        <v>42570</v>
      </c>
      <c r="AK2" s="46">
        <v>42572</v>
      </c>
      <c r="AL2" s="46">
        <v>42573</v>
      </c>
      <c r="AM2" s="46">
        <v>42576</v>
      </c>
      <c r="AN2" s="46">
        <v>42577</v>
      </c>
      <c r="AO2" s="46">
        <v>42578</v>
      </c>
      <c r="AP2" s="46">
        <v>42579</v>
      </c>
      <c r="AQ2" s="47">
        <v>42580</v>
      </c>
    </row>
    <row r="3" spans="1:44" x14ac:dyDescent="0.25">
      <c r="A3" s="145" t="s">
        <v>131</v>
      </c>
      <c r="B3">
        <v>18</v>
      </c>
      <c r="C3" t="str">
        <f>VLOOKUP('clusters tiempo de espera'!B3,'Tiempo de Recorrido'!$C$6:$AR$28,2,FALSE)</f>
        <v>Villa_de_los_Sauces</v>
      </c>
      <c r="D3">
        <f>VLOOKUP('clusters tiempo de espera'!$B3,'Tiempo de Espera'!$A$6:$AS$28,D$1,FALSE)</f>
        <v>4</v>
      </c>
      <c r="E3">
        <f>VLOOKUP('clusters tiempo de espera'!$B3,'Tiempo de Espera'!$A$6:$AS$28,E$1,FALSE)</f>
        <v>2</v>
      </c>
      <c r="F3">
        <f>VLOOKUP('clusters tiempo de espera'!$B3,'Tiempo de Espera'!$A$6:$AS$28,F$1,FALSE)</f>
        <v>3</v>
      </c>
      <c r="G3">
        <f>VLOOKUP('clusters tiempo de espera'!$B3,'Tiempo de Espera'!$A$6:$AS$28,G$1,FALSE)</f>
        <v>4</v>
      </c>
      <c r="H3">
        <f>VLOOKUP('clusters tiempo de espera'!$B3,'Tiempo de Espera'!$A$6:$AS$28,H$1,FALSE)</f>
        <v>4</v>
      </c>
      <c r="I3">
        <f>VLOOKUP('clusters tiempo de espera'!$B3,'Tiempo de Espera'!$A$6:$AS$28,I$1,FALSE)</f>
        <v>4</v>
      </c>
      <c r="J3">
        <f>VLOOKUP('clusters tiempo de espera'!$B3,'Tiempo de Espera'!$A$6:$AS$28,J$1,FALSE)</f>
        <v>4</v>
      </c>
      <c r="K3">
        <f>VLOOKUP('clusters tiempo de espera'!$B3,'Tiempo de Espera'!$A$6:$AS$28,K$1,FALSE)</f>
        <v>4</v>
      </c>
      <c r="L3">
        <f>VLOOKUP('clusters tiempo de espera'!$B3,'Tiempo de Espera'!$A$6:$AS$28,L$1,FALSE)</f>
        <v>4</v>
      </c>
      <c r="M3">
        <f>VLOOKUP('clusters tiempo de espera'!$B3,'Tiempo de Espera'!$A$6:$AS$28,M$1,FALSE)</f>
        <v>4</v>
      </c>
      <c r="N3">
        <f>VLOOKUP('clusters tiempo de espera'!$B3,'Tiempo de Espera'!$A$6:$AS$28,N$1,FALSE)</f>
        <v>2</v>
      </c>
      <c r="O3">
        <f>VLOOKUP('clusters tiempo de espera'!$B3,'Tiempo de Espera'!$A$6:$AS$28,O$1,FALSE)</f>
        <v>4</v>
      </c>
      <c r="P3">
        <f>VLOOKUP('clusters tiempo de espera'!$B3,'Tiempo de Espera'!$A$6:$AS$28,P$1,FALSE)</f>
        <v>2</v>
      </c>
      <c r="Q3">
        <f>VLOOKUP('clusters tiempo de espera'!$B3,'Tiempo de Espera'!$A$6:$AS$28,Q$1,FALSE)</f>
        <v>4</v>
      </c>
      <c r="R3">
        <f>VLOOKUP('clusters tiempo de espera'!$B3,'Tiempo de Espera'!$A$6:$AS$28,R$1,FALSE)</f>
        <v>4</v>
      </c>
      <c r="S3">
        <f>VLOOKUP('clusters tiempo de espera'!$B3,'Tiempo de Espera'!$A$6:$AS$28,S$1,FALSE)</f>
        <v>4</v>
      </c>
      <c r="T3">
        <f>VLOOKUP('clusters tiempo de espera'!$B3,'Tiempo de Espera'!$A$6:$AS$28,T$1,FALSE)</f>
        <v>4</v>
      </c>
      <c r="U3">
        <f>VLOOKUP('clusters tiempo de espera'!$B3,'Tiempo de Espera'!$A$6:$AS$28,U$1,FALSE)</f>
        <v>4</v>
      </c>
      <c r="V3">
        <f>VLOOKUP('clusters tiempo de espera'!$B3,'Tiempo de Espera'!$A$6:$AS$28,V$1,FALSE)</f>
        <v>4</v>
      </c>
      <c r="W3">
        <f>VLOOKUP('clusters tiempo de espera'!$B3,'Tiempo de Espera'!$A$6:$AS$28,W$1,FALSE)</f>
        <v>4</v>
      </c>
      <c r="X3">
        <f>VLOOKUP('clusters tiempo de espera'!$B3,'Tiempo de Espera'!$A$6:$AS$28,X$1,FALSE)</f>
        <v>4</v>
      </c>
      <c r="Y3">
        <f>VLOOKUP('clusters tiempo de espera'!$B3,'Tiempo de Espera'!$A$6:$AS$28,Y$1,FALSE)</f>
        <v>4</v>
      </c>
      <c r="Z3">
        <f>VLOOKUP('clusters tiempo de espera'!$B3,'Tiempo de Espera'!$A$6:$AS$28,Z$1,FALSE)</f>
        <v>2</v>
      </c>
      <c r="AA3">
        <f>VLOOKUP('clusters tiempo de espera'!$B3,'Tiempo de Espera'!$A$6:$AS$28,AA$1,FALSE)</f>
        <v>3</v>
      </c>
      <c r="AB3">
        <f>VLOOKUP('clusters tiempo de espera'!$B3,'Tiempo de Espera'!$A$6:$AS$28,AB$1,FALSE)</f>
        <v>4</v>
      </c>
      <c r="AC3">
        <f>VLOOKUP('clusters tiempo de espera'!$B3,'Tiempo de Espera'!$A$6:$AS$28,AC$1,FALSE)</f>
        <v>4</v>
      </c>
      <c r="AD3">
        <f>VLOOKUP('clusters tiempo de espera'!$B3,'Tiempo de Espera'!$A$6:$AS$28,AD$1,FALSE)</f>
        <v>5</v>
      </c>
      <c r="AE3">
        <f>VLOOKUP('clusters tiempo de espera'!$B3,'Tiempo de Espera'!$A$6:$AS$28,AE$1,FALSE)</f>
        <v>0</v>
      </c>
      <c r="AF3">
        <f>VLOOKUP('clusters tiempo de espera'!$B3,'Tiempo de Espera'!$A$6:$AS$28,AF$1,FALSE)</f>
        <v>4</v>
      </c>
      <c r="AG3">
        <f>VLOOKUP('clusters tiempo de espera'!$B3,'Tiempo de Espera'!$A$6:$AS$28,AG$1,FALSE)</f>
        <v>4</v>
      </c>
      <c r="AH3">
        <f>VLOOKUP('clusters tiempo de espera'!$B3,'Tiempo de Espera'!$A$6:$AS$28,AH$1,FALSE)</f>
        <v>4</v>
      </c>
      <c r="AI3">
        <f>VLOOKUP('clusters tiempo de espera'!$B3,'Tiempo de Espera'!$A$6:$AS$28,AI$1,FALSE)</f>
        <v>2</v>
      </c>
      <c r="AJ3">
        <f>VLOOKUP('clusters tiempo de espera'!$B3,'Tiempo de Espera'!$A$6:$AS$28,AJ$1,FALSE)</f>
        <v>4</v>
      </c>
      <c r="AK3">
        <f>VLOOKUP('clusters tiempo de espera'!$B3,'Tiempo de Espera'!$A$6:$AS$28,AK$1,FALSE)</f>
        <v>4</v>
      </c>
      <c r="AL3">
        <f>VLOOKUP('clusters tiempo de espera'!$B3,'Tiempo de Espera'!$A$6:$AS$28,AL$1,FALSE)</f>
        <v>4</v>
      </c>
      <c r="AM3">
        <f>VLOOKUP('clusters tiempo de espera'!$B3,'Tiempo de Espera'!$A$6:$AS$28,AM$1,FALSE)</f>
        <v>4</v>
      </c>
      <c r="AN3">
        <f>VLOOKUP('clusters tiempo de espera'!$B3,'Tiempo de Espera'!$A$6:$AS$28,AN$1,FALSE)</f>
        <v>4</v>
      </c>
      <c r="AO3">
        <f>VLOOKUP('clusters tiempo de espera'!$B3,'Tiempo de Espera'!$A$6:$AS$28,AO$1,FALSE)</f>
        <v>4</v>
      </c>
      <c r="AP3">
        <f>VLOOKUP('clusters tiempo de espera'!$B3,'Tiempo de Espera'!$A$6:$AS$28,AP$1,FALSE)</f>
        <v>5</v>
      </c>
      <c r="AQ3">
        <f>VLOOKUP('clusters tiempo de espera'!$B3,'Tiempo de Espera'!$A$6:$AS$28,AQ$1,FALSE)</f>
        <v>4</v>
      </c>
      <c r="AR3">
        <f>AVERAGE(D3:AQ3)</f>
        <v>3.65</v>
      </c>
    </row>
    <row r="4" spans="1:44" x14ac:dyDescent="0.25">
      <c r="A4" s="145"/>
      <c r="B4">
        <v>16</v>
      </c>
      <c r="C4" t="str">
        <f>VLOOKUP('clusters tiempo de espera'!B4,'Tiempo de Recorrido'!$C$6:$AR$28,2,FALSE)</f>
        <v>Carimagua</v>
      </c>
      <c r="D4">
        <f>VLOOKUP('clusters tiempo de espera'!$B4,'Tiempo de Espera'!$A$6:$AS$28,D$1,FALSE)</f>
        <v>1</v>
      </c>
      <c r="E4">
        <f>VLOOKUP('clusters tiempo de espera'!$B4,'Tiempo de Espera'!$A$6:$AS$28,E$1,FALSE)</f>
        <v>1</v>
      </c>
      <c r="F4">
        <f>VLOOKUP('clusters tiempo de espera'!$B4,'Tiempo de Espera'!$A$6:$AS$28,F$1,FALSE)</f>
        <v>0</v>
      </c>
      <c r="G4">
        <f>VLOOKUP('clusters tiempo de espera'!$B4,'Tiempo de Espera'!$A$6:$AS$28,G$1,FALSE)</f>
        <v>1</v>
      </c>
      <c r="H4">
        <f>VLOOKUP('clusters tiempo de espera'!$B4,'Tiempo de Espera'!$A$6:$AS$28,H$1,FALSE)</f>
        <v>0</v>
      </c>
      <c r="I4">
        <f>VLOOKUP('clusters tiempo de espera'!$B4,'Tiempo de Espera'!$A$6:$AS$28,I$1,FALSE)</f>
        <v>1</v>
      </c>
      <c r="J4">
        <f>VLOOKUP('clusters tiempo de espera'!$B4,'Tiempo de Espera'!$A$6:$AS$28,J$1,FALSE)</f>
        <v>1</v>
      </c>
      <c r="K4">
        <f>VLOOKUP('clusters tiempo de espera'!$B4,'Tiempo de Espera'!$A$6:$AS$28,K$1,FALSE)</f>
        <v>1</v>
      </c>
      <c r="L4">
        <f>VLOOKUP('clusters tiempo de espera'!$B4,'Tiempo de Espera'!$A$6:$AS$28,L$1,FALSE)</f>
        <v>1</v>
      </c>
      <c r="M4">
        <f>VLOOKUP('clusters tiempo de espera'!$B4,'Tiempo de Espera'!$A$6:$AS$28,M$1,FALSE)</f>
        <v>1</v>
      </c>
      <c r="N4">
        <f>VLOOKUP('clusters tiempo de espera'!$B4,'Tiempo de Espera'!$A$6:$AS$28,N$1,FALSE)</f>
        <v>0</v>
      </c>
      <c r="O4">
        <f>VLOOKUP('clusters tiempo de espera'!$B4,'Tiempo de Espera'!$A$6:$AS$28,O$1,FALSE)</f>
        <v>1</v>
      </c>
      <c r="P4">
        <f>VLOOKUP('clusters tiempo de espera'!$B4,'Tiempo de Espera'!$A$6:$AS$28,P$1,FALSE)</f>
        <v>1</v>
      </c>
      <c r="Q4">
        <f>VLOOKUP('clusters tiempo de espera'!$B4,'Tiempo de Espera'!$A$6:$AS$28,Q$1,FALSE)</f>
        <v>1</v>
      </c>
      <c r="R4">
        <f>VLOOKUP('clusters tiempo de espera'!$B4,'Tiempo de Espera'!$A$6:$AS$28,R$1,FALSE)</f>
        <v>1</v>
      </c>
      <c r="S4">
        <f>VLOOKUP('clusters tiempo de espera'!$B4,'Tiempo de Espera'!$A$6:$AS$28,S$1,FALSE)</f>
        <v>1</v>
      </c>
      <c r="T4">
        <f>VLOOKUP('clusters tiempo de espera'!$B4,'Tiempo de Espera'!$A$6:$AS$28,T$1,FALSE)</f>
        <v>1</v>
      </c>
      <c r="U4">
        <f>VLOOKUP('clusters tiempo de espera'!$B4,'Tiempo de Espera'!$A$6:$AS$28,U$1,FALSE)</f>
        <v>1</v>
      </c>
      <c r="V4">
        <f>VLOOKUP('clusters tiempo de espera'!$B4,'Tiempo de Espera'!$A$6:$AS$28,V$1,FALSE)</f>
        <v>1</v>
      </c>
      <c r="W4">
        <f>VLOOKUP('clusters tiempo de espera'!$B4,'Tiempo de Espera'!$A$6:$AS$28,W$1,FALSE)</f>
        <v>0</v>
      </c>
      <c r="X4">
        <f>VLOOKUP('clusters tiempo de espera'!$B4,'Tiempo de Espera'!$A$6:$AS$28,X$1,FALSE)</f>
        <v>0</v>
      </c>
      <c r="Y4">
        <f>VLOOKUP('clusters tiempo de espera'!$B4,'Tiempo de Espera'!$A$6:$AS$28,Y$1,FALSE)</f>
        <v>1</v>
      </c>
      <c r="Z4">
        <f>VLOOKUP('clusters tiempo de espera'!$B4,'Tiempo de Espera'!$A$6:$AS$28,Z$1,FALSE)</f>
        <v>1</v>
      </c>
      <c r="AA4">
        <f>VLOOKUP('clusters tiempo de espera'!$B4,'Tiempo de Espera'!$A$6:$AS$28,AA$1,FALSE)</f>
        <v>0</v>
      </c>
      <c r="AB4">
        <f>VLOOKUP('clusters tiempo de espera'!$B4,'Tiempo de Espera'!$A$6:$AS$28,AB$1,FALSE)</f>
        <v>1</v>
      </c>
      <c r="AC4">
        <f>VLOOKUP('clusters tiempo de espera'!$B4,'Tiempo de Espera'!$A$6:$AS$28,AC$1,FALSE)</f>
        <v>0</v>
      </c>
      <c r="AD4">
        <f>VLOOKUP('clusters tiempo de espera'!$B4,'Tiempo de Espera'!$A$6:$AS$28,AD$1,FALSE)</f>
        <v>1</v>
      </c>
      <c r="AE4">
        <f>VLOOKUP('clusters tiempo de espera'!$B4,'Tiempo de Espera'!$A$6:$AS$28,AE$1,FALSE)</f>
        <v>1</v>
      </c>
      <c r="AF4">
        <f>VLOOKUP('clusters tiempo de espera'!$B4,'Tiempo de Espera'!$A$6:$AS$28,AF$1,FALSE)</f>
        <v>1</v>
      </c>
      <c r="AG4">
        <f>VLOOKUP('clusters tiempo de espera'!$B4,'Tiempo de Espera'!$A$6:$AS$28,AG$1,FALSE)</f>
        <v>3</v>
      </c>
      <c r="AH4">
        <f>VLOOKUP('clusters tiempo de espera'!$B4,'Tiempo de Espera'!$A$6:$AS$28,AH$1,FALSE)</f>
        <v>1</v>
      </c>
      <c r="AI4">
        <f>VLOOKUP('clusters tiempo de espera'!$B4,'Tiempo de Espera'!$A$6:$AS$28,AI$1,FALSE)</f>
        <v>0</v>
      </c>
      <c r="AJ4">
        <f>VLOOKUP('clusters tiempo de espera'!$B4,'Tiempo de Espera'!$A$6:$AS$28,AJ$1,FALSE)</f>
        <v>1</v>
      </c>
      <c r="AK4">
        <f>VLOOKUP('clusters tiempo de espera'!$B4,'Tiempo de Espera'!$A$6:$AS$28,AK$1,FALSE)</f>
        <v>0</v>
      </c>
      <c r="AL4">
        <f>VLOOKUP('clusters tiempo de espera'!$B4,'Tiempo de Espera'!$A$6:$AS$28,AL$1,FALSE)</f>
        <v>1</v>
      </c>
      <c r="AM4">
        <f>VLOOKUP('clusters tiempo de espera'!$B4,'Tiempo de Espera'!$A$6:$AS$28,AM$1,FALSE)</f>
        <v>1</v>
      </c>
      <c r="AN4">
        <f>VLOOKUP('clusters tiempo de espera'!$B4,'Tiempo de Espera'!$A$6:$AS$28,AN$1,FALSE)</f>
        <v>1</v>
      </c>
      <c r="AO4">
        <f>VLOOKUP('clusters tiempo de espera'!$B4,'Tiempo de Espera'!$A$6:$AS$28,AO$1,FALSE)</f>
        <v>1</v>
      </c>
      <c r="AP4">
        <f>VLOOKUP('clusters tiempo de espera'!$B4,'Tiempo de Espera'!$A$6:$AS$28,AP$1,FALSE)</f>
        <v>1</v>
      </c>
      <c r="AQ4">
        <f>VLOOKUP('clusters tiempo de espera'!$B4,'Tiempo de Espera'!$A$6:$AS$28,AQ$1,FALSE)</f>
        <v>0</v>
      </c>
      <c r="AR4">
        <f t="shared" ref="AR4:AR30" si="0">AVERAGE(D4:AQ4)</f>
        <v>0.8</v>
      </c>
    </row>
    <row r="5" spans="1:44" x14ac:dyDescent="0.25">
      <c r="A5" s="145"/>
      <c r="B5">
        <v>17</v>
      </c>
      <c r="C5" t="str">
        <f>VLOOKUP('clusters tiempo de espera'!B5,'Tiempo de Recorrido'!$C$6:$AR$28,2,FALSE)</f>
        <v>Timiza</v>
      </c>
      <c r="D5">
        <f>VLOOKUP('clusters tiempo de espera'!$B5,'Tiempo de Espera'!$A$6:$AS$28,D$1,FALSE)</f>
        <v>3</v>
      </c>
      <c r="E5">
        <f>VLOOKUP('clusters tiempo de espera'!$B5,'Tiempo de Espera'!$A$6:$AS$28,E$1,FALSE)</f>
        <v>3</v>
      </c>
      <c r="F5">
        <f>VLOOKUP('clusters tiempo de espera'!$B5,'Tiempo de Espera'!$A$6:$AS$28,F$1,FALSE)</f>
        <v>2</v>
      </c>
      <c r="G5">
        <f>VLOOKUP('clusters tiempo de espera'!$B5,'Tiempo de Espera'!$A$6:$AS$28,G$1,FALSE)</f>
        <v>3</v>
      </c>
      <c r="H5">
        <f>VLOOKUP('clusters tiempo de espera'!$B5,'Tiempo de Espera'!$A$6:$AS$28,H$1,FALSE)</f>
        <v>3</v>
      </c>
      <c r="I5">
        <f>VLOOKUP('clusters tiempo de espera'!$B5,'Tiempo de Espera'!$A$6:$AS$28,I$1,FALSE)</f>
        <v>3</v>
      </c>
      <c r="J5">
        <f>VLOOKUP('clusters tiempo de espera'!$B5,'Tiempo de Espera'!$A$6:$AS$28,J$1,FALSE)</f>
        <v>3</v>
      </c>
      <c r="K5">
        <f>VLOOKUP('clusters tiempo de espera'!$B5,'Tiempo de Espera'!$A$6:$AS$28,K$1,FALSE)</f>
        <v>3</v>
      </c>
      <c r="L5">
        <f>VLOOKUP('clusters tiempo de espera'!$B5,'Tiempo de Espera'!$A$6:$AS$28,L$1,FALSE)</f>
        <v>3</v>
      </c>
      <c r="M5">
        <f>VLOOKUP('clusters tiempo de espera'!$B5,'Tiempo de Espera'!$A$6:$AS$28,M$1,FALSE)</f>
        <v>3</v>
      </c>
      <c r="N5">
        <f>VLOOKUP('clusters tiempo de espera'!$B5,'Tiempo de Espera'!$A$6:$AS$28,N$1,FALSE)</f>
        <v>3</v>
      </c>
      <c r="O5">
        <f>VLOOKUP('clusters tiempo de espera'!$B5,'Tiempo de Espera'!$A$6:$AS$28,O$1,FALSE)</f>
        <v>3</v>
      </c>
      <c r="P5">
        <f>VLOOKUP('clusters tiempo de espera'!$B5,'Tiempo de Espera'!$A$6:$AS$28,P$1,FALSE)</f>
        <v>3</v>
      </c>
      <c r="Q5">
        <f>VLOOKUP('clusters tiempo de espera'!$B5,'Tiempo de Espera'!$A$6:$AS$28,Q$1,FALSE)</f>
        <v>3</v>
      </c>
      <c r="R5">
        <f>VLOOKUP('clusters tiempo de espera'!$B5,'Tiempo de Espera'!$A$6:$AS$28,R$1,FALSE)</f>
        <v>3</v>
      </c>
      <c r="S5">
        <f>VLOOKUP('clusters tiempo de espera'!$B5,'Tiempo de Espera'!$A$6:$AS$28,S$1,FALSE)</f>
        <v>3</v>
      </c>
      <c r="T5">
        <f>VLOOKUP('clusters tiempo de espera'!$B5,'Tiempo de Espera'!$A$6:$AS$28,T$1,FALSE)</f>
        <v>3</v>
      </c>
      <c r="U5">
        <f>VLOOKUP('clusters tiempo de espera'!$B5,'Tiempo de Espera'!$A$6:$AS$28,U$1,FALSE)</f>
        <v>3</v>
      </c>
      <c r="V5">
        <f>VLOOKUP('clusters tiempo de espera'!$B5,'Tiempo de Espera'!$A$6:$AS$28,V$1,FALSE)</f>
        <v>3</v>
      </c>
      <c r="W5">
        <f>VLOOKUP('clusters tiempo de espera'!$B5,'Tiempo de Espera'!$A$6:$AS$28,W$1,FALSE)</f>
        <v>3</v>
      </c>
      <c r="X5">
        <f>VLOOKUP('clusters tiempo de espera'!$B5,'Tiempo de Espera'!$A$6:$AS$28,X$1,FALSE)</f>
        <v>3</v>
      </c>
      <c r="Y5">
        <f>VLOOKUP('clusters tiempo de espera'!$B5,'Tiempo de Espera'!$A$6:$AS$28,Y$1,FALSE)</f>
        <v>3</v>
      </c>
      <c r="Z5">
        <f>VLOOKUP('clusters tiempo de espera'!$B5,'Tiempo de Espera'!$A$6:$AS$28,Z$1,FALSE)</f>
        <v>3</v>
      </c>
      <c r="AA5">
        <f>VLOOKUP('clusters tiempo de espera'!$B5,'Tiempo de Espera'!$A$6:$AS$28,AA$1,FALSE)</f>
        <v>3</v>
      </c>
      <c r="AB5">
        <f>VLOOKUP('clusters tiempo de espera'!$B5,'Tiempo de Espera'!$A$6:$AS$28,AB$1,FALSE)</f>
        <v>3</v>
      </c>
      <c r="AC5">
        <f>VLOOKUP('clusters tiempo de espera'!$B5,'Tiempo de Espera'!$A$6:$AS$28,AC$1,FALSE)</f>
        <v>3</v>
      </c>
      <c r="AD5">
        <f>VLOOKUP('clusters tiempo de espera'!$B5,'Tiempo de Espera'!$A$6:$AS$28,AD$1,FALSE)</f>
        <v>3</v>
      </c>
      <c r="AE5">
        <f>VLOOKUP('clusters tiempo de espera'!$B5,'Tiempo de Espera'!$A$6:$AS$28,AE$1,FALSE)</f>
        <v>3</v>
      </c>
      <c r="AF5">
        <f>VLOOKUP('clusters tiempo de espera'!$B5,'Tiempo de Espera'!$A$6:$AS$28,AF$1,FALSE)</f>
        <v>3</v>
      </c>
      <c r="AG5">
        <f>VLOOKUP('clusters tiempo de espera'!$B5,'Tiempo de Espera'!$A$6:$AS$28,AG$1,FALSE)</f>
        <v>3</v>
      </c>
      <c r="AH5">
        <f>VLOOKUP('clusters tiempo de espera'!$B5,'Tiempo de Espera'!$A$6:$AS$28,AH$1,FALSE)</f>
        <v>3</v>
      </c>
      <c r="AI5">
        <f>VLOOKUP('clusters tiempo de espera'!$B5,'Tiempo de Espera'!$A$6:$AS$28,AI$1,FALSE)</f>
        <v>3</v>
      </c>
      <c r="AJ5">
        <f>VLOOKUP('clusters tiempo de espera'!$B5,'Tiempo de Espera'!$A$6:$AS$28,AJ$1,FALSE)</f>
        <v>3</v>
      </c>
      <c r="AK5">
        <f>VLOOKUP('clusters tiempo de espera'!$B5,'Tiempo de Espera'!$A$6:$AS$28,AK$1,FALSE)</f>
        <v>3</v>
      </c>
      <c r="AL5">
        <f>VLOOKUP('clusters tiempo de espera'!$B5,'Tiempo de Espera'!$A$6:$AS$28,AL$1,FALSE)</f>
        <v>3</v>
      </c>
      <c r="AM5">
        <f>VLOOKUP('clusters tiempo de espera'!$B5,'Tiempo de Espera'!$A$6:$AS$28,AM$1,FALSE)</f>
        <v>3</v>
      </c>
      <c r="AN5">
        <f>VLOOKUP('clusters tiempo de espera'!$B5,'Tiempo de Espera'!$A$6:$AS$28,AN$1,FALSE)</f>
        <v>3</v>
      </c>
      <c r="AO5">
        <f>VLOOKUP('clusters tiempo de espera'!$B5,'Tiempo de Espera'!$A$6:$AS$28,AO$1,FALSE)</f>
        <v>3</v>
      </c>
      <c r="AP5">
        <f>VLOOKUP('clusters tiempo de espera'!$B5,'Tiempo de Espera'!$A$6:$AS$28,AP$1,FALSE)</f>
        <v>2</v>
      </c>
      <c r="AQ5">
        <f>VLOOKUP('clusters tiempo de espera'!$B5,'Tiempo de Espera'!$A$6:$AS$28,AQ$1,FALSE)</f>
        <v>3</v>
      </c>
      <c r="AR5">
        <f t="shared" si="0"/>
        <v>2.95</v>
      </c>
    </row>
    <row r="6" spans="1:44" x14ac:dyDescent="0.25">
      <c r="A6" s="79"/>
      <c r="D6" s="17">
        <f>AVERAGE(D3:D5)</f>
        <v>2.6666666666666665</v>
      </c>
      <c r="E6" s="17">
        <f t="shared" ref="E6:AQ6" si="1">AVERAGE(E3:E5)</f>
        <v>2</v>
      </c>
      <c r="F6" s="17">
        <f t="shared" si="1"/>
        <v>1.6666666666666667</v>
      </c>
      <c r="G6" s="17">
        <f t="shared" si="1"/>
        <v>2.6666666666666665</v>
      </c>
      <c r="H6" s="17">
        <f t="shared" si="1"/>
        <v>2.3333333333333335</v>
      </c>
      <c r="I6" s="17">
        <f t="shared" si="1"/>
        <v>2.6666666666666665</v>
      </c>
      <c r="J6" s="17">
        <f t="shared" si="1"/>
        <v>2.6666666666666665</v>
      </c>
      <c r="K6" s="17">
        <f t="shared" si="1"/>
        <v>2.6666666666666665</v>
      </c>
      <c r="L6" s="17">
        <f t="shared" si="1"/>
        <v>2.6666666666666665</v>
      </c>
      <c r="M6" s="17">
        <f t="shared" si="1"/>
        <v>2.6666666666666665</v>
      </c>
      <c r="N6" s="17">
        <f t="shared" si="1"/>
        <v>1.6666666666666667</v>
      </c>
      <c r="O6" s="17">
        <f t="shared" si="1"/>
        <v>2.6666666666666665</v>
      </c>
      <c r="P6" s="17">
        <f t="shared" si="1"/>
        <v>2</v>
      </c>
      <c r="Q6" s="17">
        <f t="shared" si="1"/>
        <v>2.6666666666666665</v>
      </c>
      <c r="R6" s="17">
        <f t="shared" si="1"/>
        <v>2.6666666666666665</v>
      </c>
      <c r="S6" s="17">
        <f t="shared" si="1"/>
        <v>2.6666666666666665</v>
      </c>
      <c r="T6" s="17">
        <f t="shared" si="1"/>
        <v>2.6666666666666665</v>
      </c>
      <c r="U6" s="17">
        <f t="shared" si="1"/>
        <v>2.6666666666666665</v>
      </c>
      <c r="V6" s="17">
        <f t="shared" si="1"/>
        <v>2.6666666666666665</v>
      </c>
      <c r="W6" s="17">
        <f t="shared" si="1"/>
        <v>2.3333333333333335</v>
      </c>
      <c r="X6" s="17">
        <f t="shared" si="1"/>
        <v>2.3333333333333335</v>
      </c>
      <c r="Y6" s="17">
        <f t="shared" si="1"/>
        <v>2.6666666666666665</v>
      </c>
      <c r="Z6" s="17">
        <f t="shared" si="1"/>
        <v>2</v>
      </c>
      <c r="AA6" s="17">
        <f t="shared" si="1"/>
        <v>2</v>
      </c>
      <c r="AB6" s="17">
        <f t="shared" si="1"/>
        <v>2.6666666666666665</v>
      </c>
      <c r="AC6" s="17">
        <f t="shared" si="1"/>
        <v>2.3333333333333335</v>
      </c>
      <c r="AD6" s="17">
        <f t="shared" si="1"/>
        <v>3</v>
      </c>
      <c r="AE6" s="17">
        <f t="shared" si="1"/>
        <v>1.3333333333333333</v>
      </c>
      <c r="AF6" s="17">
        <f t="shared" si="1"/>
        <v>2.6666666666666665</v>
      </c>
      <c r="AG6" s="17">
        <f t="shared" si="1"/>
        <v>3.3333333333333335</v>
      </c>
      <c r="AH6" s="17">
        <f t="shared" si="1"/>
        <v>2.6666666666666665</v>
      </c>
      <c r="AI6" s="17">
        <f t="shared" si="1"/>
        <v>1.6666666666666667</v>
      </c>
      <c r="AJ6" s="17">
        <f t="shared" si="1"/>
        <v>2.6666666666666665</v>
      </c>
      <c r="AK6" s="17">
        <f t="shared" si="1"/>
        <v>2.3333333333333335</v>
      </c>
      <c r="AL6" s="17">
        <f t="shared" si="1"/>
        <v>2.6666666666666665</v>
      </c>
      <c r="AM6" s="17">
        <f t="shared" si="1"/>
        <v>2.6666666666666665</v>
      </c>
      <c r="AN6" s="17">
        <f t="shared" si="1"/>
        <v>2.6666666666666665</v>
      </c>
      <c r="AO6" s="17">
        <f t="shared" si="1"/>
        <v>2.6666666666666665</v>
      </c>
      <c r="AP6" s="17">
        <f t="shared" si="1"/>
        <v>2.6666666666666665</v>
      </c>
      <c r="AQ6" s="17">
        <f t="shared" si="1"/>
        <v>2.3333333333333335</v>
      </c>
    </row>
    <row r="7" spans="1:44" x14ac:dyDescent="0.25">
      <c r="A7" s="79"/>
    </row>
    <row r="8" spans="1:44" x14ac:dyDescent="0.25">
      <c r="A8" s="146" t="s">
        <v>132</v>
      </c>
      <c r="B8">
        <v>20</v>
      </c>
      <c r="C8" t="str">
        <f>VLOOKUP('clusters tiempo de espera'!B8,'Tiempo de Recorrido'!$C$6:$AR$28,2,FALSE)</f>
        <v>Fontibon_San_pablo</v>
      </c>
      <c r="D8">
        <f>VLOOKUP('clusters tiempo de espera'!$B8,'Tiempo de Espera'!$A$6:$AS$28,D$1,FALSE)</f>
        <v>3</v>
      </c>
      <c r="E8">
        <f>VLOOKUP('clusters tiempo de espera'!$B8,'Tiempo de Espera'!$A$6:$AS$28,E$1,FALSE)</f>
        <v>3</v>
      </c>
      <c r="F8">
        <f>VLOOKUP('clusters tiempo de espera'!$B8,'Tiempo de Espera'!$A$6:$AS$28,F$1,FALSE)</f>
        <v>3</v>
      </c>
      <c r="G8">
        <f>VLOOKUP('clusters tiempo de espera'!$B8,'Tiempo de Espera'!$A$6:$AS$28,G$1,FALSE)</f>
        <v>3</v>
      </c>
      <c r="H8">
        <f>VLOOKUP('clusters tiempo de espera'!$B8,'Tiempo de Espera'!$A$6:$AS$28,H$1,FALSE)</f>
        <v>2</v>
      </c>
      <c r="I8">
        <f>VLOOKUP('clusters tiempo de espera'!$B8,'Tiempo de Espera'!$A$6:$AS$28,I$1,FALSE)</f>
        <v>3</v>
      </c>
      <c r="J8">
        <f>VLOOKUP('clusters tiempo de espera'!$B8,'Tiempo de Espera'!$A$6:$AS$28,J$1,FALSE)</f>
        <v>3</v>
      </c>
      <c r="K8">
        <f>VLOOKUP('clusters tiempo de espera'!$B8,'Tiempo de Espera'!$A$6:$AS$28,K$1,FALSE)</f>
        <v>3</v>
      </c>
      <c r="L8">
        <f>VLOOKUP('clusters tiempo de espera'!$B8,'Tiempo de Espera'!$A$6:$AS$28,L$1,FALSE)</f>
        <v>3</v>
      </c>
      <c r="M8">
        <f>VLOOKUP('clusters tiempo de espera'!$B8,'Tiempo de Espera'!$A$6:$AS$28,M$1,FALSE)</f>
        <v>3</v>
      </c>
      <c r="N8">
        <f>VLOOKUP('clusters tiempo de espera'!$B8,'Tiempo de Espera'!$A$6:$AS$28,N$1,FALSE)</f>
        <v>3</v>
      </c>
      <c r="O8">
        <f>VLOOKUP('clusters tiempo de espera'!$B8,'Tiempo de Espera'!$A$6:$AS$28,O$1,FALSE)</f>
        <v>3</v>
      </c>
      <c r="P8">
        <f>VLOOKUP('clusters tiempo de espera'!$B8,'Tiempo de Espera'!$A$6:$AS$28,P$1,FALSE)</f>
        <v>3</v>
      </c>
      <c r="Q8">
        <f>VLOOKUP('clusters tiempo de espera'!$B8,'Tiempo de Espera'!$A$6:$AS$28,Q$1,FALSE)</f>
        <v>3</v>
      </c>
      <c r="R8">
        <f>VLOOKUP('clusters tiempo de espera'!$B8,'Tiempo de Espera'!$A$6:$AS$28,R$1,FALSE)</f>
        <v>3</v>
      </c>
      <c r="S8">
        <f>VLOOKUP('clusters tiempo de espera'!$B8,'Tiempo de Espera'!$A$6:$AS$28,S$1,FALSE)</f>
        <v>3</v>
      </c>
      <c r="T8">
        <f>VLOOKUP('clusters tiempo de espera'!$B8,'Tiempo de Espera'!$A$6:$AS$28,T$1,FALSE)</f>
        <v>3</v>
      </c>
      <c r="U8">
        <f>VLOOKUP('clusters tiempo de espera'!$B8,'Tiempo de Espera'!$A$6:$AS$28,U$1,FALSE)</f>
        <v>3</v>
      </c>
      <c r="V8">
        <f>VLOOKUP('clusters tiempo de espera'!$B8,'Tiempo de Espera'!$A$6:$AS$28,V$1,FALSE)</f>
        <v>3</v>
      </c>
      <c r="W8">
        <f>VLOOKUP('clusters tiempo de espera'!$B8,'Tiempo de Espera'!$A$6:$AS$28,W$1,FALSE)</f>
        <v>3</v>
      </c>
      <c r="X8">
        <f>VLOOKUP('clusters tiempo de espera'!$B8,'Tiempo de Espera'!$A$6:$AS$28,X$1,FALSE)</f>
        <v>0</v>
      </c>
      <c r="Y8">
        <f>VLOOKUP('clusters tiempo de espera'!$B8,'Tiempo de Espera'!$A$6:$AS$28,Y$1,FALSE)</f>
        <v>3</v>
      </c>
      <c r="Z8">
        <f>VLOOKUP('clusters tiempo de espera'!$B8,'Tiempo de Espera'!$A$6:$AS$28,Z$1,FALSE)</f>
        <v>3</v>
      </c>
      <c r="AA8">
        <f>VLOOKUP('clusters tiempo de espera'!$B8,'Tiempo de Espera'!$A$6:$AS$28,AA$1,FALSE)</f>
        <v>3</v>
      </c>
      <c r="AB8">
        <f>VLOOKUP('clusters tiempo de espera'!$B8,'Tiempo de Espera'!$A$6:$AS$28,AB$1,FALSE)</f>
        <v>3</v>
      </c>
      <c r="AC8">
        <f>VLOOKUP('clusters tiempo de espera'!$B8,'Tiempo de Espera'!$A$6:$AS$28,AC$1,FALSE)</f>
        <v>2</v>
      </c>
      <c r="AD8">
        <f>VLOOKUP('clusters tiempo de espera'!$B8,'Tiempo de Espera'!$A$6:$AS$28,AD$1,FALSE)</f>
        <v>3</v>
      </c>
      <c r="AE8">
        <f>VLOOKUP('clusters tiempo de espera'!$B8,'Tiempo de Espera'!$A$6:$AS$28,AE$1,FALSE)</f>
        <v>3</v>
      </c>
      <c r="AF8">
        <f>VLOOKUP('clusters tiempo de espera'!$B8,'Tiempo de Espera'!$A$6:$AS$28,AF$1,FALSE)</f>
        <v>4</v>
      </c>
      <c r="AG8">
        <f>VLOOKUP('clusters tiempo de espera'!$B8,'Tiempo de Espera'!$A$6:$AS$28,AG$1,FALSE)</f>
        <v>3</v>
      </c>
      <c r="AH8">
        <f>VLOOKUP('clusters tiempo de espera'!$B8,'Tiempo de Espera'!$A$6:$AS$28,AH$1,FALSE)</f>
        <v>3</v>
      </c>
      <c r="AI8">
        <f>VLOOKUP('clusters tiempo de espera'!$B8,'Tiempo de Espera'!$A$6:$AS$28,AI$1,FALSE)</f>
        <v>3</v>
      </c>
      <c r="AJ8">
        <f>VLOOKUP('clusters tiempo de espera'!$B8,'Tiempo de Espera'!$A$6:$AS$28,AJ$1,FALSE)</f>
        <v>3</v>
      </c>
      <c r="AK8">
        <f>VLOOKUP('clusters tiempo de espera'!$B8,'Tiempo de Espera'!$A$6:$AS$28,AK$1,FALSE)</f>
        <v>3</v>
      </c>
      <c r="AL8">
        <f>VLOOKUP('clusters tiempo de espera'!$B8,'Tiempo de Espera'!$A$6:$AS$28,AL$1,FALSE)</f>
        <v>3</v>
      </c>
      <c r="AM8">
        <f>VLOOKUP('clusters tiempo de espera'!$B8,'Tiempo de Espera'!$A$6:$AS$28,AM$1,FALSE)</f>
        <v>3</v>
      </c>
      <c r="AN8">
        <f>VLOOKUP('clusters tiempo de espera'!$B8,'Tiempo de Espera'!$A$6:$AS$28,AN$1,FALSE)</f>
        <v>3</v>
      </c>
      <c r="AO8">
        <f>VLOOKUP('clusters tiempo de espera'!$B8,'Tiempo de Espera'!$A$6:$AS$28,AO$1,FALSE)</f>
        <v>3</v>
      </c>
      <c r="AP8">
        <f>VLOOKUP('clusters tiempo de espera'!$B8,'Tiempo de Espera'!$A$6:$AS$28,AP$1,FALSE)</f>
        <v>3</v>
      </c>
      <c r="AQ8">
        <f>VLOOKUP('clusters tiempo de espera'!$B8,'Tiempo de Espera'!$A$6:$AS$28,AQ$1,FALSE)</f>
        <v>3</v>
      </c>
      <c r="AR8">
        <f t="shared" si="0"/>
        <v>2.9</v>
      </c>
    </row>
    <row r="9" spans="1:44" x14ac:dyDescent="0.25">
      <c r="A9" s="146"/>
      <c r="B9">
        <v>21</v>
      </c>
      <c r="C9" t="str">
        <f>VLOOKUP('clusters tiempo de espera'!B9,'Tiempo de Recorrido'!$C$6:$AR$28,2,FALSE)</f>
        <v>Versalles</v>
      </c>
      <c r="D9">
        <f>VLOOKUP('clusters tiempo de espera'!$B9,'Tiempo de Espera'!$A$6:$AS$28,D$1,FALSE)</f>
        <v>2</v>
      </c>
      <c r="E9">
        <f>VLOOKUP('clusters tiempo de espera'!$B9,'Tiempo de Espera'!$A$6:$AS$28,E$1,FALSE)</f>
        <v>1</v>
      </c>
      <c r="F9">
        <f>VLOOKUP('clusters tiempo de espera'!$B9,'Tiempo de Espera'!$A$6:$AS$28,F$1,FALSE)</f>
        <v>2</v>
      </c>
      <c r="G9">
        <f>VLOOKUP('clusters tiempo de espera'!$B9,'Tiempo de Espera'!$A$6:$AS$28,G$1,FALSE)</f>
        <v>0</v>
      </c>
      <c r="H9">
        <f>VLOOKUP('clusters tiempo de espera'!$B9,'Tiempo de Espera'!$A$6:$AS$28,H$1,FALSE)</f>
        <v>1</v>
      </c>
      <c r="I9">
        <f>VLOOKUP('clusters tiempo de espera'!$B9,'Tiempo de Espera'!$A$6:$AS$28,I$1,FALSE)</f>
        <v>2</v>
      </c>
      <c r="J9">
        <f>VLOOKUP('clusters tiempo de espera'!$B9,'Tiempo de Espera'!$A$6:$AS$28,J$1,FALSE)</f>
        <v>2</v>
      </c>
      <c r="K9">
        <f>VLOOKUP('clusters tiempo de espera'!$B9,'Tiempo de Espera'!$A$6:$AS$28,K$1,FALSE)</f>
        <v>2</v>
      </c>
      <c r="L9">
        <f>VLOOKUP('clusters tiempo de espera'!$B9,'Tiempo de Espera'!$A$6:$AS$28,L$1,FALSE)</f>
        <v>2</v>
      </c>
      <c r="M9">
        <f>VLOOKUP('clusters tiempo de espera'!$B9,'Tiempo de Espera'!$A$6:$AS$28,M$1,FALSE)</f>
        <v>2</v>
      </c>
      <c r="N9">
        <f>VLOOKUP('clusters tiempo de espera'!$B9,'Tiempo de Espera'!$A$6:$AS$28,N$1,FALSE)</f>
        <v>2</v>
      </c>
      <c r="O9">
        <f>VLOOKUP('clusters tiempo de espera'!$B9,'Tiempo de Espera'!$A$6:$AS$28,O$1,FALSE)</f>
        <v>2</v>
      </c>
      <c r="P9">
        <f>VLOOKUP('clusters tiempo de espera'!$B9,'Tiempo de Espera'!$A$6:$AS$28,P$1,FALSE)</f>
        <v>3</v>
      </c>
      <c r="Q9">
        <f>VLOOKUP('clusters tiempo de espera'!$B9,'Tiempo de Espera'!$A$6:$AS$28,Q$1,FALSE)</f>
        <v>2</v>
      </c>
      <c r="R9">
        <f>VLOOKUP('clusters tiempo de espera'!$B9,'Tiempo de Espera'!$A$6:$AS$28,R$1,FALSE)</f>
        <v>2</v>
      </c>
      <c r="S9">
        <f>VLOOKUP('clusters tiempo de espera'!$B9,'Tiempo de Espera'!$A$6:$AS$28,S$1,FALSE)</f>
        <v>2</v>
      </c>
      <c r="T9">
        <f>VLOOKUP('clusters tiempo de espera'!$B9,'Tiempo de Espera'!$A$6:$AS$28,T$1,FALSE)</f>
        <v>2</v>
      </c>
      <c r="U9">
        <f>VLOOKUP('clusters tiempo de espera'!$B9,'Tiempo de Espera'!$A$6:$AS$28,U$1,FALSE)</f>
        <v>2</v>
      </c>
      <c r="V9">
        <f>VLOOKUP('clusters tiempo de espera'!$B9,'Tiempo de Espera'!$A$6:$AS$28,V$1,FALSE)</f>
        <v>2</v>
      </c>
      <c r="W9">
        <f>VLOOKUP('clusters tiempo de espera'!$B9,'Tiempo de Espera'!$A$6:$AS$28,W$1,FALSE)</f>
        <v>2</v>
      </c>
      <c r="X9">
        <f>VLOOKUP('clusters tiempo de espera'!$B9,'Tiempo de Espera'!$A$6:$AS$28,X$1,FALSE)</f>
        <v>2</v>
      </c>
      <c r="Y9">
        <f>VLOOKUP('clusters tiempo de espera'!$B9,'Tiempo de Espera'!$A$6:$AS$28,Y$1,FALSE)</f>
        <v>2</v>
      </c>
      <c r="Z9">
        <f>VLOOKUP('clusters tiempo de espera'!$B9,'Tiempo de Espera'!$A$6:$AS$28,Z$1,FALSE)</f>
        <v>1</v>
      </c>
      <c r="AA9">
        <f>VLOOKUP('clusters tiempo de espera'!$B9,'Tiempo de Espera'!$A$6:$AS$28,AA$1,FALSE)</f>
        <v>2</v>
      </c>
      <c r="AB9">
        <f>VLOOKUP('clusters tiempo de espera'!$B9,'Tiempo de Espera'!$A$6:$AS$28,AB$1,FALSE)</f>
        <v>0</v>
      </c>
      <c r="AC9">
        <f>VLOOKUP('clusters tiempo de espera'!$B9,'Tiempo de Espera'!$A$6:$AS$28,AC$1,FALSE)</f>
        <v>1</v>
      </c>
      <c r="AD9">
        <f>VLOOKUP('clusters tiempo de espera'!$B9,'Tiempo de Espera'!$A$6:$AS$28,AD$1,FALSE)</f>
        <v>2</v>
      </c>
      <c r="AE9">
        <f>VLOOKUP('clusters tiempo de espera'!$B9,'Tiempo de Espera'!$A$6:$AS$28,AE$1,FALSE)</f>
        <v>2</v>
      </c>
      <c r="AF9">
        <f>VLOOKUP('clusters tiempo de espera'!$B9,'Tiempo de Espera'!$A$6:$AS$28,AF$1,FALSE)</f>
        <v>2</v>
      </c>
      <c r="AG9">
        <f>VLOOKUP('clusters tiempo de espera'!$B9,'Tiempo de Espera'!$A$6:$AS$28,AG$1,FALSE)</f>
        <v>2</v>
      </c>
      <c r="AH9">
        <f>VLOOKUP('clusters tiempo de espera'!$B9,'Tiempo de Espera'!$A$6:$AS$28,AH$1,FALSE)</f>
        <v>2</v>
      </c>
      <c r="AI9">
        <f>VLOOKUP('clusters tiempo de espera'!$B9,'Tiempo de Espera'!$A$6:$AS$28,AI$1,FALSE)</f>
        <v>2</v>
      </c>
      <c r="AJ9">
        <f>VLOOKUP('clusters tiempo de espera'!$B9,'Tiempo de Espera'!$A$6:$AS$28,AJ$1,FALSE)</f>
        <v>2</v>
      </c>
      <c r="AK9">
        <f>VLOOKUP('clusters tiempo de espera'!$B9,'Tiempo de Espera'!$A$6:$AS$28,AK$1,FALSE)</f>
        <v>2</v>
      </c>
      <c r="AL9">
        <f>VLOOKUP('clusters tiempo de espera'!$B9,'Tiempo de Espera'!$A$6:$AS$28,AL$1,FALSE)</f>
        <v>0</v>
      </c>
      <c r="AM9">
        <f>VLOOKUP('clusters tiempo de espera'!$B9,'Tiempo de Espera'!$A$6:$AS$28,AM$1,FALSE)</f>
        <v>2</v>
      </c>
      <c r="AN9">
        <f>VLOOKUP('clusters tiempo de espera'!$B9,'Tiempo de Espera'!$A$6:$AS$28,AN$1,FALSE)</f>
        <v>2</v>
      </c>
      <c r="AO9">
        <f>VLOOKUP('clusters tiempo de espera'!$B9,'Tiempo de Espera'!$A$6:$AS$28,AO$1,FALSE)</f>
        <v>0</v>
      </c>
      <c r="AP9">
        <f>VLOOKUP('clusters tiempo de espera'!$B9,'Tiempo de Espera'!$A$6:$AS$28,AP$1,FALSE)</f>
        <v>2</v>
      </c>
      <c r="AQ9">
        <f>VLOOKUP('clusters tiempo de espera'!$B9,'Tiempo de Espera'!$A$6:$AS$28,AQ$1,FALSE)</f>
        <v>0</v>
      </c>
      <c r="AR9">
        <f t="shared" si="0"/>
        <v>1.675</v>
      </c>
    </row>
    <row r="10" spans="1:44" x14ac:dyDescent="0.25">
      <c r="A10" s="146"/>
      <c r="B10">
        <v>19</v>
      </c>
      <c r="C10" t="str">
        <f>VLOOKUP('clusters tiempo de espera'!B10,'Tiempo de Recorrido'!$C$6:$AR$28,2,FALSE)</f>
        <v>Castilla</v>
      </c>
      <c r="D10">
        <f>VLOOKUP('clusters tiempo de espera'!$B10,'Tiempo de Espera'!$A$6:$AS$28,D$1,FALSE)</f>
        <v>2</v>
      </c>
      <c r="E10">
        <f>VLOOKUP('clusters tiempo de espera'!$B10,'Tiempo de Espera'!$A$6:$AS$28,E$1,FALSE)</f>
        <v>2</v>
      </c>
      <c r="F10">
        <f>VLOOKUP('clusters tiempo de espera'!$B10,'Tiempo de Espera'!$A$6:$AS$28,F$1,FALSE)</f>
        <v>2</v>
      </c>
      <c r="G10">
        <f>VLOOKUP('clusters tiempo de espera'!$B10,'Tiempo de Espera'!$A$6:$AS$28,G$1,FALSE)</f>
        <v>2</v>
      </c>
      <c r="H10">
        <f>VLOOKUP('clusters tiempo de espera'!$B10,'Tiempo de Espera'!$A$6:$AS$28,H$1,FALSE)</f>
        <v>2</v>
      </c>
      <c r="I10">
        <f>VLOOKUP('clusters tiempo de espera'!$B10,'Tiempo de Espera'!$A$6:$AS$28,I$1,FALSE)</f>
        <v>2</v>
      </c>
      <c r="J10">
        <f>VLOOKUP('clusters tiempo de espera'!$B10,'Tiempo de Espera'!$A$6:$AS$28,J$1,FALSE)</f>
        <v>2</v>
      </c>
      <c r="K10">
        <f>VLOOKUP('clusters tiempo de espera'!$B10,'Tiempo de Espera'!$A$6:$AS$28,K$1,FALSE)</f>
        <v>2</v>
      </c>
      <c r="L10">
        <f>VLOOKUP('clusters tiempo de espera'!$B10,'Tiempo de Espera'!$A$6:$AS$28,L$1,FALSE)</f>
        <v>2</v>
      </c>
      <c r="M10">
        <f>VLOOKUP('clusters tiempo de espera'!$B10,'Tiempo de Espera'!$A$6:$AS$28,M$1,FALSE)</f>
        <v>2</v>
      </c>
      <c r="N10">
        <f>VLOOKUP('clusters tiempo de espera'!$B10,'Tiempo de Espera'!$A$6:$AS$28,N$1,FALSE)</f>
        <v>2</v>
      </c>
      <c r="O10">
        <f>VLOOKUP('clusters tiempo de espera'!$B10,'Tiempo de Espera'!$A$6:$AS$28,O$1,FALSE)</f>
        <v>2</v>
      </c>
      <c r="P10">
        <f>VLOOKUP('clusters tiempo de espera'!$B10,'Tiempo de Espera'!$A$6:$AS$28,P$1,FALSE)</f>
        <v>2</v>
      </c>
      <c r="Q10">
        <f>VLOOKUP('clusters tiempo de espera'!$B10,'Tiempo de Espera'!$A$6:$AS$28,Q$1,FALSE)</f>
        <v>2</v>
      </c>
      <c r="R10">
        <f>VLOOKUP('clusters tiempo de espera'!$B10,'Tiempo de Espera'!$A$6:$AS$28,R$1,FALSE)</f>
        <v>2</v>
      </c>
      <c r="S10">
        <f>VLOOKUP('clusters tiempo de espera'!$B10,'Tiempo de Espera'!$A$6:$AS$28,S$1,FALSE)</f>
        <v>2</v>
      </c>
      <c r="T10">
        <f>VLOOKUP('clusters tiempo de espera'!$B10,'Tiempo de Espera'!$A$6:$AS$28,T$1,FALSE)</f>
        <v>2</v>
      </c>
      <c r="U10">
        <f>VLOOKUP('clusters tiempo de espera'!$B10,'Tiempo de Espera'!$A$6:$AS$28,U$1,FALSE)</f>
        <v>2</v>
      </c>
      <c r="V10">
        <f>VLOOKUP('clusters tiempo de espera'!$B10,'Tiempo de Espera'!$A$6:$AS$28,V$1,FALSE)</f>
        <v>2</v>
      </c>
      <c r="W10">
        <f>VLOOKUP('clusters tiempo de espera'!$B10,'Tiempo de Espera'!$A$6:$AS$28,W$1,FALSE)</f>
        <v>0</v>
      </c>
      <c r="X10">
        <f>VLOOKUP('clusters tiempo de espera'!$B10,'Tiempo de Espera'!$A$6:$AS$28,X$1,FALSE)</f>
        <v>2</v>
      </c>
      <c r="Y10">
        <f>VLOOKUP('clusters tiempo de espera'!$B10,'Tiempo de Espera'!$A$6:$AS$28,Y$1,FALSE)</f>
        <v>2</v>
      </c>
      <c r="Z10">
        <f>VLOOKUP('clusters tiempo de espera'!$B10,'Tiempo de Espera'!$A$6:$AS$28,Z$1,FALSE)</f>
        <v>2</v>
      </c>
      <c r="AA10">
        <f>VLOOKUP('clusters tiempo de espera'!$B10,'Tiempo de Espera'!$A$6:$AS$28,AA$1,FALSE)</f>
        <v>2</v>
      </c>
      <c r="AB10">
        <f>VLOOKUP('clusters tiempo de espera'!$B10,'Tiempo de Espera'!$A$6:$AS$28,AB$1,FALSE)</f>
        <v>2</v>
      </c>
      <c r="AC10">
        <f>VLOOKUP('clusters tiempo de espera'!$B10,'Tiempo de Espera'!$A$6:$AS$28,AC$1,FALSE)</f>
        <v>2</v>
      </c>
      <c r="AD10">
        <f>VLOOKUP('clusters tiempo de espera'!$B10,'Tiempo de Espera'!$A$6:$AS$28,AD$1,FALSE)</f>
        <v>2</v>
      </c>
      <c r="AE10">
        <f>VLOOKUP('clusters tiempo de espera'!$B10,'Tiempo de Espera'!$A$6:$AS$28,AE$1,FALSE)</f>
        <v>2</v>
      </c>
      <c r="AF10">
        <f>VLOOKUP('clusters tiempo de espera'!$B10,'Tiempo de Espera'!$A$6:$AS$28,AF$1,FALSE)</f>
        <v>2</v>
      </c>
      <c r="AG10">
        <f>VLOOKUP('clusters tiempo de espera'!$B10,'Tiempo de Espera'!$A$6:$AS$28,AG$1,FALSE)</f>
        <v>2</v>
      </c>
      <c r="AH10">
        <f>VLOOKUP('clusters tiempo de espera'!$B10,'Tiempo de Espera'!$A$6:$AS$28,AH$1,FALSE)</f>
        <v>2</v>
      </c>
      <c r="AI10">
        <f>VLOOKUP('clusters tiempo de espera'!$B10,'Tiempo de Espera'!$A$6:$AS$28,AI$1,FALSE)</f>
        <v>2</v>
      </c>
      <c r="AJ10">
        <f>VLOOKUP('clusters tiempo de espera'!$B10,'Tiempo de Espera'!$A$6:$AS$28,AJ$1,FALSE)</f>
        <v>2</v>
      </c>
      <c r="AK10">
        <f>VLOOKUP('clusters tiempo de espera'!$B10,'Tiempo de Espera'!$A$6:$AS$28,AK$1,FALSE)</f>
        <v>2</v>
      </c>
      <c r="AL10">
        <f>VLOOKUP('clusters tiempo de espera'!$B10,'Tiempo de Espera'!$A$6:$AS$28,AL$1,FALSE)</f>
        <v>0</v>
      </c>
      <c r="AM10">
        <f>VLOOKUP('clusters tiempo de espera'!$B10,'Tiempo de Espera'!$A$6:$AS$28,AM$1,FALSE)</f>
        <v>2</v>
      </c>
      <c r="AN10">
        <f>VLOOKUP('clusters tiempo de espera'!$B10,'Tiempo de Espera'!$A$6:$AS$28,AN$1,FALSE)</f>
        <v>2</v>
      </c>
      <c r="AO10">
        <f>VLOOKUP('clusters tiempo de espera'!$B10,'Tiempo de Espera'!$A$6:$AS$28,AO$1,FALSE)</f>
        <v>2</v>
      </c>
      <c r="AP10">
        <f>VLOOKUP('clusters tiempo de espera'!$B10,'Tiempo de Espera'!$A$6:$AS$28,AP$1,FALSE)</f>
        <v>2</v>
      </c>
      <c r="AQ10">
        <f>VLOOKUP('clusters tiempo de espera'!$B10,'Tiempo de Espera'!$A$6:$AS$28,AQ$1,FALSE)</f>
        <v>0</v>
      </c>
      <c r="AR10">
        <f t="shared" si="0"/>
        <v>1.85</v>
      </c>
    </row>
    <row r="11" spans="1:44" x14ac:dyDescent="0.25">
      <c r="A11" s="146"/>
      <c r="B11">
        <v>22</v>
      </c>
      <c r="C11" t="str">
        <f>VLOOKUP('clusters tiempo de espera'!B11,'Tiempo de Recorrido'!$C$6:$AR$28,2,FALSE)</f>
        <v>Terra_Ferme_S.A</v>
      </c>
      <c r="D11">
        <f>VLOOKUP('clusters tiempo de espera'!$B11,'Tiempo de Espera'!$A$6:$AS$28,D$1,FALSE)</f>
        <v>0</v>
      </c>
      <c r="E11">
        <f>VLOOKUP('clusters tiempo de espera'!$B11,'Tiempo de Espera'!$A$6:$AS$28,E$1,FALSE)</f>
        <v>0</v>
      </c>
      <c r="F11">
        <f>VLOOKUP('clusters tiempo de espera'!$B11,'Tiempo de Espera'!$A$6:$AS$28,F$1,FALSE)</f>
        <v>0</v>
      </c>
      <c r="G11">
        <f>VLOOKUP('clusters tiempo de espera'!$B11,'Tiempo de Espera'!$A$6:$AS$28,G$1,FALSE)</f>
        <v>0</v>
      </c>
      <c r="H11">
        <f>VLOOKUP('clusters tiempo de espera'!$B11,'Tiempo de Espera'!$A$6:$AS$28,H$1,FALSE)</f>
        <v>0</v>
      </c>
      <c r="I11">
        <f>VLOOKUP('clusters tiempo de espera'!$B11,'Tiempo de Espera'!$A$6:$AS$28,I$1,FALSE)</f>
        <v>0</v>
      </c>
      <c r="J11">
        <f>VLOOKUP('clusters tiempo de espera'!$B11,'Tiempo de Espera'!$A$6:$AS$28,J$1,FALSE)</f>
        <v>0</v>
      </c>
      <c r="K11">
        <f>VLOOKUP('clusters tiempo de espera'!$B11,'Tiempo de Espera'!$A$6:$AS$28,K$1,FALSE)</f>
        <v>0</v>
      </c>
      <c r="L11">
        <f>VLOOKUP('clusters tiempo de espera'!$B11,'Tiempo de Espera'!$A$6:$AS$28,L$1,FALSE)</f>
        <v>0</v>
      </c>
      <c r="M11">
        <f>VLOOKUP('clusters tiempo de espera'!$B11,'Tiempo de Espera'!$A$6:$AS$28,M$1,FALSE)</f>
        <v>0</v>
      </c>
      <c r="N11">
        <f>VLOOKUP('clusters tiempo de espera'!$B11,'Tiempo de Espera'!$A$6:$AS$28,N$1,FALSE)</f>
        <v>0</v>
      </c>
      <c r="O11">
        <f>VLOOKUP('clusters tiempo de espera'!$B11,'Tiempo de Espera'!$A$6:$AS$28,O$1,FALSE)</f>
        <v>0</v>
      </c>
      <c r="P11">
        <f>VLOOKUP('clusters tiempo de espera'!$B11,'Tiempo de Espera'!$A$6:$AS$28,P$1,FALSE)</f>
        <v>0</v>
      </c>
      <c r="Q11">
        <f>VLOOKUP('clusters tiempo de espera'!$B11,'Tiempo de Espera'!$A$6:$AS$28,Q$1,FALSE)</f>
        <v>0</v>
      </c>
      <c r="R11">
        <f>VLOOKUP('clusters tiempo de espera'!$B11,'Tiempo de Espera'!$A$6:$AS$28,R$1,FALSE)</f>
        <v>0</v>
      </c>
      <c r="S11">
        <f>VLOOKUP('clusters tiempo de espera'!$B11,'Tiempo de Espera'!$A$6:$AS$28,S$1,FALSE)</f>
        <v>0</v>
      </c>
      <c r="T11">
        <f>VLOOKUP('clusters tiempo de espera'!$B11,'Tiempo de Espera'!$A$6:$AS$28,T$1,FALSE)</f>
        <v>0</v>
      </c>
      <c r="U11">
        <f>VLOOKUP('clusters tiempo de espera'!$B11,'Tiempo de Espera'!$A$6:$AS$28,U$1,FALSE)</f>
        <v>0</v>
      </c>
      <c r="V11">
        <f>VLOOKUP('clusters tiempo de espera'!$B11,'Tiempo de Espera'!$A$6:$AS$28,V$1,FALSE)</f>
        <v>0</v>
      </c>
      <c r="W11">
        <f>VLOOKUP('clusters tiempo de espera'!$B11,'Tiempo de Espera'!$A$6:$AS$28,W$1,FALSE)</f>
        <v>0</v>
      </c>
      <c r="X11">
        <f>VLOOKUP('clusters tiempo de espera'!$B11,'Tiempo de Espera'!$A$6:$AS$28,X$1,FALSE)</f>
        <v>0</v>
      </c>
      <c r="Y11">
        <f>VLOOKUP('clusters tiempo de espera'!$B11,'Tiempo de Espera'!$A$6:$AS$28,Y$1,FALSE)</f>
        <v>0</v>
      </c>
      <c r="Z11">
        <f>VLOOKUP('clusters tiempo de espera'!$B11,'Tiempo de Espera'!$A$6:$AS$28,Z$1,FALSE)</f>
        <v>0</v>
      </c>
      <c r="AA11">
        <f>VLOOKUP('clusters tiempo de espera'!$B11,'Tiempo de Espera'!$A$6:$AS$28,AA$1,FALSE)</f>
        <v>0</v>
      </c>
      <c r="AB11">
        <f>VLOOKUP('clusters tiempo de espera'!$B11,'Tiempo de Espera'!$A$6:$AS$28,AB$1,FALSE)</f>
        <v>0</v>
      </c>
      <c r="AC11">
        <f>VLOOKUP('clusters tiempo de espera'!$B11,'Tiempo de Espera'!$A$6:$AS$28,AC$1,FALSE)</f>
        <v>0</v>
      </c>
      <c r="AD11">
        <f>VLOOKUP('clusters tiempo de espera'!$B11,'Tiempo de Espera'!$A$6:$AS$28,AD$1,FALSE)</f>
        <v>0</v>
      </c>
      <c r="AE11">
        <f>VLOOKUP('clusters tiempo de espera'!$B11,'Tiempo de Espera'!$A$6:$AS$28,AE$1,FALSE)</f>
        <v>0</v>
      </c>
      <c r="AF11">
        <f>VLOOKUP('clusters tiempo de espera'!$B11,'Tiempo de Espera'!$A$6:$AS$28,AF$1,FALSE)</f>
        <v>0</v>
      </c>
      <c r="AG11">
        <f>VLOOKUP('clusters tiempo de espera'!$B11,'Tiempo de Espera'!$A$6:$AS$28,AG$1,FALSE)</f>
        <v>0</v>
      </c>
      <c r="AH11">
        <f>VLOOKUP('clusters tiempo de espera'!$B11,'Tiempo de Espera'!$A$6:$AS$28,AH$1,FALSE)</f>
        <v>0</v>
      </c>
      <c r="AI11">
        <f>VLOOKUP('clusters tiempo de espera'!$B11,'Tiempo de Espera'!$A$6:$AS$28,AI$1,FALSE)</f>
        <v>0</v>
      </c>
      <c r="AJ11">
        <f>VLOOKUP('clusters tiempo de espera'!$B11,'Tiempo de Espera'!$A$6:$AS$28,AJ$1,FALSE)</f>
        <v>0</v>
      </c>
      <c r="AK11">
        <f>VLOOKUP('clusters tiempo de espera'!$B11,'Tiempo de Espera'!$A$6:$AS$28,AK$1,FALSE)</f>
        <v>0</v>
      </c>
      <c r="AL11">
        <f>VLOOKUP('clusters tiempo de espera'!$B11,'Tiempo de Espera'!$A$6:$AS$28,AL$1,FALSE)</f>
        <v>0</v>
      </c>
      <c r="AM11">
        <f>VLOOKUP('clusters tiempo de espera'!$B11,'Tiempo de Espera'!$A$6:$AS$28,AM$1,FALSE)</f>
        <v>0</v>
      </c>
      <c r="AN11">
        <f>VLOOKUP('clusters tiempo de espera'!$B11,'Tiempo de Espera'!$A$6:$AS$28,AN$1,FALSE)</f>
        <v>0</v>
      </c>
      <c r="AO11">
        <f>VLOOKUP('clusters tiempo de espera'!$B11,'Tiempo de Espera'!$A$6:$AS$28,AO$1,FALSE)</f>
        <v>0</v>
      </c>
      <c r="AP11">
        <f>VLOOKUP('clusters tiempo de espera'!$B11,'Tiempo de Espera'!$A$6:$AS$28,AP$1,FALSE)</f>
        <v>0</v>
      </c>
      <c r="AQ11">
        <f>VLOOKUP('clusters tiempo de espera'!$B11,'Tiempo de Espera'!$A$6:$AS$28,AQ$1,FALSE)</f>
        <v>0</v>
      </c>
      <c r="AR11">
        <f t="shared" si="0"/>
        <v>0</v>
      </c>
    </row>
    <row r="12" spans="1:44" x14ac:dyDescent="0.25">
      <c r="A12" s="80"/>
      <c r="D12" s="8">
        <f>AVERAGE(D8:D11)</f>
        <v>1.75</v>
      </c>
      <c r="E12" s="8">
        <f t="shared" ref="E12:AQ12" si="2">AVERAGE(E8:E11)</f>
        <v>1.5</v>
      </c>
      <c r="F12" s="8">
        <f t="shared" si="2"/>
        <v>1.75</v>
      </c>
      <c r="G12" s="8">
        <f t="shared" si="2"/>
        <v>1.25</v>
      </c>
      <c r="H12" s="8">
        <f t="shared" si="2"/>
        <v>1.25</v>
      </c>
      <c r="I12" s="8">
        <f t="shared" si="2"/>
        <v>1.75</v>
      </c>
      <c r="J12" s="8">
        <f t="shared" si="2"/>
        <v>1.75</v>
      </c>
      <c r="K12" s="8">
        <f t="shared" si="2"/>
        <v>1.75</v>
      </c>
      <c r="L12" s="8">
        <f t="shared" si="2"/>
        <v>1.75</v>
      </c>
      <c r="M12" s="8">
        <f t="shared" si="2"/>
        <v>1.75</v>
      </c>
      <c r="N12" s="8">
        <f t="shared" si="2"/>
        <v>1.75</v>
      </c>
      <c r="O12" s="8">
        <f t="shared" si="2"/>
        <v>1.75</v>
      </c>
      <c r="P12" s="8">
        <f t="shared" si="2"/>
        <v>2</v>
      </c>
      <c r="Q12" s="8">
        <f t="shared" si="2"/>
        <v>1.75</v>
      </c>
      <c r="R12" s="8">
        <f t="shared" si="2"/>
        <v>1.75</v>
      </c>
      <c r="S12" s="8">
        <f t="shared" si="2"/>
        <v>1.75</v>
      </c>
      <c r="T12" s="8">
        <f t="shared" si="2"/>
        <v>1.75</v>
      </c>
      <c r="U12" s="8">
        <f t="shared" si="2"/>
        <v>1.75</v>
      </c>
      <c r="V12" s="8">
        <f t="shared" si="2"/>
        <v>1.75</v>
      </c>
      <c r="W12" s="8">
        <f t="shared" si="2"/>
        <v>1.25</v>
      </c>
      <c r="X12" s="8">
        <f t="shared" si="2"/>
        <v>1</v>
      </c>
      <c r="Y12" s="8">
        <f t="shared" si="2"/>
        <v>1.75</v>
      </c>
      <c r="Z12" s="8">
        <f t="shared" si="2"/>
        <v>1.5</v>
      </c>
      <c r="AA12" s="8">
        <f t="shared" si="2"/>
        <v>1.75</v>
      </c>
      <c r="AB12" s="8">
        <f t="shared" si="2"/>
        <v>1.25</v>
      </c>
      <c r="AC12" s="8">
        <f t="shared" si="2"/>
        <v>1.25</v>
      </c>
      <c r="AD12" s="8">
        <f t="shared" si="2"/>
        <v>1.75</v>
      </c>
      <c r="AE12" s="8">
        <f t="shared" si="2"/>
        <v>1.75</v>
      </c>
      <c r="AF12" s="8">
        <f t="shared" si="2"/>
        <v>2</v>
      </c>
      <c r="AG12" s="8">
        <f t="shared" si="2"/>
        <v>1.75</v>
      </c>
      <c r="AH12" s="8">
        <f t="shared" si="2"/>
        <v>1.75</v>
      </c>
      <c r="AI12" s="8">
        <f t="shared" si="2"/>
        <v>1.75</v>
      </c>
      <c r="AJ12" s="8">
        <f t="shared" si="2"/>
        <v>1.75</v>
      </c>
      <c r="AK12" s="8">
        <f t="shared" si="2"/>
        <v>1.75</v>
      </c>
      <c r="AL12" s="8">
        <f t="shared" si="2"/>
        <v>0.75</v>
      </c>
      <c r="AM12" s="8">
        <f t="shared" si="2"/>
        <v>1.75</v>
      </c>
      <c r="AN12" s="8">
        <f t="shared" si="2"/>
        <v>1.75</v>
      </c>
      <c r="AO12" s="8">
        <f t="shared" si="2"/>
        <v>1.25</v>
      </c>
      <c r="AP12" s="8">
        <f t="shared" si="2"/>
        <v>1.75</v>
      </c>
      <c r="AQ12" s="8">
        <f t="shared" si="2"/>
        <v>0.75</v>
      </c>
    </row>
    <row r="13" spans="1:44" x14ac:dyDescent="0.25">
      <c r="A13" s="80"/>
    </row>
    <row r="14" spans="1:44" x14ac:dyDescent="0.25">
      <c r="A14" s="145" t="s">
        <v>133</v>
      </c>
      <c r="B14">
        <v>3</v>
      </c>
      <c r="C14" t="str">
        <f>VLOOKUP('clusters tiempo de espera'!B14,'Tiempo de Recorrido'!$C$6:$AR$28,2,FALSE)</f>
        <v>Bella_Vista_Libano</v>
      </c>
      <c r="D14">
        <f>VLOOKUP('clusters tiempo de espera'!$B14,'Tiempo de Espera'!$A$6:$AS$28,D$1,FALSE)</f>
        <v>3</v>
      </c>
      <c r="E14">
        <f>VLOOKUP('clusters tiempo de espera'!$B14,'Tiempo de Espera'!$A$6:$AS$28,E$1,FALSE)</f>
        <v>3</v>
      </c>
      <c r="F14">
        <f>VLOOKUP('clusters tiempo de espera'!$B14,'Tiempo de Espera'!$A$6:$AS$28,F$1,FALSE)</f>
        <v>0</v>
      </c>
      <c r="G14">
        <f>VLOOKUP('clusters tiempo de espera'!$B14,'Tiempo de Espera'!$A$6:$AS$28,G$1,FALSE)</f>
        <v>3</v>
      </c>
      <c r="H14">
        <f>VLOOKUP('clusters tiempo de espera'!$B14,'Tiempo de Espera'!$A$6:$AS$28,H$1,FALSE)</f>
        <v>3</v>
      </c>
      <c r="I14">
        <f>VLOOKUP('clusters tiempo de espera'!$B14,'Tiempo de Espera'!$A$6:$AS$28,I$1,FALSE)</f>
        <v>3</v>
      </c>
      <c r="J14">
        <f>VLOOKUP('clusters tiempo de espera'!$B14,'Tiempo de Espera'!$A$6:$AS$28,J$1,FALSE)</f>
        <v>3</v>
      </c>
      <c r="K14">
        <f>VLOOKUP('clusters tiempo de espera'!$B14,'Tiempo de Espera'!$A$6:$AS$28,K$1,FALSE)</f>
        <v>3</v>
      </c>
      <c r="L14">
        <f>VLOOKUP('clusters tiempo de espera'!$B14,'Tiempo de Espera'!$A$6:$AS$28,L$1,FALSE)</f>
        <v>3</v>
      </c>
      <c r="M14">
        <f>VLOOKUP('clusters tiempo de espera'!$B14,'Tiempo de Espera'!$A$6:$AS$28,M$1,FALSE)</f>
        <v>3</v>
      </c>
      <c r="N14">
        <f>VLOOKUP('clusters tiempo de espera'!$B14,'Tiempo de Espera'!$A$6:$AS$28,N$1,FALSE)</f>
        <v>3</v>
      </c>
      <c r="O14">
        <f>VLOOKUP('clusters tiempo de espera'!$B14,'Tiempo de Espera'!$A$6:$AS$28,O$1,FALSE)</f>
        <v>0</v>
      </c>
      <c r="P14">
        <f>VLOOKUP('clusters tiempo de espera'!$B14,'Tiempo de Espera'!$A$6:$AS$28,P$1,FALSE)</f>
        <v>3</v>
      </c>
      <c r="Q14">
        <f>VLOOKUP('clusters tiempo de espera'!$B14,'Tiempo de Espera'!$A$6:$AS$28,Q$1,FALSE)</f>
        <v>3</v>
      </c>
      <c r="R14">
        <f>VLOOKUP('clusters tiempo de espera'!$B14,'Tiempo de Espera'!$A$6:$AS$28,R$1,FALSE)</f>
        <v>3</v>
      </c>
      <c r="S14">
        <f>VLOOKUP('clusters tiempo de espera'!$B14,'Tiempo de Espera'!$A$6:$AS$28,S$1,FALSE)</f>
        <v>3</v>
      </c>
      <c r="T14">
        <f>VLOOKUP('clusters tiempo de espera'!$B14,'Tiempo de Espera'!$A$6:$AS$28,T$1,FALSE)</f>
        <v>3</v>
      </c>
      <c r="U14">
        <f>VLOOKUP('clusters tiempo de espera'!$B14,'Tiempo de Espera'!$A$6:$AS$28,U$1,FALSE)</f>
        <v>3</v>
      </c>
      <c r="V14">
        <f>VLOOKUP('clusters tiempo de espera'!$B14,'Tiempo de Espera'!$A$6:$AS$28,V$1,FALSE)</f>
        <v>3</v>
      </c>
      <c r="W14">
        <f>VLOOKUP('clusters tiempo de espera'!$B14,'Tiempo de Espera'!$A$6:$AS$28,W$1,FALSE)</f>
        <v>3</v>
      </c>
      <c r="X14">
        <f>VLOOKUP('clusters tiempo de espera'!$B14,'Tiempo de Espera'!$A$6:$AS$28,X$1,FALSE)</f>
        <v>3</v>
      </c>
      <c r="Y14">
        <f>VLOOKUP('clusters tiempo de espera'!$B14,'Tiempo de Espera'!$A$6:$AS$28,Y$1,FALSE)</f>
        <v>3</v>
      </c>
      <c r="Z14">
        <f>VLOOKUP('clusters tiempo de espera'!$B14,'Tiempo de Espera'!$A$6:$AS$28,Z$1,FALSE)</f>
        <v>3</v>
      </c>
      <c r="AA14">
        <f>VLOOKUP('clusters tiempo de espera'!$B14,'Tiempo de Espera'!$A$6:$AS$28,AA$1,FALSE)</f>
        <v>0</v>
      </c>
      <c r="AB14">
        <f>VLOOKUP('clusters tiempo de espera'!$B14,'Tiempo de Espera'!$A$6:$AS$28,AB$1,FALSE)</f>
        <v>3</v>
      </c>
      <c r="AC14">
        <f>VLOOKUP('clusters tiempo de espera'!$B14,'Tiempo de Espera'!$A$6:$AS$28,AC$1,FALSE)</f>
        <v>3</v>
      </c>
      <c r="AD14">
        <f>VLOOKUP('clusters tiempo de espera'!$B14,'Tiempo de Espera'!$A$6:$AS$28,AD$1,FALSE)</f>
        <v>3</v>
      </c>
      <c r="AE14">
        <f>VLOOKUP('clusters tiempo de espera'!$B14,'Tiempo de Espera'!$A$6:$AS$28,AE$1,FALSE)</f>
        <v>3</v>
      </c>
      <c r="AF14">
        <f>VLOOKUP('clusters tiempo de espera'!$B14,'Tiempo de Espera'!$A$6:$AS$28,AF$1,FALSE)</f>
        <v>3</v>
      </c>
      <c r="AG14">
        <f>VLOOKUP('clusters tiempo de espera'!$B14,'Tiempo de Espera'!$A$6:$AS$28,AG$1,FALSE)</f>
        <v>3</v>
      </c>
      <c r="AH14">
        <f>VLOOKUP('clusters tiempo de espera'!$B14,'Tiempo de Espera'!$A$6:$AS$28,AH$1,FALSE)</f>
        <v>3</v>
      </c>
      <c r="AI14">
        <f>VLOOKUP('clusters tiempo de espera'!$B14,'Tiempo de Espera'!$A$6:$AS$28,AI$1,FALSE)</f>
        <v>3</v>
      </c>
      <c r="AJ14">
        <f>VLOOKUP('clusters tiempo de espera'!$B14,'Tiempo de Espera'!$A$6:$AS$28,AJ$1,FALSE)</f>
        <v>0</v>
      </c>
      <c r="AK14">
        <f>VLOOKUP('clusters tiempo de espera'!$B14,'Tiempo de Espera'!$A$6:$AS$28,AK$1,FALSE)</f>
        <v>3</v>
      </c>
      <c r="AL14">
        <f>VLOOKUP('clusters tiempo de espera'!$B14,'Tiempo de Espera'!$A$6:$AS$28,AL$1,FALSE)</f>
        <v>3</v>
      </c>
      <c r="AM14">
        <f>VLOOKUP('clusters tiempo de espera'!$B14,'Tiempo de Espera'!$A$6:$AS$28,AM$1,FALSE)</f>
        <v>3</v>
      </c>
      <c r="AN14">
        <f>VLOOKUP('clusters tiempo de espera'!$B14,'Tiempo de Espera'!$A$6:$AS$28,AN$1,FALSE)</f>
        <v>3</v>
      </c>
      <c r="AO14">
        <f>VLOOKUP('clusters tiempo de espera'!$B14,'Tiempo de Espera'!$A$6:$AS$28,AO$1,FALSE)</f>
        <v>3</v>
      </c>
      <c r="AP14">
        <f>VLOOKUP('clusters tiempo de espera'!$B14,'Tiempo de Espera'!$A$6:$AS$28,AP$1,FALSE)</f>
        <v>3</v>
      </c>
      <c r="AQ14">
        <f>VLOOKUP('clusters tiempo de espera'!$B14,'Tiempo de Espera'!$A$6:$AS$28,AQ$1,FALSE)</f>
        <v>3</v>
      </c>
      <c r="AR14">
        <f t="shared" si="0"/>
        <v>2.7</v>
      </c>
    </row>
    <row r="15" spans="1:44" x14ac:dyDescent="0.25">
      <c r="A15" s="145"/>
      <c r="B15">
        <v>1</v>
      </c>
      <c r="C15" t="str">
        <f>VLOOKUP('clusters tiempo de espera'!B15,'Tiempo de Recorrido'!$C$6:$AR$28,2,FALSE)</f>
        <v>Parqueadero</v>
      </c>
      <c r="D15">
        <f>VLOOKUP('clusters tiempo de espera'!$B15,'Tiempo de Espera'!$A$6:$AS$28,D$1,FALSE)</f>
        <v>2</v>
      </c>
      <c r="E15">
        <f>VLOOKUP('clusters tiempo de espera'!$B15,'Tiempo de Espera'!$A$6:$AS$28,E$1,FALSE)</f>
        <v>0</v>
      </c>
      <c r="F15">
        <f>VLOOKUP('clusters tiempo de espera'!$B15,'Tiempo de Espera'!$A$6:$AS$28,F$1,FALSE)</f>
        <v>0</v>
      </c>
      <c r="G15">
        <f>VLOOKUP('clusters tiempo de espera'!$B15,'Tiempo de Espera'!$A$6:$AS$28,G$1,FALSE)</f>
        <v>0</v>
      </c>
      <c r="H15">
        <f>VLOOKUP('clusters tiempo de espera'!$B15,'Tiempo de Espera'!$A$6:$AS$28,H$1,FALSE)</f>
        <v>1</v>
      </c>
      <c r="I15">
        <f>VLOOKUP('clusters tiempo de espera'!$B15,'Tiempo de Espera'!$A$6:$AS$28,I$1,FALSE)</f>
        <v>2</v>
      </c>
      <c r="J15">
        <f>VLOOKUP('clusters tiempo de espera'!$B15,'Tiempo de Espera'!$A$6:$AS$28,J$1,FALSE)</f>
        <v>2</v>
      </c>
      <c r="K15">
        <f>VLOOKUP('clusters tiempo de espera'!$B15,'Tiempo de Espera'!$A$6:$AS$28,K$1,FALSE)</f>
        <v>2</v>
      </c>
      <c r="L15">
        <f>VLOOKUP('clusters tiempo de espera'!$B15,'Tiempo de Espera'!$A$6:$AS$28,L$1,FALSE)</f>
        <v>2</v>
      </c>
      <c r="M15">
        <f>VLOOKUP('clusters tiempo de espera'!$B15,'Tiempo de Espera'!$A$6:$AS$28,M$1,FALSE)</f>
        <v>2</v>
      </c>
      <c r="N15">
        <f>VLOOKUP('clusters tiempo de espera'!$B15,'Tiempo de Espera'!$A$6:$AS$28,N$1,FALSE)</f>
        <v>2</v>
      </c>
      <c r="O15">
        <f>VLOOKUP('clusters tiempo de espera'!$B15,'Tiempo de Espera'!$A$6:$AS$28,O$1,FALSE)</f>
        <v>2</v>
      </c>
      <c r="P15">
        <f>VLOOKUP('clusters tiempo de espera'!$B15,'Tiempo de Espera'!$A$6:$AS$28,P$1,FALSE)</f>
        <v>2</v>
      </c>
      <c r="Q15">
        <f>VLOOKUP('clusters tiempo de espera'!$B15,'Tiempo de Espera'!$A$6:$AS$28,Q$1,FALSE)</f>
        <v>2</v>
      </c>
      <c r="R15">
        <f>VLOOKUP('clusters tiempo de espera'!$B15,'Tiempo de Espera'!$A$6:$AS$28,R$1,FALSE)</f>
        <v>2</v>
      </c>
      <c r="S15">
        <f>VLOOKUP('clusters tiempo de espera'!$B15,'Tiempo de Espera'!$A$6:$AS$28,S$1,FALSE)</f>
        <v>2</v>
      </c>
      <c r="T15">
        <f>VLOOKUP('clusters tiempo de espera'!$B15,'Tiempo de Espera'!$A$6:$AS$28,T$1,FALSE)</f>
        <v>2</v>
      </c>
      <c r="U15">
        <f>VLOOKUP('clusters tiempo de espera'!$B15,'Tiempo de Espera'!$A$6:$AS$28,U$1,FALSE)</f>
        <v>0</v>
      </c>
      <c r="V15">
        <f>VLOOKUP('clusters tiempo de espera'!$B15,'Tiempo de Espera'!$A$6:$AS$28,V$1,FALSE)</f>
        <v>2</v>
      </c>
      <c r="W15">
        <f>VLOOKUP('clusters tiempo de espera'!$B15,'Tiempo de Espera'!$A$6:$AS$28,W$1,FALSE)</f>
        <v>2</v>
      </c>
      <c r="X15">
        <f>VLOOKUP('clusters tiempo de espera'!$B15,'Tiempo de Espera'!$A$6:$AS$28,X$1,FALSE)</f>
        <v>2</v>
      </c>
      <c r="Y15">
        <f>VLOOKUP('clusters tiempo de espera'!$B15,'Tiempo de Espera'!$A$6:$AS$28,Y$1,FALSE)</f>
        <v>2</v>
      </c>
      <c r="Z15">
        <f>VLOOKUP('clusters tiempo de espera'!$B15,'Tiempo de Espera'!$A$6:$AS$28,Z$1,FALSE)</f>
        <v>0</v>
      </c>
      <c r="AA15">
        <f>VLOOKUP('clusters tiempo de espera'!$B15,'Tiempo de Espera'!$A$6:$AS$28,AA$1,FALSE)</f>
        <v>0</v>
      </c>
      <c r="AB15">
        <f>VLOOKUP('clusters tiempo de espera'!$B15,'Tiempo de Espera'!$A$6:$AS$28,AB$1,FALSE)</f>
        <v>0</v>
      </c>
      <c r="AC15">
        <f>VLOOKUP('clusters tiempo de espera'!$B15,'Tiempo de Espera'!$A$6:$AS$28,AC$1,FALSE)</f>
        <v>1</v>
      </c>
      <c r="AD15">
        <f>VLOOKUP('clusters tiempo de espera'!$B15,'Tiempo de Espera'!$A$6:$AS$28,AD$1,FALSE)</f>
        <v>2</v>
      </c>
      <c r="AE15">
        <f>VLOOKUP('clusters tiempo de espera'!$B15,'Tiempo de Espera'!$A$6:$AS$28,AE$1,FALSE)</f>
        <v>2</v>
      </c>
      <c r="AF15">
        <f>VLOOKUP('clusters tiempo de espera'!$B15,'Tiempo de Espera'!$A$6:$AS$28,AF$1,FALSE)</f>
        <v>2</v>
      </c>
      <c r="AG15">
        <f>VLOOKUP('clusters tiempo de espera'!$B15,'Tiempo de Espera'!$A$6:$AS$28,AG$1,FALSE)</f>
        <v>2</v>
      </c>
      <c r="AH15">
        <f>VLOOKUP('clusters tiempo de espera'!$B15,'Tiempo de Espera'!$A$6:$AS$28,AH$1,FALSE)</f>
        <v>2</v>
      </c>
      <c r="AI15">
        <f>VLOOKUP('clusters tiempo de espera'!$B15,'Tiempo de Espera'!$A$6:$AS$28,AI$1,FALSE)</f>
        <v>2</v>
      </c>
      <c r="AJ15">
        <f>VLOOKUP('clusters tiempo de espera'!$B15,'Tiempo de Espera'!$A$6:$AS$28,AJ$1,FALSE)</f>
        <v>2</v>
      </c>
      <c r="AK15">
        <f>VLOOKUP('clusters tiempo de espera'!$B15,'Tiempo de Espera'!$A$6:$AS$28,AK$1,FALSE)</f>
        <v>2</v>
      </c>
      <c r="AL15">
        <f>VLOOKUP('clusters tiempo de espera'!$B15,'Tiempo de Espera'!$A$6:$AS$28,AL$1,FALSE)</f>
        <v>2</v>
      </c>
      <c r="AM15">
        <f>VLOOKUP('clusters tiempo de espera'!$B15,'Tiempo de Espera'!$A$6:$AS$28,AM$1,FALSE)</f>
        <v>2</v>
      </c>
      <c r="AN15">
        <f>VLOOKUP('clusters tiempo de espera'!$B15,'Tiempo de Espera'!$A$6:$AS$28,AN$1,FALSE)</f>
        <v>2</v>
      </c>
      <c r="AO15">
        <f>VLOOKUP('clusters tiempo de espera'!$B15,'Tiempo de Espera'!$A$6:$AS$28,AO$1,FALSE)</f>
        <v>0</v>
      </c>
      <c r="AP15">
        <f>VLOOKUP('clusters tiempo de espera'!$B15,'Tiempo de Espera'!$A$6:$AS$28,AP$1,FALSE)</f>
        <v>2</v>
      </c>
      <c r="AQ15">
        <f>VLOOKUP('clusters tiempo de espera'!$B15,'Tiempo de Espera'!$A$6:$AS$28,AQ$1,FALSE)</f>
        <v>2</v>
      </c>
      <c r="AR15">
        <f t="shared" si="0"/>
        <v>1.55</v>
      </c>
    </row>
    <row r="16" spans="1:44" x14ac:dyDescent="0.25">
      <c r="A16" s="145"/>
      <c r="B16">
        <v>2</v>
      </c>
      <c r="C16" t="str">
        <f>VLOOKUP('clusters tiempo de espera'!B16,'Tiempo de Recorrido'!$C$6:$AR$28,2,FALSE)</f>
        <v>Alfonso_Lopez</v>
      </c>
      <c r="D16">
        <f>VLOOKUP('clusters tiempo de espera'!$B16,'Tiempo de Espera'!$A$6:$AS$28,D$1,FALSE)</f>
        <v>2</v>
      </c>
      <c r="E16">
        <f>VLOOKUP('clusters tiempo de espera'!$B16,'Tiempo de Espera'!$A$6:$AS$28,E$1,FALSE)</f>
        <v>2</v>
      </c>
      <c r="F16">
        <f>VLOOKUP('clusters tiempo de espera'!$B16,'Tiempo de Espera'!$A$6:$AS$28,F$1,FALSE)</f>
        <v>0</v>
      </c>
      <c r="G16">
        <f>VLOOKUP('clusters tiempo de espera'!$B16,'Tiempo de Espera'!$A$6:$AS$28,G$1,FALSE)</f>
        <v>2</v>
      </c>
      <c r="H16">
        <f>VLOOKUP('clusters tiempo de espera'!$B16,'Tiempo de Espera'!$A$6:$AS$28,H$1,FALSE)</f>
        <v>2</v>
      </c>
      <c r="I16">
        <f>VLOOKUP('clusters tiempo de espera'!$B16,'Tiempo de Espera'!$A$6:$AS$28,I$1,FALSE)</f>
        <v>1</v>
      </c>
      <c r="J16">
        <f>VLOOKUP('clusters tiempo de espera'!$B16,'Tiempo de Espera'!$A$6:$AS$28,J$1,FALSE)</f>
        <v>2</v>
      </c>
      <c r="K16">
        <f>VLOOKUP('clusters tiempo de espera'!$B16,'Tiempo de Espera'!$A$6:$AS$28,K$1,FALSE)</f>
        <v>2</v>
      </c>
      <c r="L16">
        <f>VLOOKUP('clusters tiempo de espera'!$B16,'Tiempo de Espera'!$A$6:$AS$28,L$1,FALSE)</f>
        <v>2</v>
      </c>
      <c r="M16">
        <f>VLOOKUP('clusters tiempo de espera'!$B16,'Tiempo de Espera'!$A$6:$AS$28,M$1,FALSE)</f>
        <v>2</v>
      </c>
      <c r="N16">
        <f>VLOOKUP('clusters tiempo de espera'!$B16,'Tiempo de Espera'!$A$6:$AS$28,N$1,FALSE)</f>
        <v>2</v>
      </c>
      <c r="O16">
        <f>VLOOKUP('clusters tiempo de espera'!$B16,'Tiempo de Espera'!$A$6:$AS$28,O$1,FALSE)</f>
        <v>2</v>
      </c>
      <c r="P16">
        <f>VLOOKUP('clusters tiempo de espera'!$B16,'Tiempo de Espera'!$A$6:$AS$28,P$1,FALSE)</f>
        <v>2</v>
      </c>
      <c r="Q16">
        <f>VLOOKUP('clusters tiempo de espera'!$B16,'Tiempo de Espera'!$A$6:$AS$28,Q$1,FALSE)</f>
        <v>2</v>
      </c>
      <c r="R16">
        <f>VLOOKUP('clusters tiempo de espera'!$B16,'Tiempo de Espera'!$A$6:$AS$28,R$1,FALSE)</f>
        <v>2</v>
      </c>
      <c r="S16">
        <f>VLOOKUP('clusters tiempo de espera'!$B16,'Tiempo de Espera'!$A$6:$AS$28,S$1,FALSE)</f>
        <v>2</v>
      </c>
      <c r="T16">
        <f>VLOOKUP('clusters tiempo de espera'!$B16,'Tiempo de Espera'!$A$6:$AS$28,T$1,FALSE)</f>
        <v>2</v>
      </c>
      <c r="U16">
        <f>VLOOKUP('clusters tiempo de espera'!$B16,'Tiempo de Espera'!$A$6:$AS$28,U$1,FALSE)</f>
        <v>2</v>
      </c>
      <c r="V16">
        <f>VLOOKUP('clusters tiempo de espera'!$B16,'Tiempo de Espera'!$A$6:$AS$28,V$1,FALSE)</f>
        <v>2</v>
      </c>
      <c r="W16">
        <f>VLOOKUP('clusters tiempo de espera'!$B16,'Tiempo de Espera'!$A$6:$AS$28,W$1,FALSE)</f>
        <v>2</v>
      </c>
      <c r="X16">
        <f>VLOOKUP('clusters tiempo de espera'!$B16,'Tiempo de Espera'!$A$6:$AS$28,X$1,FALSE)</f>
        <v>2</v>
      </c>
      <c r="Y16">
        <f>VLOOKUP('clusters tiempo de espera'!$B16,'Tiempo de Espera'!$A$6:$AS$28,Y$1,FALSE)</f>
        <v>2</v>
      </c>
      <c r="Z16">
        <f>VLOOKUP('clusters tiempo de espera'!$B16,'Tiempo de Espera'!$A$6:$AS$28,Z$1,FALSE)</f>
        <v>2</v>
      </c>
      <c r="AA16">
        <f>VLOOKUP('clusters tiempo de espera'!$B16,'Tiempo de Espera'!$A$6:$AS$28,AA$1,FALSE)</f>
        <v>0</v>
      </c>
      <c r="AB16">
        <f>VLOOKUP('clusters tiempo de espera'!$B16,'Tiempo de Espera'!$A$6:$AS$28,AB$1,FALSE)</f>
        <v>2</v>
      </c>
      <c r="AC16">
        <f>VLOOKUP('clusters tiempo de espera'!$B16,'Tiempo de Espera'!$A$6:$AS$28,AC$1,FALSE)</f>
        <v>2</v>
      </c>
      <c r="AD16">
        <f>VLOOKUP('clusters tiempo de espera'!$B16,'Tiempo de Espera'!$A$6:$AS$28,AD$1,FALSE)</f>
        <v>1</v>
      </c>
      <c r="AE16">
        <f>VLOOKUP('clusters tiempo de espera'!$B16,'Tiempo de Espera'!$A$6:$AS$28,AE$1,FALSE)</f>
        <v>2</v>
      </c>
      <c r="AF16">
        <f>VLOOKUP('clusters tiempo de espera'!$B16,'Tiempo de Espera'!$A$6:$AS$28,AF$1,FALSE)</f>
        <v>2</v>
      </c>
      <c r="AG16">
        <f>VLOOKUP('clusters tiempo de espera'!$B16,'Tiempo de Espera'!$A$6:$AS$28,AG$1,FALSE)</f>
        <v>2</v>
      </c>
      <c r="AH16">
        <f>VLOOKUP('clusters tiempo de espera'!$B16,'Tiempo de Espera'!$A$6:$AS$28,AH$1,FALSE)</f>
        <v>2</v>
      </c>
      <c r="AI16">
        <f>VLOOKUP('clusters tiempo de espera'!$B16,'Tiempo de Espera'!$A$6:$AS$28,AI$1,FALSE)</f>
        <v>2</v>
      </c>
      <c r="AJ16">
        <f>VLOOKUP('clusters tiempo de espera'!$B16,'Tiempo de Espera'!$A$6:$AS$28,AJ$1,FALSE)</f>
        <v>2</v>
      </c>
      <c r="AK16">
        <f>VLOOKUP('clusters tiempo de espera'!$B16,'Tiempo de Espera'!$A$6:$AS$28,AK$1,FALSE)</f>
        <v>2</v>
      </c>
      <c r="AL16">
        <f>VLOOKUP('clusters tiempo de espera'!$B16,'Tiempo de Espera'!$A$6:$AS$28,AL$1,FALSE)</f>
        <v>2</v>
      </c>
      <c r="AM16">
        <f>VLOOKUP('clusters tiempo de espera'!$B16,'Tiempo de Espera'!$A$6:$AS$28,AM$1,FALSE)</f>
        <v>2</v>
      </c>
      <c r="AN16">
        <f>VLOOKUP('clusters tiempo de espera'!$B16,'Tiempo de Espera'!$A$6:$AS$28,AN$1,FALSE)</f>
        <v>2</v>
      </c>
      <c r="AO16">
        <f>VLOOKUP('clusters tiempo de espera'!$B16,'Tiempo de Espera'!$A$6:$AS$28,AO$1,FALSE)</f>
        <v>2</v>
      </c>
      <c r="AP16">
        <f>VLOOKUP('clusters tiempo de espera'!$B16,'Tiempo de Espera'!$A$6:$AS$28,AP$1,FALSE)</f>
        <v>2</v>
      </c>
      <c r="AQ16">
        <f>VLOOKUP('clusters tiempo de espera'!$B16,'Tiempo de Espera'!$A$6:$AS$28,AQ$1,FALSE)</f>
        <v>2</v>
      </c>
      <c r="AR16">
        <f t="shared" si="0"/>
        <v>1.85</v>
      </c>
    </row>
    <row r="17" spans="1:44" x14ac:dyDescent="0.25">
      <c r="A17" s="145"/>
      <c r="B17">
        <v>6</v>
      </c>
      <c r="C17" t="str">
        <f>VLOOKUP('clusters tiempo de espera'!B17,'Tiempo de Recorrido'!$C$6:$AR$28,2,FALSE)</f>
        <v>Rincon_del_Portal_</v>
      </c>
      <c r="D17">
        <f>VLOOKUP('clusters tiempo de espera'!$B17,'Tiempo de Espera'!$A$6:$AS$28,D$1,FALSE)</f>
        <v>3</v>
      </c>
      <c r="E17">
        <f>VLOOKUP('clusters tiempo de espera'!$B17,'Tiempo de Espera'!$A$6:$AS$28,E$1,FALSE)</f>
        <v>2</v>
      </c>
      <c r="F17">
        <f>VLOOKUP('clusters tiempo de espera'!$B17,'Tiempo de Espera'!$A$6:$AS$28,F$1,FALSE)</f>
        <v>3</v>
      </c>
      <c r="G17">
        <f>VLOOKUP('clusters tiempo de espera'!$B17,'Tiempo de Espera'!$A$6:$AS$28,G$1,FALSE)</f>
        <v>3</v>
      </c>
      <c r="H17">
        <f>VLOOKUP('clusters tiempo de espera'!$B17,'Tiempo de Espera'!$A$6:$AS$28,H$1,FALSE)</f>
        <v>3</v>
      </c>
      <c r="I17">
        <f>VLOOKUP('clusters tiempo de espera'!$B17,'Tiempo de Espera'!$A$6:$AS$28,I$1,FALSE)</f>
        <v>3</v>
      </c>
      <c r="J17">
        <f>VLOOKUP('clusters tiempo de espera'!$B17,'Tiempo de Espera'!$A$6:$AS$28,J$1,FALSE)</f>
        <v>3</v>
      </c>
      <c r="K17">
        <f>VLOOKUP('clusters tiempo de espera'!$B17,'Tiempo de Espera'!$A$6:$AS$28,K$1,FALSE)</f>
        <v>3</v>
      </c>
      <c r="L17">
        <f>VLOOKUP('clusters tiempo de espera'!$B17,'Tiempo de Espera'!$A$6:$AS$28,L$1,FALSE)</f>
        <v>3</v>
      </c>
      <c r="M17">
        <f>VLOOKUP('clusters tiempo de espera'!$B17,'Tiempo de Espera'!$A$6:$AS$28,M$1,FALSE)</f>
        <v>3</v>
      </c>
      <c r="N17">
        <f>VLOOKUP('clusters tiempo de espera'!$B17,'Tiempo de Espera'!$A$6:$AS$28,N$1,FALSE)</f>
        <v>3</v>
      </c>
      <c r="O17">
        <f>VLOOKUP('clusters tiempo de espera'!$B17,'Tiempo de Espera'!$A$6:$AS$28,O$1,FALSE)</f>
        <v>3</v>
      </c>
      <c r="P17">
        <f>VLOOKUP('clusters tiempo de espera'!$B17,'Tiempo de Espera'!$A$6:$AS$28,P$1,FALSE)</f>
        <v>3</v>
      </c>
      <c r="Q17">
        <f>VLOOKUP('clusters tiempo de espera'!$B17,'Tiempo de Espera'!$A$6:$AS$28,Q$1,FALSE)</f>
        <v>3</v>
      </c>
      <c r="R17">
        <f>VLOOKUP('clusters tiempo de espera'!$B17,'Tiempo de Espera'!$A$6:$AS$28,R$1,FALSE)</f>
        <v>3</v>
      </c>
      <c r="S17">
        <f>VLOOKUP('clusters tiempo de espera'!$B17,'Tiempo de Espera'!$A$6:$AS$28,S$1,FALSE)</f>
        <v>3</v>
      </c>
      <c r="T17">
        <f>VLOOKUP('clusters tiempo de espera'!$B17,'Tiempo de Espera'!$A$6:$AS$28,T$1,FALSE)</f>
        <v>3</v>
      </c>
      <c r="U17">
        <f>VLOOKUP('clusters tiempo de espera'!$B17,'Tiempo de Espera'!$A$6:$AS$28,U$1,FALSE)</f>
        <v>3</v>
      </c>
      <c r="V17">
        <f>VLOOKUP('clusters tiempo de espera'!$B17,'Tiempo de Espera'!$A$6:$AS$28,V$1,FALSE)</f>
        <v>3</v>
      </c>
      <c r="W17">
        <f>VLOOKUP('clusters tiempo de espera'!$B17,'Tiempo de Espera'!$A$6:$AS$28,W$1,FALSE)</f>
        <v>3</v>
      </c>
      <c r="X17">
        <f>VLOOKUP('clusters tiempo de espera'!$B17,'Tiempo de Espera'!$A$6:$AS$28,X$1,FALSE)</f>
        <v>3</v>
      </c>
      <c r="Y17">
        <f>VLOOKUP('clusters tiempo de espera'!$B17,'Tiempo de Espera'!$A$6:$AS$28,Y$1,FALSE)</f>
        <v>3</v>
      </c>
      <c r="Z17">
        <f>VLOOKUP('clusters tiempo de espera'!$B17,'Tiempo de Espera'!$A$6:$AS$28,Z$1,FALSE)</f>
        <v>2</v>
      </c>
      <c r="AA17">
        <f>VLOOKUP('clusters tiempo de espera'!$B17,'Tiempo de Espera'!$A$6:$AS$28,AA$1,FALSE)</f>
        <v>3</v>
      </c>
      <c r="AB17">
        <f>VLOOKUP('clusters tiempo de espera'!$B17,'Tiempo de Espera'!$A$6:$AS$28,AB$1,FALSE)</f>
        <v>3</v>
      </c>
      <c r="AC17">
        <f>VLOOKUP('clusters tiempo de espera'!$B17,'Tiempo de Espera'!$A$6:$AS$28,AC$1,FALSE)</f>
        <v>3</v>
      </c>
      <c r="AD17">
        <f>VLOOKUP('clusters tiempo de espera'!$B17,'Tiempo de Espera'!$A$6:$AS$28,AD$1,FALSE)</f>
        <v>3</v>
      </c>
      <c r="AE17">
        <f>VLOOKUP('clusters tiempo de espera'!$B17,'Tiempo de Espera'!$A$6:$AS$28,AE$1,FALSE)</f>
        <v>3</v>
      </c>
      <c r="AF17">
        <f>VLOOKUP('clusters tiempo de espera'!$B17,'Tiempo de Espera'!$A$6:$AS$28,AF$1,FALSE)</f>
        <v>3</v>
      </c>
      <c r="AG17">
        <f>VLOOKUP('clusters tiempo de espera'!$B17,'Tiempo de Espera'!$A$6:$AS$28,AG$1,FALSE)</f>
        <v>3</v>
      </c>
      <c r="AH17">
        <f>VLOOKUP('clusters tiempo de espera'!$B17,'Tiempo de Espera'!$A$6:$AS$28,AH$1,FALSE)</f>
        <v>3</v>
      </c>
      <c r="AI17">
        <f>VLOOKUP('clusters tiempo de espera'!$B17,'Tiempo de Espera'!$A$6:$AS$28,AI$1,FALSE)</f>
        <v>3</v>
      </c>
      <c r="AJ17">
        <f>VLOOKUP('clusters tiempo de espera'!$B17,'Tiempo de Espera'!$A$6:$AS$28,AJ$1,FALSE)</f>
        <v>3</v>
      </c>
      <c r="AK17">
        <f>VLOOKUP('clusters tiempo de espera'!$B17,'Tiempo de Espera'!$A$6:$AS$28,AK$1,FALSE)</f>
        <v>3</v>
      </c>
      <c r="AL17">
        <f>VLOOKUP('clusters tiempo de espera'!$B17,'Tiempo de Espera'!$A$6:$AS$28,AL$1,FALSE)</f>
        <v>3</v>
      </c>
      <c r="AM17">
        <f>VLOOKUP('clusters tiempo de espera'!$B17,'Tiempo de Espera'!$A$6:$AS$28,AM$1,FALSE)</f>
        <v>3</v>
      </c>
      <c r="AN17">
        <f>VLOOKUP('clusters tiempo de espera'!$B17,'Tiempo de Espera'!$A$6:$AS$28,AN$1,FALSE)</f>
        <v>3</v>
      </c>
      <c r="AO17">
        <f>VLOOKUP('clusters tiempo de espera'!$B17,'Tiempo de Espera'!$A$6:$AS$28,AO$1,FALSE)</f>
        <v>3</v>
      </c>
      <c r="AP17">
        <f>VLOOKUP('clusters tiempo de espera'!$B17,'Tiempo de Espera'!$A$6:$AS$28,AP$1,FALSE)</f>
        <v>3</v>
      </c>
      <c r="AQ17">
        <f>VLOOKUP('clusters tiempo de espera'!$B17,'Tiempo de Espera'!$A$6:$AS$28,AQ$1,FALSE)</f>
        <v>3</v>
      </c>
      <c r="AR17">
        <f t="shared" si="0"/>
        <v>2.95</v>
      </c>
    </row>
    <row r="18" spans="1:44" x14ac:dyDescent="0.25">
      <c r="A18" s="145"/>
      <c r="B18">
        <v>4</v>
      </c>
      <c r="C18" t="str">
        <f>VLOOKUP('clusters tiempo de espera'!B18,'Tiempo de Recorrido'!$C$6:$AR$28,2,FALSE)</f>
        <v>Fortaleza</v>
      </c>
      <c r="D18">
        <f>VLOOKUP('clusters tiempo de espera'!$B18,'Tiempo de Espera'!$A$6:$AS$28,D$1,FALSE)</f>
        <v>2</v>
      </c>
      <c r="E18">
        <f>VLOOKUP('clusters tiempo de espera'!$B18,'Tiempo de Espera'!$A$6:$AS$28,E$1,FALSE)</f>
        <v>1</v>
      </c>
      <c r="F18">
        <f>VLOOKUP('clusters tiempo de espera'!$B18,'Tiempo de Espera'!$A$6:$AS$28,F$1,FALSE)</f>
        <v>0</v>
      </c>
      <c r="G18">
        <f>VLOOKUP('clusters tiempo de espera'!$B18,'Tiempo de Espera'!$A$6:$AS$28,G$1,FALSE)</f>
        <v>2</v>
      </c>
      <c r="H18">
        <f>VLOOKUP('clusters tiempo de espera'!$B18,'Tiempo de Espera'!$A$6:$AS$28,H$1,FALSE)</f>
        <v>1</v>
      </c>
      <c r="I18">
        <f>VLOOKUP('clusters tiempo de espera'!$B18,'Tiempo de Espera'!$A$6:$AS$28,I$1,FALSE)</f>
        <v>2</v>
      </c>
      <c r="J18">
        <f>VLOOKUP('clusters tiempo de espera'!$B18,'Tiempo de Espera'!$A$6:$AS$28,J$1,FALSE)</f>
        <v>2</v>
      </c>
      <c r="K18">
        <f>VLOOKUP('clusters tiempo de espera'!$B18,'Tiempo de Espera'!$A$6:$AS$28,K$1,FALSE)</f>
        <v>2</v>
      </c>
      <c r="L18">
        <f>VLOOKUP('clusters tiempo de espera'!$B18,'Tiempo de Espera'!$A$6:$AS$28,L$1,FALSE)</f>
        <v>2</v>
      </c>
      <c r="M18">
        <f>VLOOKUP('clusters tiempo de espera'!$B18,'Tiempo de Espera'!$A$6:$AS$28,M$1,FALSE)</f>
        <v>2</v>
      </c>
      <c r="N18">
        <f>VLOOKUP('clusters tiempo de espera'!$B18,'Tiempo de Espera'!$A$6:$AS$28,N$1,FALSE)</f>
        <v>2</v>
      </c>
      <c r="O18">
        <f>VLOOKUP('clusters tiempo de espera'!$B18,'Tiempo de Espera'!$A$6:$AS$28,O$1,FALSE)</f>
        <v>2</v>
      </c>
      <c r="P18">
        <f>VLOOKUP('clusters tiempo de espera'!$B18,'Tiempo de Espera'!$A$6:$AS$28,P$1,FALSE)</f>
        <v>4</v>
      </c>
      <c r="Q18">
        <f>VLOOKUP('clusters tiempo de espera'!$B18,'Tiempo de Espera'!$A$6:$AS$28,Q$1,FALSE)</f>
        <v>0</v>
      </c>
      <c r="R18">
        <f>VLOOKUP('clusters tiempo de espera'!$B18,'Tiempo de Espera'!$A$6:$AS$28,R$1,FALSE)</f>
        <v>2</v>
      </c>
      <c r="S18">
        <f>VLOOKUP('clusters tiempo de espera'!$B18,'Tiempo de Espera'!$A$6:$AS$28,S$1,FALSE)</f>
        <v>2</v>
      </c>
      <c r="T18">
        <f>VLOOKUP('clusters tiempo de espera'!$B18,'Tiempo de Espera'!$A$6:$AS$28,T$1,FALSE)</f>
        <v>0</v>
      </c>
      <c r="U18">
        <f>VLOOKUP('clusters tiempo de espera'!$B18,'Tiempo de Espera'!$A$6:$AS$28,U$1,FALSE)</f>
        <v>0</v>
      </c>
      <c r="V18">
        <f>VLOOKUP('clusters tiempo de espera'!$B18,'Tiempo de Espera'!$A$6:$AS$28,V$1,FALSE)</f>
        <v>0</v>
      </c>
      <c r="W18">
        <f>VLOOKUP('clusters tiempo de espera'!$B18,'Tiempo de Espera'!$A$6:$AS$28,W$1,FALSE)</f>
        <v>2</v>
      </c>
      <c r="X18">
        <f>VLOOKUP('clusters tiempo de espera'!$B18,'Tiempo de Espera'!$A$6:$AS$28,X$1,FALSE)</f>
        <v>0</v>
      </c>
      <c r="Y18">
        <f>VLOOKUP('clusters tiempo de espera'!$B18,'Tiempo de Espera'!$A$6:$AS$28,Y$1,FALSE)</f>
        <v>1</v>
      </c>
      <c r="Z18">
        <f>VLOOKUP('clusters tiempo de espera'!$B18,'Tiempo de Espera'!$A$6:$AS$28,Z$1,FALSE)</f>
        <v>1</v>
      </c>
      <c r="AA18">
        <f>VLOOKUP('clusters tiempo de espera'!$B18,'Tiempo de Espera'!$A$6:$AS$28,AA$1,FALSE)</f>
        <v>0</v>
      </c>
      <c r="AB18">
        <f>VLOOKUP('clusters tiempo de espera'!$B18,'Tiempo de Espera'!$A$6:$AS$28,AB$1,FALSE)</f>
        <v>2</v>
      </c>
      <c r="AC18">
        <f>VLOOKUP('clusters tiempo de espera'!$B18,'Tiempo de Espera'!$A$6:$AS$28,AC$1,FALSE)</f>
        <v>1</v>
      </c>
      <c r="AD18">
        <f>VLOOKUP('clusters tiempo de espera'!$B18,'Tiempo de Espera'!$A$6:$AS$28,AD$1,FALSE)</f>
        <v>2</v>
      </c>
      <c r="AE18">
        <f>VLOOKUP('clusters tiempo de espera'!$B18,'Tiempo de Espera'!$A$6:$AS$28,AE$1,FALSE)</f>
        <v>2</v>
      </c>
      <c r="AF18">
        <f>VLOOKUP('clusters tiempo de espera'!$B18,'Tiempo de Espera'!$A$6:$AS$28,AF$1,FALSE)</f>
        <v>2</v>
      </c>
      <c r="AG18">
        <f>VLOOKUP('clusters tiempo de espera'!$B18,'Tiempo de Espera'!$A$6:$AS$28,AG$1,FALSE)</f>
        <v>2</v>
      </c>
      <c r="AH18">
        <f>VLOOKUP('clusters tiempo de espera'!$B18,'Tiempo de Espera'!$A$6:$AS$28,AH$1,FALSE)</f>
        <v>2</v>
      </c>
      <c r="AI18">
        <f>VLOOKUP('clusters tiempo de espera'!$B18,'Tiempo de Espera'!$A$6:$AS$28,AI$1,FALSE)</f>
        <v>2</v>
      </c>
      <c r="AJ18">
        <f>VLOOKUP('clusters tiempo de espera'!$B18,'Tiempo de Espera'!$A$6:$AS$28,AJ$1,FALSE)</f>
        <v>2</v>
      </c>
      <c r="AK18">
        <f>VLOOKUP('clusters tiempo de espera'!$B18,'Tiempo de Espera'!$A$6:$AS$28,AK$1,FALSE)</f>
        <v>0</v>
      </c>
      <c r="AL18">
        <f>VLOOKUP('clusters tiempo de espera'!$B18,'Tiempo de Espera'!$A$6:$AS$28,AL$1,FALSE)</f>
        <v>1</v>
      </c>
      <c r="AM18">
        <f>VLOOKUP('clusters tiempo de espera'!$B18,'Tiempo de Espera'!$A$6:$AS$28,AM$1,FALSE)</f>
        <v>2</v>
      </c>
      <c r="AN18">
        <f>VLOOKUP('clusters tiempo de espera'!$B18,'Tiempo de Espera'!$A$6:$AS$28,AN$1,FALSE)</f>
        <v>2</v>
      </c>
      <c r="AO18">
        <f>VLOOKUP('clusters tiempo de espera'!$B18,'Tiempo de Espera'!$A$6:$AS$28,AO$1,FALSE)</f>
        <v>0</v>
      </c>
      <c r="AP18">
        <f>VLOOKUP('clusters tiempo de espera'!$B18,'Tiempo de Espera'!$A$6:$AS$28,AP$1,FALSE)</f>
        <v>2</v>
      </c>
      <c r="AQ18">
        <f>VLOOKUP('clusters tiempo de espera'!$B18,'Tiempo de Espera'!$A$6:$AS$28,AQ$1,FALSE)</f>
        <v>2</v>
      </c>
      <c r="AR18">
        <f t="shared" si="0"/>
        <v>1.45</v>
      </c>
    </row>
    <row r="19" spans="1:44" x14ac:dyDescent="0.25">
      <c r="A19" s="145"/>
      <c r="B19">
        <v>5</v>
      </c>
      <c r="C19" t="str">
        <f>VLOOKUP('clusters tiempo de espera'!B19,'Tiempo de Recorrido'!$C$6:$AR$28,2,FALSE)</f>
        <v>Aurora_1</v>
      </c>
      <c r="D19">
        <f>VLOOKUP('clusters tiempo de espera'!$B19,'Tiempo de Espera'!$A$6:$AS$28,D$1,FALSE)</f>
        <v>2</v>
      </c>
      <c r="E19">
        <f>VLOOKUP('clusters tiempo de espera'!$B19,'Tiempo de Espera'!$A$6:$AS$28,E$1,FALSE)</f>
        <v>2</v>
      </c>
      <c r="F19">
        <f>VLOOKUP('clusters tiempo de espera'!$B19,'Tiempo de Espera'!$A$6:$AS$28,F$1,FALSE)</f>
        <v>2</v>
      </c>
      <c r="G19">
        <f>VLOOKUP('clusters tiempo de espera'!$B19,'Tiempo de Espera'!$A$6:$AS$28,G$1,FALSE)</f>
        <v>2</v>
      </c>
      <c r="H19">
        <f>VLOOKUP('clusters tiempo de espera'!$B19,'Tiempo de Espera'!$A$6:$AS$28,H$1,FALSE)</f>
        <v>2</v>
      </c>
      <c r="I19">
        <f>VLOOKUP('clusters tiempo de espera'!$B19,'Tiempo de Espera'!$A$6:$AS$28,I$1,FALSE)</f>
        <v>0</v>
      </c>
      <c r="J19">
        <f>VLOOKUP('clusters tiempo de espera'!$B19,'Tiempo de Espera'!$A$6:$AS$28,J$1,FALSE)</f>
        <v>2</v>
      </c>
      <c r="K19">
        <f>VLOOKUP('clusters tiempo de espera'!$B19,'Tiempo de Espera'!$A$6:$AS$28,K$1,FALSE)</f>
        <v>2</v>
      </c>
      <c r="L19">
        <f>VLOOKUP('clusters tiempo de espera'!$B19,'Tiempo de Espera'!$A$6:$AS$28,L$1,FALSE)</f>
        <v>2</v>
      </c>
      <c r="M19">
        <f>VLOOKUP('clusters tiempo de espera'!$B19,'Tiempo de Espera'!$A$6:$AS$28,M$1,FALSE)</f>
        <v>2</v>
      </c>
      <c r="N19">
        <f>VLOOKUP('clusters tiempo de espera'!$B19,'Tiempo de Espera'!$A$6:$AS$28,N$1,FALSE)</f>
        <v>2</v>
      </c>
      <c r="O19">
        <f>VLOOKUP('clusters tiempo de espera'!$B19,'Tiempo de Espera'!$A$6:$AS$28,O$1,FALSE)</f>
        <v>2</v>
      </c>
      <c r="P19">
        <f>VLOOKUP('clusters tiempo de espera'!$B19,'Tiempo de Espera'!$A$6:$AS$28,P$1,FALSE)</f>
        <v>2</v>
      </c>
      <c r="Q19">
        <f>VLOOKUP('clusters tiempo de espera'!$B19,'Tiempo de Espera'!$A$6:$AS$28,Q$1,FALSE)</f>
        <v>2</v>
      </c>
      <c r="R19">
        <f>VLOOKUP('clusters tiempo de espera'!$B19,'Tiempo de Espera'!$A$6:$AS$28,R$1,FALSE)</f>
        <v>2</v>
      </c>
      <c r="S19">
        <f>VLOOKUP('clusters tiempo de espera'!$B19,'Tiempo de Espera'!$A$6:$AS$28,S$1,FALSE)</f>
        <v>2</v>
      </c>
      <c r="T19">
        <f>VLOOKUP('clusters tiempo de espera'!$B19,'Tiempo de Espera'!$A$6:$AS$28,T$1,FALSE)</f>
        <v>2</v>
      </c>
      <c r="U19">
        <f>VLOOKUP('clusters tiempo de espera'!$B19,'Tiempo de Espera'!$A$6:$AS$28,U$1,FALSE)</f>
        <v>2</v>
      </c>
      <c r="V19">
        <f>VLOOKUP('clusters tiempo de espera'!$B19,'Tiempo de Espera'!$A$6:$AS$28,V$1,FALSE)</f>
        <v>2</v>
      </c>
      <c r="W19">
        <f>VLOOKUP('clusters tiempo de espera'!$B19,'Tiempo de Espera'!$A$6:$AS$28,W$1,FALSE)</f>
        <v>2</v>
      </c>
      <c r="X19">
        <f>VLOOKUP('clusters tiempo de espera'!$B19,'Tiempo de Espera'!$A$6:$AS$28,X$1,FALSE)</f>
        <v>2</v>
      </c>
      <c r="Y19">
        <f>VLOOKUP('clusters tiempo de espera'!$B19,'Tiempo de Espera'!$A$6:$AS$28,Y$1,FALSE)</f>
        <v>2</v>
      </c>
      <c r="Z19">
        <f>VLOOKUP('clusters tiempo de espera'!$B19,'Tiempo de Espera'!$A$6:$AS$28,Z$1,FALSE)</f>
        <v>2</v>
      </c>
      <c r="AA19">
        <f>VLOOKUP('clusters tiempo de espera'!$B19,'Tiempo de Espera'!$A$6:$AS$28,AA$1,FALSE)</f>
        <v>2</v>
      </c>
      <c r="AB19">
        <f>VLOOKUP('clusters tiempo de espera'!$B19,'Tiempo de Espera'!$A$6:$AS$28,AB$1,FALSE)</f>
        <v>2</v>
      </c>
      <c r="AC19">
        <f>VLOOKUP('clusters tiempo de espera'!$B19,'Tiempo de Espera'!$A$6:$AS$28,AC$1,FALSE)</f>
        <v>2</v>
      </c>
      <c r="AD19">
        <f>VLOOKUP('clusters tiempo de espera'!$B19,'Tiempo de Espera'!$A$6:$AS$28,AD$1,FALSE)</f>
        <v>0</v>
      </c>
      <c r="AE19">
        <f>VLOOKUP('clusters tiempo de espera'!$B19,'Tiempo de Espera'!$A$6:$AS$28,AE$1,FALSE)</f>
        <v>2</v>
      </c>
      <c r="AF19">
        <f>VLOOKUP('clusters tiempo de espera'!$B19,'Tiempo de Espera'!$A$6:$AS$28,AF$1,FALSE)</f>
        <v>2</v>
      </c>
      <c r="AG19">
        <f>VLOOKUP('clusters tiempo de espera'!$B19,'Tiempo de Espera'!$A$6:$AS$28,AG$1,FALSE)</f>
        <v>2</v>
      </c>
      <c r="AH19">
        <f>VLOOKUP('clusters tiempo de espera'!$B19,'Tiempo de Espera'!$A$6:$AS$28,AH$1,FALSE)</f>
        <v>2</v>
      </c>
      <c r="AI19">
        <f>VLOOKUP('clusters tiempo de espera'!$B19,'Tiempo de Espera'!$A$6:$AS$28,AI$1,FALSE)</f>
        <v>2</v>
      </c>
      <c r="AJ19">
        <f>VLOOKUP('clusters tiempo de espera'!$B19,'Tiempo de Espera'!$A$6:$AS$28,AJ$1,FALSE)</f>
        <v>2</v>
      </c>
      <c r="AK19">
        <f>VLOOKUP('clusters tiempo de espera'!$B19,'Tiempo de Espera'!$A$6:$AS$28,AK$1,FALSE)</f>
        <v>2</v>
      </c>
      <c r="AL19">
        <f>VLOOKUP('clusters tiempo de espera'!$B19,'Tiempo de Espera'!$A$6:$AS$28,AL$1,FALSE)</f>
        <v>2</v>
      </c>
      <c r="AM19">
        <f>VLOOKUP('clusters tiempo de espera'!$B19,'Tiempo de Espera'!$A$6:$AS$28,AM$1,FALSE)</f>
        <v>2</v>
      </c>
      <c r="AN19">
        <f>VLOOKUP('clusters tiempo de espera'!$B19,'Tiempo de Espera'!$A$6:$AS$28,AN$1,FALSE)</f>
        <v>2</v>
      </c>
      <c r="AO19">
        <f>VLOOKUP('clusters tiempo de espera'!$B19,'Tiempo de Espera'!$A$6:$AS$28,AO$1,FALSE)</f>
        <v>2</v>
      </c>
      <c r="AP19">
        <f>VLOOKUP('clusters tiempo de espera'!$B19,'Tiempo de Espera'!$A$6:$AS$28,AP$1,FALSE)</f>
        <v>2</v>
      </c>
      <c r="AQ19">
        <f>VLOOKUP('clusters tiempo de espera'!$B19,'Tiempo de Espera'!$A$6:$AS$28,AQ$1,FALSE)</f>
        <v>2</v>
      </c>
      <c r="AR19">
        <f t="shared" si="0"/>
        <v>1.9</v>
      </c>
    </row>
    <row r="20" spans="1:44" x14ac:dyDescent="0.25">
      <c r="A20" s="79"/>
      <c r="D20" s="17">
        <f>AVERAGE(D14:D19)</f>
        <v>2.3333333333333335</v>
      </c>
      <c r="E20" s="17">
        <f t="shared" ref="E20:AQ20" si="3">AVERAGE(E14:E19)</f>
        <v>1.6666666666666667</v>
      </c>
      <c r="F20" s="17">
        <f t="shared" si="3"/>
        <v>0.83333333333333337</v>
      </c>
      <c r="G20" s="17">
        <f t="shared" si="3"/>
        <v>2</v>
      </c>
      <c r="H20" s="17">
        <f t="shared" si="3"/>
        <v>2</v>
      </c>
      <c r="I20" s="17">
        <f t="shared" si="3"/>
        <v>1.8333333333333333</v>
      </c>
      <c r="J20" s="17">
        <f t="shared" si="3"/>
        <v>2.3333333333333335</v>
      </c>
      <c r="K20" s="17">
        <f t="shared" si="3"/>
        <v>2.3333333333333335</v>
      </c>
      <c r="L20" s="17">
        <f t="shared" si="3"/>
        <v>2.3333333333333335</v>
      </c>
      <c r="M20" s="17">
        <f t="shared" si="3"/>
        <v>2.3333333333333335</v>
      </c>
      <c r="N20" s="17">
        <f t="shared" si="3"/>
        <v>2.3333333333333335</v>
      </c>
      <c r="O20" s="17">
        <f t="shared" si="3"/>
        <v>1.8333333333333333</v>
      </c>
      <c r="P20" s="17">
        <f t="shared" si="3"/>
        <v>2.6666666666666665</v>
      </c>
      <c r="Q20" s="17">
        <f t="shared" si="3"/>
        <v>2</v>
      </c>
      <c r="R20" s="17">
        <f t="shared" si="3"/>
        <v>2.3333333333333335</v>
      </c>
      <c r="S20" s="17">
        <f t="shared" si="3"/>
        <v>2.3333333333333335</v>
      </c>
      <c r="T20" s="17">
        <f t="shared" si="3"/>
        <v>2</v>
      </c>
      <c r="U20" s="17">
        <f t="shared" si="3"/>
        <v>1.6666666666666667</v>
      </c>
      <c r="V20" s="17">
        <f t="shared" si="3"/>
        <v>2</v>
      </c>
      <c r="W20" s="17">
        <f t="shared" si="3"/>
        <v>2.3333333333333335</v>
      </c>
      <c r="X20" s="17">
        <f t="shared" si="3"/>
        <v>2</v>
      </c>
      <c r="Y20" s="17">
        <f t="shared" si="3"/>
        <v>2.1666666666666665</v>
      </c>
      <c r="Z20" s="17">
        <f t="shared" si="3"/>
        <v>1.6666666666666667</v>
      </c>
      <c r="AA20" s="17">
        <f t="shared" si="3"/>
        <v>0.83333333333333337</v>
      </c>
      <c r="AB20" s="17">
        <f t="shared" si="3"/>
        <v>2</v>
      </c>
      <c r="AC20" s="17">
        <f t="shared" si="3"/>
        <v>2</v>
      </c>
      <c r="AD20" s="17">
        <f t="shared" si="3"/>
        <v>1.8333333333333333</v>
      </c>
      <c r="AE20" s="17">
        <f t="shared" si="3"/>
        <v>2.3333333333333335</v>
      </c>
      <c r="AF20" s="17">
        <f t="shared" si="3"/>
        <v>2.3333333333333335</v>
      </c>
      <c r="AG20" s="17">
        <f t="shared" si="3"/>
        <v>2.3333333333333335</v>
      </c>
      <c r="AH20" s="17">
        <f t="shared" si="3"/>
        <v>2.3333333333333335</v>
      </c>
      <c r="AI20" s="17">
        <f t="shared" si="3"/>
        <v>2.3333333333333335</v>
      </c>
      <c r="AJ20" s="17">
        <f t="shared" si="3"/>
        <v>1.8333333333333333</v>
      </c>
      <c r="AK20" s="17">
        <f t="shared" si="3"/>
        <v>2</v>
      </c>
      <c r="AL20" s="17">
        <f t="shared" si="3"/>
        <v>2.1666666666666665</v>
      </c>
      <c r="AM20" s="17">
        <f t="shared" si="3"/>
        <v>2.3333333333333335</v>
      </c>
      <c r="AN20" s="17">
        <f t="shared" si="3"/>
        <v>2.3333333333333335</v>
      </c>
      <c r="AO20" s="17">
        <f t="shared" si="3"/>
        <v>1.6666666666666667</v>
      </c>
      <c r="AP20" s="17">
        <f t="shared" si="3"/>
        <v>2.3333333333333335</v>
      </c>
      <c r="AQ20" s="17">
        <f t="shared" si="3"/>
        <v>2.3333333333333335</v>
      </c>
    </row>
    <row r="21" spans="1:44" x14ac:dyDescent="0.25">
      <c r="A21" s="79"/>
    </row>
    <row r="22" spans="1:44" x14ac:dyDescent="0.25">
      <c r="A22" s="145" t="s">
        <v>134</v>
      </c>
      <c r="B22">
        <v>13</v>
      </c>
      <c r="C22" t="str">
        <f>VLOOKUP('clusters tiempo de espera'!B22,'Tiempo de Recorrido'!$C$6:$AR$28,2,FALSE)</f>
        <v>20_de_julio</v>
      </c>
      <c r="D22">
        <f>VLOOKUP('clusters tiempo de espera'!$B22,'Tiempo de Espera'!$A$6:$AS$28,D$1,FALSE)</f>
        <v>2</v>
      </c>
      <c r="E22">
        <f>VLOOKUP('clusters tiempo de espera'!$B22,'Tiempo de Espera'!$A$6:$AS$28,E$1,FALSE)</f>
        <v>2</v>
      </c>
      <c r="F22">
        <f>VLOOKUP('clusters tiempo de espera'!$B22,'Tiempo de Espera'!$A$6:$AS$28,F$1,FALSE)</f>
        <v>1</v>
      </c>
      <c r="G22">
        <f>VLOOKUP('clusters tiempo de espera'!$B22,'Tiempo de Espera'!$A$6:$AS$28,G$1,FALSE)</f>
        <v>2</v>
      </c>
      <c r="H22">
        <f>VLOOKUP('clusters tiempo de espera'!$B22,'Tiempo de Espera'!$A$6:$AS$28,H$1,FALSE)</f>
        <v>2</v>
      </c>
      <c r="I22">
        <f>VLOOKUP('clusters tiempo de espera'!$B22,'Tiempo de Espera'!$A$6:$AS$28,I$1,FALSE)</f>
        <v>2</v>
      </c>
      <c r="J22">
        <f>VLOOKUP('clusters tiempo de espera'!$B22,'Tiempo de Espera'!$A$6:$AS$28,J$1,FALSE)</f>
        <v>2</v>
      </c>
      <c r="K22">
        <f>VLOOKUP('clusters tiempo de espera'!$B22,'Tiempo de Espera'!$A$6:$AS$28,K$1,FALSE)</f>
        <v>2</v>
      </c>
      <c r="L22">
        <f>VLOOKUP('clusters tiempo de espera'!$B22,'Tiempo de Espera'!$A$6:$AS$28,L$1,FALSE)</f>
        <v>2</v>
      </c>
      <c r="M22">
        <f>VLOOKUP('clusters tiempo de espera'!$B22,'Tiempo de Espera'!$A$6:$AS$28,M$1,FALSE)</f>
        <v>2</v>
      </c>
      <c r="N22">
        <f>VLOOKUP('clusters tiempo de espera'!$B22,'Tiempo de Espera'!$A$6:$AS$28,N$1,FALSE)</f>
        <v>2</v>
      </c>
      <c r="O22">
        <f>VLOOKUP('clusters tiempo de espera'!$B22,'Tiempo de Espera'!$A$6:$AS$28,O$1,FALSE)</f>
        <v>2</v>
      </c>
      <c r="P22">
        <f>VLOOKUP('clusters tiempo de espera'!$B22,'Tiempo de Espera'!$A$6:$AS$28,P$1,FALSE)</f>
        <v>2</v>
      </c>
      <c r="Q22">
        <f>VLOOKUP('clusters tiempo de espera'!$B22,'Tiempo de Espera'!$A$6:$AS$28,Q$1,FALSE)</f>
        <v>2</v>
      </c>
      <c r="R22">
        <f>VLOOKUP('clusters tiempo de espera'!$B22,'Tiempo de Espera'!$A$6:$AS$28,R$1,FALSE)</f>
        <v>2</v>
      </c>
      <c r="S22">
        <f>VLOOKUP('clusters tiempo de espera'!$B22,'Tiempo de Espera'!$A$6:$AS$28,S$1,FALSE)</f>
        <v>2</v>
      </c>
      <c r="T22">
        <f>VLOOKUP('clusters tiempo de espera'!$B22,'Tiempo de Espera'!$A$6:$AS$28,T$1,FALSE)</f>
        <v>2</v>
      </c>
      <c r="U22">
        <f>VLOOKUP('clusters tiempo de espera'!$B22,'Tiempo de Espera'!$A$6:$AS$28,U$1,FALSE)</f>
        <v>2</v>
      </c>
      <c r="V22">
        <f>VLOOKUP('clusters tiempo de espera'!$B22,'Tiempo de Espera'!$A$6:$AS$28,V$1,FALSE)</f>
        <v>2</v>
      </c>
      <c r="W22">
        <f>VLOOKUP('clusters tiempo de espera'!$B22,'Tiempo de Espera'!$A$6:$AS$28,W$1,FALSE)</f>
        <v>2</v>
      </c>
      <c r="X22">
        <f>VLOOKUP('clusters tiempo de espera'!$B22,'Tiempo de Espera'!$A$6:$AS$28,X$1,FALSE)</f>
        <v>2</v>
      </c>
      <c r="Y22">
        <f>VLOOKUP('clusters tiempo de espera'!$B22,'Tiempo de Espera'!$A$6:$AS$28,Y$1,FALSE)</f>
        <v>2</v>
      </c>
      <c r="Z22">
        <f>VLOOKUP('clusters tiempo de espera'!$B22,'Tiempo de Espera'!$A$6:$AS$28,Z$1,FALSE)</f>
        <v>2</v>
      </c>
      <c r="AA22">
        <f>VLOOKUP('clusters tiempo de espera'!$B22,'Tiempo de Espera'!$A$6:$AS$28,AA$1,FALSE)</f>
        <v>1</v>
      </c>
      <c r="AB22">
        <f>VLOOKUP('clusters tiempo de espera'!$B22,'Tiempo de Espera'!$A$6:$AS$28,AB$1,FALSE)</f>
        <v>0</v>
      </c>
      <c r="AC22">
        <f>VLOOKUP('clusters tiempo de espera'!$B22,'Tiempo de Espera'!$A$6:$AS$28,AC$1,FALSE)</f>
        <v>2</v>
      </c>
      <c r="AD22">
        <f>VLOOKUP('clusters tiempo de espera'!$B22,'Tiempo de Espera'!$A$6:$AS$28,AD$1,FALSE)</f>
        <v>2</v>
      </c>
      <c r="AE22">
        <f>VLOOKUP('clusters tiempo de espera'!$B22,'Tiempo de Espera'!$A$6:$AS$28,AE$1,FALSE)</f>
        <v>2</v>
      </c>
      <c r="AF22">
        <f>VLOOKUP('clusters tiempo de espera'!$B22,'Tiempo de Espera'!$A$6:$AS$28,AF$1,FALSE)</f>
        <v>2</v>
      </c>
      <c r="AG22">
        <f>VLOOKUP('clusters tiempo de espera'!$B22,'Tiempo de Espera'!$A$6:$AS$28,AG$1,FALSE)</f>
        <v>3</v>
      </c>
      <c r="AH22">
        <f>VLOOKUP('clusters tiempo de espera'!$B22,'Tiempo de Espera'!$A$6:$AS$28,AH$1,FALSE)</f>
        <v>2</v>
      </c>
      <c r="AI22">
        <f>VLOOKUP('clusters tiempo de espera'!$B22,'Tiempo de Espera'!$A$6:$AS$28,AI$1,FALSE)</f>
        <v>2</v>
      </c>
      <c r="AJ22">
        <f>VLOOKUP('clusters tiempo de espera'!$B22,'Tiempo de Espera'!$A$6:$AS$28,AJ$1,FALSE)</f>
        <v>2</v>
      </c>
      <c r="AK22">
        <f>VLOOKUP('clusters tiempo de espera'!$B22,'Tiempo de Espera'!$A$6:$AS$28,AK$1,FALSE)</f>
        <v>3</v>
      </c>
      <c r="AL22">
        <f>VLOOKUP('clusters tiempo de espera'!$B22,'Tiempo de Espera'!$A$6:$AS$28,AL$1,FALSE)</f>
        <v>2</v>
      </c>
      <c r="AM22">
        <f>VLOOKUP('clusters tiempo de espera'!$B22,'Tiempo de Espera'!$A$6:$AS$28,AM$1,FALSE)</f>
        <v>2</v>
      </c>
      <c r="AN22">
        <f>VLOOKUP('clusters tiempo de espera'!$B22,'Tiempo de Espera'!$A$6:$AS$28,AN$1,FALSE)</f>
        <v>2</v>
      </c>
      <c r="AO22">
        <f>VLOOKUP('clusters tiempo de espera'!$B22,'Tiempo de Espera'!$A$6:$AS$28,AO$1,FALSE)</f>
        <v>2</v>
      </c>
      <c r="AP22">
        <f>VLOOKUP('clusters tiempo de espera'!$B22,'Tiempo de Espera'!$A$6:$AS$28,AP$1,FALSE)</f>
        <v>2</v>
      </c>
      <c r="AQ22">
        <f>VLOOKUP('clusters tiempo de espera'!$B22,'Tiempo de Espera'!$A$6:$AS$28,AQ$1,FALSE)</f>
        <v>2</v>
      </c>
      <c r="AR22">
        <f t="shared" si="0"/>
        <v>1.95</v>
      </c>
    </row>
    <row r="23" spans="1:44" x14ac:dyDescent="0.25">
      <c r="A23" s="145"/>
      <c r="B23">
        <v>15</v>
      </c>
      <c r="C23" t="str">
        <f>VLOOKUP('clusters tiempo de espera'!B23,'Tiempo de Recorrido'!$C$6:$AR$28,2,FALSE)</f>
        <v>San_Blas_2</v>
      </c>
      <c r="D23">
        <f>VLOOKUP('clusters tiempo de espera'!$B23,'Tiempo de Espera'!$A$6:$AS$28,D$1,FALSE)</f>
        <v>1</v>
      </c>
      <c r="E23">
        <f>VLOOKUP('clusters tiempo de espera'!$B23,'Tiempo de Espera'!$A$6:$AS$28,E$1,FALSE)</f>
        <v>1</v>
      </c>
      <c r="F23">
        <f>VLOOKUP('clusters tiempo de espera'!$B23,'Tiempo de Espera'!$A$6:$AS$28,F$1,FALSE)</f>
        <v>1</v>
      </c>
      <c r="G23">
        <f>VLOOKUP('clusters tiempo de espera'!$B23,'Tiempo de Espera'!$A$6:$AS$28,G$1,FALSE)</f>
        <v>1</v>
      </c>
      <c r="H23">
        <f>VLOOKUP('clusters tiempo de espera'!$B23,'Tiempo de Espera'!$A$6:$AS$28,H$1,FALSE)</f>
        <v>1</v>
      </c>
      <c r="I23">
        <f>VLOOKUP('clusters tiempo de espera'!$B23,'Tiempo de Espera'!$A$6:$AS$28,I$1,FALSE)</f>
        <v>1</v>
      </c>
      <c r="J23">
        <f>VLOOKUP('clusters tiempo de espera'!$B23,'Tiempo de Espera'!$A$6:$AS$28,J$1,FALSE)</f>
        <v>1</v>
      </c>
      <c r="K23">
        <f>VLOOKUP('clusters tiempo de espera'!$B23,'Tiempo de Espera'!$A$6:$AS$28,K$1,FALSE)</f>
        <v>1</v>
      </c>
      <c r="L23">
        <f>VLOOKUP('clusters tiempo de espera'!$B23,'Tiempo de Espera'!$A$6:$AS$28,L$1,FALSE)</f>
        <v>1</v>
      </c>
      <c r="M23">
        <f>VLOOKUP('clusters tiempo de espera'!$B23,'Tiempo de Espera'!$A$6:$AS$28,M$1,FALSE)</f>
        <v>1</v>
      </c>
      <c r="N23">
        <f>VLOOKUP('clusters tiempo de espera'!$B23,'Tiempo de Espera'!$A$6:$AS$28,N$1,FALSE)</f>
        <v>0</v>
      </c>
      <c r="O23">
        <f>VLOOKUP('clusters tiempo de espera'!$B23,'Tiempo de Espera'!$A$6:$AS$28,O$1,FALSE)</f>
        <v>1</v>
      </c>
      <c r="P23">
        <f>VLOOKUP('clusters tiempo de espera'!$B23,'Tiempo de Espera'!$A$6:$AS$28,P$1,FALSE)</f>
        <v>1</v>
      </c>
      <c r="Q23">
        <f>VLOOKUP('clusters tiempo de espera'!$B23,'Tiempo de Espera'!$A$6:$AS$28,Q$1,FALSE)</f>
        <v>1</v>
      </c>
      <c r="R23">
        <f>VLOOKUP('clusters tiempo de espera'!$B23,'Tiempo de Espera'!$A$6:$AS$28,R$1,FALSE)</f>
        <v>1</v>
      </c>
      <c r="S23">
        <f>VLOOKUP('clusters tiempo de espera'!$B23,'Tiempo de Espera'!$A$6:$AS$28,S$1,FALSE)</f>
        <v>1</v>
      </c>
      <c r="T23">
        <f>VLOOKUP('clusters tiempo de espera'!$B23,'Tiempo de Espera'!$A$6:$AS$28,T$1,FALSE)</f>
        <v>1</v>
      </c>
      <c r="U23">
        <f>VLOOKUP('clusters tiempo de espera'!$B23,'Tiempo de Espera'!$A$6:$AS$28,U$1,FALSE)</f>
        <v>1</v>
      </c>
      <c r="V23">
        <f>VLOOKUP('clusters tiempo de espera'!$B23,'Tiempo de Espera'!$A$6:$AS$28,V$1,FALSE)</f>
        <v>1</v>
      </c>
      <c r="W23">
        <f>VLOOKUP('clusters tiempo de espera'!$B23,'Tiempo de Espera'!$A$6:$AS$28,W$1,FALSE)</f>
        <v>1</v>
      </c>
      <c r="X23">
        <f>VLOOKUP('clusters tiempo de espera'!$B23,'Tiempo de Espera'!$A$6:$AS$28,X$1,FALSE)</f>
        <v>1</v>
      </c>
      <c r="Y23">
        <f>VLOOKUP('clusters tiempo de espera'!$B23,'Tiempo de Espera'!$A$6:$AS$28,Y$1,FALSE)</f>
        <v>1</v>
      </c>
      <c r="Z23">
        <f>VLOOKUP('clusters tiempo de espera'!$B23,'Tiempo de Espera'!$A$6:$AS$28,Z$1,FALSE)</f>
        <v>1</v>
      </c>
      <c r="AA23">
        <f>VLOOKUP('clusters tiempo de espera'!$B23,'Tiempo de Espera'!$A$6:$AS$28,AA$1,FALSE)</f>
        <v>1</v>
      </c>
      <c r="AB23">
        <f>VLOOKUP('clusters tiempo de espera'!$B23,'Tiempo de Espera'!$A$6:$AS$28,AB$1,FALSE)</f>
        <v>1</v>
      </c>
      <c r="AC23">
        <f>VLOOKUP('clusters tiempo de espera'!$B23,'Tiempo de Espera'!$A$6:$AS$28,AC$1,FALSE)</f>
        <v>1</v>
      </c>
      <c r="AD23">
        <f>VLOOKUP('clusters tiempo de espera'!$B23,'Tiempo de Espera'!$A$6:$AS$28,AD$1,FALSE)</f>
        <v>1</v>
      </c>
      <c r="AE23">
        <f>VLOOKUP('clusters tiempo de espera'!$B23,'Tiempo de Espera'!$A$6:$AS$28,AE$1,FALSE)</f>
        <v>1</v>
      </c>
      <c r="AF23">
        <f>VLOOKUP('clusters tiempo de espera'!$B23,'Tiempo de Espera'!$A$6:$AS$28,AF$1,FALSE)</f>
        <v>1</v>
      </c>
      <c r="AG23">
        <f>VLOOKUP('clusters tiempo de espera'!$B23,'Tiempo de Espera'!$A$6:$AS$28,AG$1,FALSE)</f>
        <v>3</v>
      </c>
      <c r="AH23">
        <f>VLOOKUP('clusters tiempo de espera'!$B23,'Tiempo de Espera'!$A$6:$AS$28,AH$1,FALSE)</f>
        <v>1</v>
      </c>
      <c r="AI23">
        <f>VLOOKUP('clusters tiempo de espera'!$B23,'Tiempo de Espera'!$A$6:$AS$28,AI$1,FALSE)</f>
        <v>0</v>
      </c>
      <c r="AJ23">
        <f>VLOOKUP('clusters tiempo de espera'!$B23,'Tiempo de Espera'!$A$6:$AS$28,AJ$1,FALSE)</f>
        <v>1</v>
      </c>
      <c r="AK23">
        <f>VLOOKUP('clusters tiempo de espera'!$B23,'Tiempo de Espera'!$A$6:$AS$28,AK$1,FALSE)</f>
        <v>2</v>
      </c>
      <c r="AL23">
        <f>VLOOKUP('clusters tiempo de espera'!$B23,'Tiempo de Espera'!$A$6:$AS$28,AL$1,FALSE)</f>
        <v>1</v>
      </c>
      <c r="AM23">
        <f>VLOOKUP('clusters tiempo de espera'!$B23,'Tiempo de Espera'!$A$6:$AS$28,AM$1,FALSE)</f>
        <v>1</v>
      </c>
      <c r="AN23">
        <f>VLOOKUP('clusters tiempo de espera'!$B23,'Tiempo de Espera'!$A$6:$AS$28,AN$1,FALSE)</f>
        <v>1</v>
      </c>
      <c r="AO23">
        <f>VLOOKUP('clusters tiempo de espera'!$B23,'Tiempo de Espera'!$A$6:$AS$28,AO$1,FALSE)</f>
        <v>1</v>
      </c>
      <c r="AP23">
        <f>VLOOKUP('clusters tiempo de espera'!$B23,'Tiempo de Espera'!$A$6:$AS$28,AP$1,FALSE)</f>
        <v>1</v>
      </c>
      <c r="AQ23">
        <f>VLOOKUP('clusters tiempo de espera'!$B23,'Tiempo de Espera'!$A$6:$AS$28,AQ$1,FALSE)</f>
        <v>1</v>
      </c>
      <c r="AR23">
        <f t="shared" si="0"/>
        <v>1.0249999999999999</v>
      </c>
    </row>
    <row r="24" spans="1:44" x14ac:dyDescent="0.25">
      <c r="A24" s="145"/>
      <c r="B24">
        <v>12</v>
      </c>
      <c r="C24" t="str">
        <f>VLOOKUP('clusters tiempo de espera'!B24,'Tiempo de Recorrido'!$C$6:$AR$28,2,FALSE)</f>
        <v>Altos_del_Poblado</v>
      </c>
      <c r="D24">
        <f>VLOOKUP('clusters tiempo de espera'!$B24,'Tiempo de Espera'!$A$6:$AS$28,D$1,FALSE)</f>
        <v>2</v>
      </c>
      <c r="E24">
        <f>VLOOKUP('clusters tiempo de espera'!$B24,'Tiempo de Espera'!$A$6:$AS$28,E$1,FALSE)</f>
        <v>2</v>
      </c>
      <c r="F24">
        <f>VLOOKUP('clusters tiempo de espera'!$B24,'Tiempo de Espera'!$A$6:$AS$28,F$1,FALSE)</f>
        <v>2</v>
      </c>
      <c r="G24">
        <f>VLOOKUP('clusters tiempo de espera'!$B24,'Tiempo de Espera'!$A$6:$AS$28,G$1,FALSE)</f>
        <v>2</v>
      </c>
      <c r="H24">
        <f>VLOOKUP('clusters tiempo de espera'!$B24,'Tiempo de Espera'!$A$6:$AS$28,H$1,FALSE)</f>
        <v>2</v>
      </c>
      <c r="I24">
        <f>VLOOKUP('clusters tiempo de espera'!$B24,'Tiempo de Espera'!$A$6:$AS$28,I$1,FALSE)</f>
        <v>2</v>
      </c>
      <c r="J24">
        <f>VLOOKUP('clusters tiempo de espera'!$B24,'Tiempo de Espera'!$A$6:$AS$28,J$1,FALSE)</f>
        <v>2</v>
      </c>
      <c r="K24">
        <f>VLOOKUP('clusters tiempo de espera'!$B24,'Tiempo de Espera'!$A$6:$AS$28,K$1,FALSE)</f>
        <v>2</v>
      </c>
      <c r="L24">
        <f>VLOOKUP('clusters tiempo de espera'!$B24,'Tiempo de Espera'!$A$6:$AS$28,L$1,FALSE)</f>
        <v>2</v>
      </c>
      <c r="M24">
        <f>VLOOKUP('clusters tiempo de espera'!$B24,'Tiempo de Espera'!$A$6:$AS$28,M$1,FALSE)</f>
        <v>2</v>
      </c>
      <c r="N24">
        <f>VLOOKUP('clusters tiempo de espera'!$B24,'Tiempo de Espera'!$A$6:$AS$28,N$1,FALSE)</f>
        <v>2</v>
      </c>
      <c r="O24">
        <f>VLOOKUP('clusters tiempo de espera'!$B24,'Tiempo de Espera'!$A$6:$AS$28,O$1,FALSE)</f>
        <v>2</v>
      </c>
      <c r="P24">
        <f>VLOOKUP('clusters tiempo de espera'!$B24,'Tiempo de Espera'!$A$6:$AS$28,P$1,FALSE)</f>
        <v>4</v>
      </c>
      <c r="Q24">
        <f>VLOOKUP('clusters tiempo de espera'!$B24,'Tiempo de Espera'!$A$6:$AS$28,Q$1,FALSE)</f>
        <v>2</v>
      </c>
      <c r="R24">
        <f>VLOOKUP('clusters tiempo de espera'!$B24,'Tiempo de Espera'!$A$6:$AS$28,R$1,FALSE)</f>
        <v>2</v>
      </c>
      <c r="S24">
        <f>VLOOKUP('clusters tiempo de espera'!$B24,'Tiempo de Espera'!$A$6:$AS$28,S$1,FALSE)</f>
        <v>0</v>
      </c>
      <c r="T24">
        <f>VLOOKUP('clusters tiempo de espera'!$B24,'Tiempo de Espera'!$A$6:$AS$28,T$1,FALSE)</f>
        <v>2</v>
      </c>
      <c r="U24">
        <f>VLOOKUP('clusters tiempo de espera'!$B24,'Tiempo de Espera'!$A$6:$AS$28,U$1,FALSE)</f>
        <v>2</v>
      </c>
      <c r="V24">
        <f>VLOOKUP('clusters tiempo de espera'!$B24,'Tiempo de Espera'!$A$6:$AS$28,V$1,FALSE)</f>
        <v>2</v>
      </c>
      <c r="W24">
        <f>VLOOKUP('clusters tiempo de espera'!$B24,'Tiempo de Espera'!$A$6:$AS$28,W$1,FALSE)</f>
        <v>2</v>
      </c>
      <c r="X24">
        <f>VLOOKUP('clusters tiempo de espera'!$B24,'Tiempo de Espera'!$A$6:$AS$28,X$1,FALSE)</f>
        <v>2</v>
      </c>
      <c r="Y24">
        <f>VLOOKUP('clusters tiempo de espera'!$B24,'Tiempo de Espera'!$A$6:$AS$28,Y$1,FALSE)</f>
        <v>2</v>
      </c>
      <c r="Z24">
        <f>VLOOKUP('clusters tiempo de espera'!$B24,'Tiempo de Espera'!$A$6:$AS$28,Z$1,FALSE)</f>
        <v>2</v>
      </c>
      <c r="AA24">
        <f>VLOOKUP('clusters tiempo de espera'!$B24,'Tiempo de Espera'!$A$6:$AS$28,AA$1,FALSE)</f>
        <v>2</v>
      </c>
      <c r="AB24">
        <f>VLOOKUP('clusters tiempo de espera'!$B24,'Tiempo de Espera'!$A$6:$AS$28,AB$1,FALSE)</f>
        <v>2</v>
      </c>
      <c r="AC24">
        <f>VLOOKUP('clusters tiempo de espera'!$B24,'Tiempo de Espera'!$A$6:$AS$28,AC$1,FALSE)</f>
        <v>2</v>
      </c>
      <c r="AD24">
        <f>VLOOKUP('clusters tiempo de espera'!$B24,'Tiempo de Espera'!$A$6:$AS$28,AD$1,FALSE)</f>
        <v>2</v>
      </c>
      <c r="AE24">
        <f>VLOOKUP('clusters tiempo de espera'!$B24,'Tiempo de Espera'!$A$6:$AS$28,AE$1,FALSE)</f>
        <v>2</v>
      </c>
      <c r="AF24">
        <f>VLOOKUP('clusters tiempo de espera'!$B24,'Tiempo de Espera'!$A$6:$AS$28,AF$1,FALSE)</f>
        <v>2</v>
      </c>
      <c r="AG24">
        <f>VLOOKUP('clusters tiempo de espera'!$B24,'Tiempo de Espera'!$A$6:$AS$28,AG$1,FALSE)</f>
        <v>2</v>
      </c>
      <c r="AH24">
        <f>VLOOKUP('clusters tiempo de espera'!$B24,'Tiempo de Espera'!$A$6:$AS$28,AH$1,FALSE)</f>
        <v>2</v>
      </c>
      <c r="AI24">
        <f>VLOOKUP('clusters tiempo de espera'!$B24,'Tiempo de Espera'!$A$6:$AS$28,AI$1,FALSE)</f>
        <v>2</v>
      </c>
      <c r="AJ24">
        <f>VLOOKUP('clusters tiempo de espera'!$B24,'Tiempo de Espera'!$A$6:$AS$28,AJ$1,FALSE)</f>
        <v>2</v>
      </c>
      <c r="AK24">
        <f>VLOOKUP('clusters tiempo de espera'!$B24,'Tiempo de Espera'!$A$6:$AS$28,AK$1,FALSE)</f>
        <v>3</v>
      </c>
      <c r="AL24">
        <f>VLOOKUP('clusters tiempo de espera'!$B24,'Tiempo de Espera'!$A$6:$AS$28,AL$1,FALSE)</f>
        <v>2</v>
      </c>
      <c r="AM24">
        <f>VLOOKUP('clusters tiempo de espera'!$B24,'Tiempo de Espera'!$A$6:$AS$28,AM$1,FALSE)</f>
        <v>0</v>
      </c>
      <c r="AN24">
        <f>VLOOKUP('clusters tiempo de espera'!$B24,'Tiempo de Espera'!$A$6:$AS$28,AN$1,FALSE)</f>
        <v>2</v>
      </c>
      <c r="AO24">
        <f>VLOOKUP('clusters tiempo de espera'!$B24,'Tiempo de Espera'!$A$6:$AS$28,AO$1,FALSE)</f>
        <v>2</v>
      </c>
      <c r="AP24">
        <f>VLOOKUP('clusters tiempo de espera'!$B24,'Tiempo de Espera'!$A$6:$AS$28,AP$1,FALSE)</f>
        <v>2</v>
      </c>
      <c r="AQ24">
        <f>VLOOKUP('clusters tiempo de espera'!$B24,'Tiempo de Espera'!$A$6:$AS$28,AQ$1,FALSE)</f>
        <v>2</v>
      </c>
      <c r="AR24">
        <f t="shared" si="0"/>
        <v>1.9750000000000001</v>
      </c>
    </row>
    <row r="25" spans="1:44" x14ac:dyDescent="0.25">
      <c r="A25" s="145"/>
      <c r="B25">
        <v>11</v>
      </c>
      <c r="C25" t="str">
        <f>VLOOKUP('clusters tiempo de espera'!B25,'Tiempo de Recorrido'!$C$6:$AR$28,2,FALSE)</f>
        <v>_Bello_Horizonte</v>
      </c>
      <c r="D25">
        <f>VLOOKUP('clusters tiempo de espera'!$B25,'Tiempo de Espera'!$A$6:$AS$28,D$1,FALSE)</f>
        <v>3</v>
      </c>
      <c r="E25">
        <f>VLOOKUP('clusters tiempo de espera'!$B25,'Tiempo de Espera'!$A$6:$AS$28,E$1,FALSE)</f>
        <v>1</v>
      </c>
      <c r="F25">
        <f>VLOOKUP('clusters tiempo de espera'!$B25,'Tiempo de Espera'!$A$6:$AS$28,F$1,FALSE)</f>
        <v>1</v>
      </c>
      <c r="G25">
        <f>VLOOKUP('clusters tiempo de espera'!$B25,'Tiempo de Espera'!$A$6:$AS$28,G$1,FALSE)</f>
        <v>3</v>
      </c>
      <c r="H25">
        <f>VLOOKUP('clusters tiempo de espera'!$B25,'Tiempo de Espera'!$A$6:$AS$28,H$1,FALSE)</f>
        <v>1</v>
      </c>
      <c r="I25">
        <f>VLOOKUP('clusters tiempo de espera'!$B25,'Tiempo de Espera'!$A$6:$AS$28,I$1,FALSE)</f>
        <v>3</v>
      </c>
      <c r="J25">
        <f>VLOOKUP('clusters tiempo de espera'!$B25,'Tiempo de Espera'!$A$6:$AS$28,J$1,FALSE)</f>
        <v>3</v>
      </c>
      <c r="K25">
        <f>VLOOKUP('clusters tiempo de espera'!$B25,'Tiempo de Espera'!$A$6:$AS$28,K$1,FALSE)</f>
        <v>3</v>
      </c>
      <c r="L25">
        <f>VLOOKUP('clusters tiempo de espera'!$B25,'Tiempo de Espera'!$A$6:$AS$28,L$1,FALSE)</f>
        <v>3</v>
      </c>
      <c r="M25">
        <f>VLOOKUP('clusters tiempo de espera'!$B25,'Tiempo de Espera'!$A$6:$AS$28,M$1,FALSE)</f>
        <v>3</v>
      </c>
      <c r="N25">
        <f>VLOOKUP('clusters tiempo de espera'!$B25,'Tiempo de Espera'!$A$6:$AS$28,N$1,FALSE)</f>
        <v>3</v>
      </c>
      <c r="O25">
        <f>VLOOKUP('clusters tiempo de espera'!$B25,'Tiempo de Espera'!$A$6:$AS$28,O$1,FALSE)</f>
        <v>3</v>
      </c>
      <c r="P25">
        <f>VLOOKUP('clusters tiempo de espera'!$B25,'Tiempo de Espera'!$A$6:$AS$28,P$1,FALSE)</f>
        <v>3</v>
      </c>
      <c r="Q25">
        <f>VLOOKUP('clusters tiempo de espera'!$B25,'Tiempo de Espera'!$A$6:$AS$28,Q$1,FALSE)</f>
        <v>3</v>
      </c>
      <c r="R25">
        <f>VLOOKUP('clusters tiempo de espera'!$B25,'Tiempo de Espera'!$A$6:$AS$28,R$1,FALSE)</f>
        <v>0</v>
      </c>
      <c r="S25">
        <f>VLOOKUP('clusters tiempo de espera'!$B25,'Tiempo de Espera'!$A$6:$AS$28,S$1,FALSE)</f>
        <v>3</v>
      </c>
      <c r="T25">
        <f>VLOOKUP('clusters tiempo de espera'!$B25,'Tiempo de Espera'!$A$6:$AS$28,T$1,FALSE)</f>
        <v>3</v>
      </c>
      <c r="U25">
        <f>VLOOKUP('clusters tiempo de espera'!$B25,'Tiempo de Espera'!$A$6:$AS$28,U$1,FALSE)</f>
        <v>3</v>
      </c>
      <c r="V25">
        <f>VLOOKUP('clusters tiempo de espera'!$B25,'Tiempo de Espera'!$A$6:$AS$28,V$1,FALSE)</f>
        <v>3</v>
      </c>
      <c r="W25">
        <f>VLOOKUP('clusters tiempo de espera'!$B25,'Tiempo de Espera'!$A$6:$AS$28,W$1,FALSE)</f>
        <v>3</v>
      </c>
      <c r="X25">
        <f>VLOOKUP('clusters tiempo de espera'!$B25,'Tiempo de Espera'!$A$6:$AS$28,X$1,FALSE)</f>
        <v>3</v>
      </c>
      <c r="Y25">
        <f>VLOOKUP('clusters tiempo de espera'!$B25,'Tiempo de Espera'!$A$6:$AS$28,Y$1,FALSE)</f>
        <v>3</v>
      </c>
      <c r="Z25">
        <f>VLOOKUP('clusters tiempo de espera'!$B25,'Tiempo de Espera'!$A$6:$AS$28,Z$1,FALSE)</f>
        <v>1</v>
      </c>
      <c r="AA25">
        <f>VLOOKUP('clusters tiempo de espera'!$B25,'Tiempo de Espera'!$A$6:$AS$28,AA$1,FALSE)</f>
        <v>1</v>
      </c>
      <c r="AB25">
        <f>VLOOKUP('clusters tiempo de espera'!$B25,'Tiempo de Espera'!$A$6:$AS$28,AB$1,FALSE)</f>
        <v>3</v>
      </c>
      <c r="AC25">
        <f>VLOOKUP('clusters tiempo de espera'!$B25,'Tiempo de Espera'!$A$6:$AS$28,AC$1,FALSE)</f>
        <v>1</v>
      </c>
      <c r="AD25">
        <f>VLOOKUP('clusters tiempo de espera'!$B25,'Tiempo de Espera'!$A$6:$AS$28,AD$1,FALSE)</f>
        <v>3</v>
      </c>
      <c r="AE25">
        <f>VLOOKUP('clusters tiempo de espera'!$B25,'Tiempo de Espera'!$A$6:$AS$28,AE$1,FALSE)</f>
        <v>3</v>
      </c>
      <c r="AF25">
        <f>VLOOKUP('clusters tiempo de espera'!$B25,'Tiempo de Espera'!$A$6:$AS$28,AF$1,FALSE)</f>
        <v>3</v>
      </c>
      <c r="AG25">
        <f>VLOOKUP('clusters tiempo de espera'!$B25,'Tiempo de Espera'!$A$6:$AS$28,AG$1,FALSE)</f>
        <v>3</v>
      </c>
      <c r="AH25">
        <f>VLOOKUP('clusters tiempo de espera'!$B25,'Tiempo de Espera'!$A$6:$AS$28,AH$1,FALSE)</f>
        <v>3</v>
      </c>
      <c r="AI25">
        <f>VLOOKUP('clusters tiempo de espera'!$B25,'Tiempo de Espera'!$A$6:$AS$28,AI$1,FALSE)</f>
        <v>3</v>
      </c>
      <c r="AJ25">
        <f>VLOOKUP('clusters tiempo de espera'!$B25,'Tiempo de Espera'!$A$6:$AS$28,AJ$1,FALSE)</f>
        <v>3</v>
      </c>
      <c r="AK25">
        <f>VLOOKUP('clusters tiempo de espera'!$B25,'Tiempo de Espera'!$A$6:$AS$28,AK$1,FALSE)</f>
        <v>2</v>
      </c>
      <c r="AL25">
        <f>VLOOKUP('clusters tiempo de espera'!$B25,'Tiempo de Espera'!$A$6:$AS$28,AL$1,FALSE)</f>
        <v>0</v>
      </c>
      <c r="AM25">
        <f>VLOOKUP('clusters tiempo de espera'!$B25,'Tiempo de Espera'!$A$6:$AS$28,AM$1,FALSE)</f>
        <v>3</v>
      </c>
      <c r="AN25">
        <f>VLOOKUP('clusters tiempo de espera'!$B25,'Tiempo de Espera'!$A$6:$AS$28,AN$1,FALSE)</f>
        <v>3</v>
      </c>
      <c r="AO25">
        <f>VLOOKUP('clusters tiempo de espera'!$B25,'Tiempo de Espera'!$A$6:$AS$28,AO$1,FALSE)</f>
        <v>3</v>
      </c>
      <c r="AP25">
        <f>VLOOKUP('clusters tiempo de espera'!$B25,'Tiempo de Espera'!$A$6:$AS$28,AP$1,FALSE)</f>
        <v>3</v>
      </c>
      <c r="AQ25">
        <f>VLOOKUP('clusters tiempo de espera'!$B25,'Tiempo de Espera'!$A$6:$AS$28,AQ$1,FALSE)</f>
        <v>0</v>
      </c>
      <c r="AR25">
        <f t="shared" si="0"/>
        <v>2.4500000000000002</v>
      </c>
    </row>
    <row r="26" spans="1:44" x14ac:dyDescent="0.25">
      <c r="A26" s="145"/>
      <c r="B26">
        <v>10</v>
      </c>
      <c r="C26" t="str">
        <f>VLOOKUP('clusters tiempo de espera'!B26,'Tiempo de Recorrido'!$C$6:$AR$28,2,FALSE)</f>
        <v>Barrio_Villa_de_los_Alpes</v>
      </c>
      <c r="D26">
        <f>VLOOKUP('clusters tiempo de espera'!$B26,'Tiempo de Espera'!$A$6:$AS$28,D$1,FALSE)</f>
        <v>3</v>
      </c>
      <c r="E26">
        <f>VLOOKUP('clusters tiempo de espera'!$B26,'Tiempo de Espera'!$A$6:$AS$28,E$1,FALSE)</f>
        <v>3</v>
      </c>
      <c r="F26">
        <f>VLOOKUP('clusters tiempo de espera'!$B26,'Tiempo de Espera'!$A$6:$AS$28,F$1,FALSE)</f>
        <v>3</v>
      </c>
      <c r="G26">
        <f>VLOOKUP('clusters tiempo de espera'!$B26,'Tiempo de Espera'!$A$6:$AS$28,G$1,FALSE)</f>
        <v>3</v>
      </c>
      <c r="H26">
        <f>VLOOKUP('clusters tiempo de espera'!$B26,'Tiempo de Espera'!$A$6:$AS$28,H$1,FALSE)</f>
        <v>3</v>
      </c>
      <c r="I26">
        <f>VLOOKUP('clusters tiempo de espera'!$B26,'Tiempo de Espera'!$A$6:$AS$28,I$1,FALSE)</f>
        <v>3</v>
      </c>
      <c r="J26">
        <f>VLOOKUP('clusters tiempo de espera'!$B26,'Tiempo de Espera'!$A$6:$AS$28,J$1,FALSE)</f>
        <v>3</v>
      </c>
      <c r="K26">
        <f>VLOOKUP('clusters tiempo de espera'!$B26,'Tiempo de Espera'!$A$6:$AS$28,K$1,FALSE)</f>
        <v>3</v>
      </c>
      <c r="L26">
        <f>VLOOKUP('clusters tiempo de espera'!$B26,'Tiempo de Espera'!$A$6:$AS$28,L$1,FALSE)</f>
        <v>3</v>
      </c>
      <c r="M26">
        <f>VLOOKUP('clusters tiempo de espera'!$B26,'Tiempo de Espera'!$A$6:$AS$28,M$1,FALSE)</f>
        <v>3</v>
      </c>
      <c r="N26">
        <f>VLOOKUP('clusters tiempo de espera'!$B26,'Tiempo de Espera'!$A$6:$AS$28,N$1,FALSE)</f>
        <v>3</v>
      </c>
      <c r="O26">
        <f>VLOOKUP('clusters tiempo de espera'!$B26,'Tiempo de Espera'!$A$6:$AS$28,O$1,FALSE)</f>
        <v>3</v>
      </c>
      <c r="P26">
        <f>VLOOKUP('clusters tiempo de espera'!$B26,'Tiempo de Espera'!$A$6:$AS$28,P$1,FALSE)</f>
        <v>0</v>
      </c>
      <c r="Q26">
        <f>VLOOKUP('clusters tiempo de espera'!$B26,'Tiempo de Espera'!$A$6:$AS$28,Q$1,FALSE)</f>
        <v>3</v>
      </c>
      <c r="R26">
        <f>VLOOKUP('clusters tiempo de espera'!$B26,'Tiempo de Espera'!$A$6:$AS$28,R$1,FALSE)</f>
        <v>3</v>
      </c>
      <c r="S26">
        <f>VLOOKUP('clusters tiempo de espera'!$B26,'Tiempo de Espera'!$A$6:$AS$28,S$1,FALSE)</f>
        <v>3</v>
      </c>
      <c r="T26">
        <f>VLOOKUP('clusters tiempo de espera'!$B26,'Tiempo de Espera'!$A$6:$AS$28,T$1,FALSE)</f>
        <v>3</v>
      </c>
      <c r="U26">
        <f>VLOOKUP('clusters tiempo de espera'!$B26,'Tiempo de Espera'!$A$6:$AS$28,U$1,FALSE)</f>
        <v>3</v>
      </c>
      <c r="V26">
        <f>VLOOKUP('clusters tiempo de espera'!$B26,'Tiempo de Espera'!$A$6:$AS$28,V$1,FALSE)</f>
        <v>3</v>
      </c>
      <c r="W26">
        <f>VLOOKUP('clusters tiempo de espera'!$B26,'Tiempo de Espera'!$A$6:$AS$28,W$1,FALSE)</f>
        <v>3</v>
      </c>
      <c r="X26">
        <f>VLOOKUP('clusters tiempo de espera'!$B26,'Tiempo de Espera'!$A$6:$AS$28,X$1,FALSE)</f>
        <v>3</v>
      </c>
      <c r="Y26">
        <f>VLOOKUP('clusters tiempo de espera'!$B26,'Tiempo de Espera'!$A$6:$AS$28,Y$1,FALSE)</f>
        <v>3</v>
      </c>
      <c r="Z26">
        <f>VLOOKUP('clusters tiempo de espera'!$B26,'Tiempo de Espera'!$A$6:$AS$28,Z$1,FALSE)</f>
        <v>3</v>
      </c>
      <c r="AA26">
        <f>VLOOKUP('clusters tiempo de espera'!$B26,'Tiempo de Espera'!$A$6:$AS$28,AA$1,FALSE)</f>
        <v>3</v>
      </c>
      <c r="AB26">
        <f>VLOOKUP('clusters tiempo de espera'!$B26,'Tiempo de Espera'!$A$6:$AS$28,AB$1,FALSE)</f>
        <v>3</v>
      </c>
      <c r="AC26">
        <f>VLOOKUP('clusters tiempo de espera'!$B26,'Tiempo de Espera'!$A$6:$AS$28,AC$1,FALSE)</f>
        <v>3</v>
      </c>
      <c r="AD26">
        <f>VLOOKUP('clusters tiempo de espera'!$B26,'Tiempo de Espera'!$A$6:$AS$28,AD$1,FALSE)</f>
        <v>3</v>
      </c>
      <c r="AE26">
        <f>VLOOKUP('clusters tiempo de espera'!$B26,'Tiempo de Espera'!$A$6:$AS$28,AE$1,FALSE)</f>
        <v>0</v>
      </c>
      <c r="AF26">
        <f>VLOOKUP('clusters tiempo de espera'!$B26,'Tiempo de Espera'!$A$6:$AS$28,AF$1,FALSE)</f>
        <v>3</v>
      </c>
      <c r="AG26">
        <f>VLOOKUP('clusters tiempo de espera'!$B26,'Tiempo de Espera'!$A$6:$AS$28,AG$1,FALSE)</f>
        <v>3</v>
      </c>
      <c r="AH26">
        <f>VLOOKUP('clusters tiempo de espera'!$B26,'Tiempo de Espera'!$A$6:$AS$28,AH$1,FALSE)</f>
        <v>3</v>
      </c>
      <c r="AI26">
        <f>VLOOKUP('clusters tiempo de espera'!$B26,'Tiempo de Espera'!$A$6:$AS$28,AI$1,FALSE)</f>
        <v>3</v>
      </c>
      <c r="AJ26">
        <f>VLOOKUP('clusters tiempo de espera'!$B26,'Tiempo de Espera'!$A$6:$AS$28,AJ$1,FALSE)</f>
        <v>3</v>
      </c>
      <c r="AK26">
        <f>VLOOKUP('clusters tiempo de espera'!$B26,'Tiempo de Espera'!$A$6:$AS$28,AK$1,FALSE)</f>
        <v>3</v>
      </c>
      <c r="AL26">
        <f>VLOOKUP('clusters tiempo de espera'!$B26,'Tiempo de Espera'!$A$6:$AS$28,AL$1,FALSE)</f>
        <v>3</v>
      </c>
      <c r="AM26">
        <f>VLOOKUP('clusters tiempo de espera'!$B26,'Tiempo de Espera'!$A$6:$AS$28,AM$1,FALSE)</f>
        <v>3</v>
      </c>
      <c r="AN26">
        <f>VLOOKUP('clusters tiempo de espera'!$B26,'Tiempo de Espera'!$A$6:$AS$28,AN$1,FALSE)</f>
        <v>0</v>
      </c>
      <c r="AO26">
        <f>VLOOKUP('clusters tiempo de espera'!$B26,'Tiempo de Espera'!$A$6:$AS$28,AO$1,FALSE)</f>
        <v>3</v>
      </c>
      <c r="AP26">
        <f>VLOOKUP('clusters tiempo de espera'!$B26,'Tiempo de Espera'!$A$6:$AS$28,AP$1,FALSE)</f>
        <v>1</v>
      </c>
      <c r="AQ26">
        <f>VLOOKUP('clusters tiempo de espera'!$B26,'Tiempo de Espera'!$A$6:$AS$28,AQ$1,FALSE)</f>
        <v>3</v>
      </c>
      <c r="AR26">
        <f t="shared" si="0"/>
        <v>2.7250000000000001</v>
      </c>
    </row>
    <row r="27" spans="1:44" x14ac:dyDescent="0.25">
      <c r="A27" s="145"/>
      <c r="B27">
        <v>14</v>
      </c>
      <c r="C27" t="str">
        <f>VLOOKUP('clusters tiempo de espera'!B27,'Tiempo de Recorrido'!$C$6:$AR$28,2,FALSE)</f>
        <v>San_Isidro</v>
      </c>
      <c r="D27">
        <f>VLOOKUP('clusters tiempo de espera'!$B27,'Tiempo de Espera'!$A$6:$AS$28,D$1,FALSE)</f>
        <v>3</v>
      </c>
      <c r="E27">
        <f>VLOOKUP('clusters tiempo de espera'!$B27,'Tiempo de Espera'!$A$6:$AS$28,E$1,FALSE)</f>
        <v>2</v>
      </c>
      <c r="F27">
        <f>VLOOKUP('clusters tiempo de espera'!$B27,'Tiempo de Espera'!$A$6:$AS$28,F$1,FALSE)</f>
        <v>2</v>
      </c>
      <c r="G27">
        <f>VLOOKUP('clusters tiempo de espera'!$B27,'Tiempo de Espera'!$A$6:$AS$28,G$1,FALSE)</f>
        <v>3</v>
      </c>
      <c r="H27">
        <f>VLOOKUP('clusters tiempo de espera'!$B27,'Tiempo de Espera'!$A$6:$AS$28,H$1,FALSE)</f>
        <v>3</v>
      </c>
      <c r="I27">
        <f>VLOOKUP('clusters tiempo de espera'!$B27,'Tiempo de Espera'!$A$6:$AS$28,I$1,FALSE)</f>
        <v>3</v>
      </c>
      <c r="J27">
        <f>VLOOKUP('clusters tiempo de espera'!$B27,'Tiempo de Espera'!$A$6:$AS$28,J$1,FALSE)</f>
        <v>3</v>
      </c>
      <c r="K27">
        <f>VLOOKUP('clusters tiempo de espera'!$B27,'Tiempo de Espera'!$A$6:$AS$28,K$1,FALSE)</f>
        <v>3</v>
      </c>
      <c r="L27">
        <f>VLOOKUP('clusters tiempo de espera'!$B27,'Tiempo de Espera'!$A$6:$AS$28,L$1,FALSE)</f>
        <v>3</v>
      </c>
      <c r="M27">
        <f>VLOOKUP('clusters tiempo de espera'!$B27,'Tiempo de Espera'!$A$6:$AS$28,M$1,FALSE)</f>
        <v>3</v>
      </c>
      <c r="N27">
        <f>VLOOKUP('clusters tiempo de espera'!$B27,'Tiempo de Espera'!$A$6:$AS$28,N$1,FALSE)</f>
        <v>0</v>
      </c>
      <c r="O27">
        <f>VLOOKUP('clusters tiempo de espera'!$B27,'Tiempo de Espera'!$A$6:$AS$28,O$1,FALSE)</f>
        <v>3</v>
      </c>
      <c r="P27">
        <f>VLOOKUP('clusters tiempo de espera'!$B27,'Tiempo de Espera'!$A$6:$AS$28,P$1,FALSE)</f>
        <v>3</v>
      </c>
      <c r="Q27">
        <f>VLOOKUP('clusters tiempo de espera'!$B27,'Tiempo de Espera'!$A$6:$AS$28,Q$1,FALSE)</f>
        <v>3</v>
      </c>
      <c r="R27">
        <f>VLOOKUP('clusters tiempo de espera'!$B27,'Tiempo de Espera'!$A$6:$AS$28,R$1,FALSE)</f>
        <v>3</v>
      </c>
      <c r="S27">
        <f>VLOOKUP('clusters tiempo de espera'!$B27,'Tiempo de Espera'!$A$6:$AS$28,S$1,FALSE)</f>
        <v>3</v>
      </c>
      <c r="T27">
        <f>VLOOKUP('clusters tiempo de espera'!$B27,'Tiempo de Espera'!$A$6:$AS$28,T$1,FALSE)</f>
        <v>0</v>
      </c>
      <c r="U27">
        <f>VLOOKUP('clusters tiempo de espera'!$B27,'Tiempo de Espera'!$A$6:$AS$28,U$1,FALSE)</f>
        <v>3</v>
      </c>
      <c r="V27">
        <f>VLOOKUP('clusters tiempo de espera'!$B27,'Tiempo de Espera'!$A$6:$AS$28,V$1,FALSE)</f>
        <v>3</v>
      </c>
      <c r="W27">
        <f>VLOOKUP('clusters tiempo de espera'!$B27,'Tiempo de Espera'!$A$6:$AS$28,W$1,FALSE)</f>
        <v>3</v>
      </c>
      <c r="X27">
        <f>VLOOKUP('clusters tiempo de espera'!$B27,'Tiempo de Espera'!$A$6:$AS$28,X$1,FALSE)</f>
        <v>3</v>
      </c>
      <c r="Y27">
        <f>VLOOKUP('clusters tiempo de espera'!$B27,'Tiempo de Espera'!$A$6:$AS$28,Y$1,FALSE)</f>
        <v>3</v>
      </c>
      <c r="Z27">
        <f>VLOOKUP('clusters tiempo de espera'!$B27,'Tiempo de Espera'!$A$6:$AS$28,Z$1,FALSE)</f>
        <v>2</v>
      </c>
      <c r="AA27">
        <f>VLOOKUP('clusters tiempo de espera'!$B27,'Tiempo de Espera'!$A$6:$AS$28,AA$1,FALSE)</f>
        <v>2</v>
      </c>
      <c r="AB27">
        <f>VLOOKUP('clusters tiempo de espera'!$B27,'Tiempo de Espera'!$A$6:$AS$28,AB$1,FALSE)</f>
        <v>3</v>
      </c>
      <c r="AC27">
        <f>VLOOKUP('clusters tiempo de espera'!$B27,'Tiempo de Espera'!$A$6:$AS$28,AC$1,FALSE)</f>
        <v>3</v>
      </c>
      <c r="AD27">
        <f>VLOOKUP('clusters tiempo de espera'!$B27,'Tiempo de Espera'!$A$6:$AS$28,AD$1,FALSE)</f>
        <v>3</v>
      </c>
      <c r="AE27">
        <f>VLOOKUP('clusters tiempo de espera'!$B27,'Tiempo de Espera'!$A$6:$AS$28,AE$1,FALSE)</f>
        <v>3</v>
      </c>
      <c r="AF27">
        <f>VLOOKUP('clusters tiempo de espera'!$B27,'Tiempo de Espera'!$A$6:$AS$28,AF$1,FALSE)</f>
        <v>3</v>
      </c>
      <c r="AG27">
        <f>VLOOKUP('clusters tiempo de espera'!$B27,'Tiempo de Espera'!$A$6:$AS$28,AG$1,FALSE)</f>
        <v>2</v>
      </c>
      <c r="AH27">
        <f>VLOOKUP('clusters tiempo de espera'!$B27,'Tiempo de Espera'!$A$6:$AS$28,AH$1,FALSE)</f>
        <v>3</v>
      </c>
      <c r="AI27">
        <f>VLOOKUP('clusters tiempo de espera'!$B27,'Tiempo de Espera'!$A$6:$AS$28,AI$1,FALSE)</f>
        <v>0</v>
      </c>
      <c r="AJ27">
        <f>VLOOKUP('clusters tiempo de espera'!$B27,'Tiempo de Espera'!$A$6:$AS$28,AJ$1,FALSE)</f>
        <v>3</v>
      </c>
      <c r="AK27">
        <f>VLOOKUP('clusters tiempo de espera'!$B27,'Tiempo de Espera'!$A$6:$AS$28,AK$1,FALSE)</f>
        <v>2</v>
      </c>
      <c r="AL27">
        <f>VLOOKUP('clusters tiempo de espera'!$B27,'Tiempo de Espera'!$A$6:$AS$28,AL$1,FALSE)</f>
        <v>3</v>
      </c>
      <c r="AM27">
        <f>VLOOKUP('clusters tiempo de espera'!$B27,'Tiempo de Espera'!$A$6:$AS$28,AM$1,FALSE)</f>
        <v>3</v>
      </c>
      <c r="AN27">
        <f>VLOOKUP('clusters tiempo de espera'!$B27,'Tiempo de Espera'!$A$6:$AS$28,AN$1,FALSE)</f>
        <v>3</v>
      </c>
      <c r="AO27">
        <f>VLOOKUP('clusters tiempo de espera'!$B27,'Tiempo de Espera'!$A$6:$AS$28,AO$1,FALSE)</f>
        <v>3</v>
      </c>
      <c r="AP27">
        <f>VLOOKUP('clusters tiempo de espera'!$B27,'Tiempo de Espera'!$A$6:$AS$28,AP$1,FALSE)</f>
        <v>3</v>
      </c>
      <c r="AQ27">
        <f>VLOOKUP('clusters tiempo de espera'!$B27,'Tiempo de Espera'!$A$6:$AS$28,AQ$1,FALSE)</f>
        <v>3</v>
      </c>
      <c r="AR27">
        <f t="shared" si="0"/>
        <v>2.625</v>
      </c>
    </row>
    <row r="28" spans="1:44" x14ac:dyDescent="0.25">
      <c r="A28" s="145"/>
      <c r="B28">
        <v>7</v>
      </c>
      <c r="C28" t="str">
        <f>VLOOKUP('clusters tiempo de espera'!B28,'Tiempo de Recorrido'!$C$6:$AR$28,2,FALSE)</f>
        <v>Santa_Lucia</v>
      </c>
      <c r="D28">
        <f>VLOOKUP('clusters tiempo de espera'!$B28,'Tiempo de Espera'!$A$6:$AS$28,D$1,FALSE)</f>
        <v>3</v>
      </c>
      <c r="E28">
        <f>VLOOKUP('clusters tiempo de espera'!$B28,'Tiempo de Espera'!$A$6:$AS$28,E$1,FALSE)</f>
        <v>3</v>
      </c>
      <c r="F28">
        <f>VLOOKUP('clusters tiempo de espera'!$B28,'Tiempo de Espera'!$A$6:$AS$28,F$1,FALSE)</f>
        <v>2</v>
      </c>
      <c r="G28">
        <f>VLOOKUP('clusters tiempo de espera'!$B28,'Tiempo de Espera'!$A$6:$AS$28,G$1,FALSE)</f>
        <v>3</v>
      </c>
      <c r="H28">
        <f>VLOOKUP('clusters tiempo de espera'!$B28,'Tiempo de Espera'!$A$6:$AS$28,H$1,FALSE)</f>
        <v>2</v>
      </c>
      <c r="I28">
        <f>VLOOKUP('clusters tiempo de espera'!$B28,'Tiempo de Espera'!$A$6:$AS$28,I$1,FALSE)</f>
        <v>2</v>
      </c>
      <c r="J28">
        <f>VLOOKUP('clusters tiempo de espera'!$B28,'Tiempo de Espera'!$A$6:$AS$28,J$1,FALSE)</f>
        <v>3</v>
      </c>
      <c r="K28">
        <f>VLOOKUP('clusters tiempo de espera'!$B28,'Tiempo de Espera'!$A$6:$AS$28,K$1,FALSE)</f>
        <v>3</v>
      </c>
      <c r="L28">
        <f>VLOOKUP('clusters tiempo de espera'!$B28,'Tiempo de Espera'!$A$6:$AS$28,L$1,FALSE)</f>
        <v>3</v>
      </c>
      <c r="M28">
        <f>VLOOKUP('clusters tiempo de espera'!$B28,'Tiempo de Espera'!$A$6:$AS$28,M$1,FALSE)</f>
        <v>3</v>
      </c>
      <c r="N28">
        <f>VLOOKUP('clusters tiempo de espera'!$B28,'Tiempo de Espera'!$A$6:$AS$28,N$1,FALSE)</f>
        <v>3</v>
      </c>
      <c r="O28">
        <f>VLOOKUP('clusters tiempo de espera'!$B28,'Tiempo de Espera'!$A$6:$AS$28,O$1,FALSE)</f>
        <v>3</v>
      </c>
      <c r="P28">
        <f>VLOOKUP('clusters tiempo de espera'!$B28,'Tiempo de Espera'!$A$6:$AS$28,P$1,FALSE)</f>
        <v>3</v>
      </c>
      <c r="Q28">
        <f>VLOOKUP('clusters tiempo de espera'!$B28,'Tiempo de Espera'!$A$6:$AS$28,Q$1,FALSE)</f>
        <v>3</v>
      </c>
      <c r="R28">
        <f>VLOOKUP('clusters tiempo de espera'!$B28,'Tiempo de Espera'!$A$6:$AS$28,R$1,FALSE)</f>
        <v>3</v>
      </c>
      <c r="S28">
        <f>VLOOKUP('clusters tiempo de espera'!$B28,'Tiempo de Espera'!$A$6:$AS$28,S$1,FALSE)</f>
        <v>3</v>
      </c>
      <c r="T28">
        <f>VLOOKUP('clusters tiempo de espera'!$B28,'Tiempo de Espera'!$A$6:$AS$28,T$1,FALSE)</f>
        <v>3</v>
      </c>
      <c r="U28">
        <f>VLOOKUP('clusters tiempo de espera'!$B28,'Tiempo de Espera'!$A$6:$AS$28,U$1,FALSE)</f>
        <v>5</v>
      </c>
      <c r="V28">
        <f>VLOOKUP('clusters tiempo de espera'!$B28,'Tiempo de Espera'!$A$6:$AS$28,V$1,FALSE)</f>
        <v>0</v>
      </c>
      <c r="W28">
        <f>VLOOKUP('clusters tiempo de espera'!$B28,'Tiempo de Espera'!$A$6:$AS$28,W$1,FALSE)</f>
        <v>3</v>
      </c>
      <c r="X28">
        <f>VLOOKUP('clusters tiempo de espera'!$B28,'Tiempo de Espera'!$A$6:$AS$28,X$1,FALSE)</f>
        <v>3</v>
      </c>
      <c r="Y28">
        <f>VLOOKUP('clusters tiempo de espera'!$B28,'Tiempo de Espera'!$A$6:$AS$28,Y$1,FALSE)</f>
        <v>3</v>
      </c>
      <c r="Z28">
        <f>VLOOKUP('clusters tiempo de espera'!$B28,'Tiempo de Espera'!$A$6:$AS$28,Z$1,FALSE)</f>
        <v>3</v>
      </c>
      <c r="AA28">
        <f>VLOOKUP('clusters tiempo de espera'!$B28,'Tiempo de Espera'!$A$6:$AS$28,AA$1,FALSE)</f>
        <v>2</v>
      </c>
      <c r="AB28">
        <f>VLOOKUP('clusters tiempo de espera'!$B28,'Tiempo de Espera'!$A$6:$AS$28,AB$1,FALSE)</f>
        <v>3</v>
      </c>
      <c r="AC28">
        <f>VLOOKUP('clusters tiempo de espera'!$B28,'Tiempo de Espera'!$A$6:$AS$28,AC$1,FALSE)</f>
        <v>2</v>
      </c>
      <c r="AD28">
        <f>VLOOKUP('clusters tiempo de espera'!$B28,'Tiempo de Espera'!$A$6:$AS$28,AD$1,FALSE)</f>
        <v>2</v>
      </c>
      <c r="AE28">
        <f>VLOOKUP('clusters tiempo de espera'!$B28,'Tiempo de Espera'!$A$6:$AS$28,AE$1,FALSE)</f>
        <v>3</v>
      </c>
      <c r="AF28">
        <f>VLOOKUP('clusters tiempo de espera'!$B28,'Tiempo de Espera'!$A$6:$AS$28,AF$1,FALSE)</f>
        <v>3</v>
      </c>
      <c r="AG28">
        <f>VLOOKUP('clusters tiempo de espera'!$B28,'Tiempo de Espera'!$A$6:$AS$28,AG$1,FALSE)</f>
        <v>3</v>
      </c>
      <c r="AH28">
        <f>VLOOKUP('clusters tiempo de espera'!$B28,'Tiempo de Espera'!$A$6:$AS$28,AH$1,FALSE)</f>
        <v>3</v>
      </c>
      <c r="AI28">
        <f>VLOOKUP('clusters tiempo de espera'!$B28,'Tiempo de Espera'!$A$6:$AS$28,AI$1,FALSE)</f>
        <v>3</v>
      </c>
      <c r="AJ28">
        <f>VLOOKUP('clusters tiempo de espera'!$B28,'Tiempo de Espera'!$A$6:$AS$28,AJ$1,FALSE)</f>
        <v>3</v>
      </c>
      <c r="AK28">
        <f>VLOOKUP('clusters tiempo de espera'!$B28,'Tiempo de Espera'!$A$6:$AS$28,AK$1,FALSE)</f>
        <v>3</v>
      </c>
      <c r="AL28">
        <f>VLOOKUP('clusters tiempo de espera'!$B28,'Tiempo de Espera'!$A$6:$AS$28,AL$1,FALSE)</f>
        <v>0</v>
      </c>
      <c r="AM28">
        <f>VLOOKUP('clusters tiempo de espera'!$B28,'Tiempo de Espera'!$A$6:$AS$28,AM$1,FALSE)</f>
        <v>3</v>
      </c>
      <c r="AN28">
        <f>VLOOKUP('clusters tiempo de espera'!$B28,'Tiempo de Espera'!$A$6:$AS$28,AN$1,FALSE)</f>
        <v>3</v>
      </c>
      <c r="AO28">
        <f>VLOOKUP('clusters tiempo de espera'!$B28,'Tiempo de Espera'!$A$6:$AS$28,AO$1,FALSE)</f>
        <v>5</v>
      </c>
      <c r="AP28">
        <f>VLOOKUP('clusters tiempo de espera'!$B28,'Tiempo de Espera'!$A$6:$AS$28,AP$1,FALSE)</f>
        <v>0</v>
      </c>
      <c r="AQ28">
        <f>VLOOKUP('clusters tiempo de espera'!$B28,'Tiempo de Espera'!$A$6:$AS$28,AQ$1,FALSE)</f>
        <v>3</v>
      </c>
      <c r="AR28">
        <f t="shared" si="0"/>
        <v>2.7250000000000001</v>
      </c>
    </row>
    <row r="29" spans="1:44" x14ac:dyDescent="0.25">
      <c r="A29" s="145"/>
      <c r="B29">
        <v>8</v>
      </c>
      <c r="C29" t="str">
        <f>VLOOKUP('clusters tiempo de espera'!B29,'Tiempo de Recorrido'!$C$6:$AR$28,2,FALSE)</f>
        <v>Restrepo</v>
      </c>
      <c r="D29">
        <f>VLOOKUP('clusters tiempo de espera'!$B29,'Tiempo de Espera'!$A$6:$AS$28,D$1,FALSE)</f>
        <v>2</v>
      </c>
      <c r="E29">
        <f>VLOOKUP('clusters tiempo de espera'!$B29,'Tiempo de Espera'!$A$6:$AS$28,E$1,FALSE)</f>
        <v>2</v>
      </c>
      <c r="F29">
        <f>VLOOKUP('clusters tiempo de espera'!$B29,'Tiempo de Espera'!$A$6:$AS$28,F$1,FALSE)</f>
        <v>1</v>
      </c>
      <c r="G29">
        <f>VLOOKUP('clusters tiempo de espera'!$B29,'Tiempo de Espera'!$A$6:$AS$28,G$1,FALSE)</f>
        <v>5</v>
      </c>
      <c r="H29">
        <f>VLOOKUP('clusters tiempo de espera'!$B29,'Tiempo de Espera'!$A$6:$AS$28,H$1,FALSE)</f>
        <v>1</v>
      </c>
      <c r="I29">
        <f>VLOOKUP('clusters tiempo de espera'!$B29,'Tiempo de Espera'!$A$6:$AS$28,I$1,FALSE)</f>
        <v>2</v>
      </c>
      <c r="J29">
        <f>VLOOKUP('clusters tiempo de espera'!$B29,'Tiempo de Espera'!$A$6:$AS$28,J$1,FALSE)</f>
        <v>2</v>
      </c>
      <c r="K29">
        <f>VLOOKUP('clusters tiempo de espera'!$B29,'Tiempo de Espera'!$A$6:$AS$28,K$1,FALSE)</f>
        <v>2</v>
      </c>
      <c r="L29">
        <f>VLOOKUP('clusters tiempo de espera'!$B29,'Tiempo de Espera'!$A$6:$AS$28,L$1,FALSE)</f>
        <v>2</v>
      </c>
      <c r="M29">
        <f>VLOOKUP('clusters tiempo de espera'!$B29,'Tiempo de Espera'!$A$6:$AS$28,M$1,FALSE)</f>
        <v>2</v>
      </c>
      <c r="N29">
        <f>VLOOKUP('clusters tiempo de espera'!$B29,'Tiempo de Espera'!$A$6:$AS$28,N$1,FALSE)</f>
        <v>3</v>
      </c>
      <c r="O29">
        <f>VLOOKUP('clusters tiempo de espera'!$B29,'Tiempo de Espera'!$A$6:$AS$28,O$1,FALSE)</f>
        <v>2</v>
      </c>
      <c r="P29">
        <f>VLOOKUP('clusters tiempo de espera'!$B29,'Tiempo de Espera'!$A$6:$AS$28,P$1,FALSE)</f>
        <v>3</v>
      </c>
      <c r="Q29">
        <f>VLOOKUP('clusters tiempo de espera'!$B29,'Tiempo de Espera'!$A$6:$AS$28,Q$1,FALSE)</f>
        <v>2</v>
      </c>
      <c r="R29">
        <f>VLOOKUP('clusters tiempo de espera'!$B29,'Tiempo de Espera'!$A$6:$AS$28,R$1,FALSE)</f>
        <v>2</v>
      </c>
      <c r="S29">
        <f>VLOOKUP('clusters tiempo de espera'!$B29,'Tiempo de Espera'!$A$6:$AS$28,S$1,FALSE)</f>
        <v>2</v>
      </c>
      <c r="T29">
        <f>VLOOKUP('clusters tiempo de espera'!$B29,'Tiempo de Espera'!$A$6:$AS$28,T$1,FALSE)</f>
        <v>2</v>
      </c>
      <c r="U29">
        <f>VLOOKUP('clusters tiempo de espera'!$B29,'Tiempo de Espera'!$A$6:$AS$28,U$1,FALSE)</f>
        <v>2</v>
      </c>
      <c r="V29">
        <f>VLOOKUP('clusters tiempo de espera'!$B29,'Tiempo de Espera'!$A$6:$AS$28,V$1,FALSE)</f>
        <v>2</v>
      </c>
      <c r="W29">
        <f>VLOOKUP('clusters tiempo de espera'!$B29,'Tiempo de Espera'!$A$6:$AS$28,W$1,FALSE)</f>
        <v>2</v>
      </c>
      <c r="X29">
        <f>VLOOKUP('clusters tiempo de espera'!$B29,'Tiempo de Espera'!$A$6:$AS$28,X$1,FALSE)</f>
        <v>2</v>
      </c>
      <c r="Y29">
        <f>VLOOKUP('clusters tiempo de espera'!$B29,'Tiempo de Espera'!$A$6:$AS$28,Y$1,FALSE)</f>
        <v>2</v>
      </c>
      <c r="Z29">
        <f>VLOOKUP('clusters tiempo de espera'!$B29,'Tiempo de Espera'!$A$6:$AS$28,Z$1,FALSE)</f>
        <v>2</v>
      </c>
      <c r="AA29">
        <f>VLOOKUP('clusters tiempo de espera'!$B29,'Tiempo de Espera'!$A$6:$AS$28,AA$1,FALSE)</f>
        <v>1</v>
      </c>
      <c r="AB29">
        <f>VLOOKUP('clusters tiempo de espera'!$B29,'Tiempo de Espera'!$A$6:$AS$28,AB$1,FALSE)</f>
        <v>5</v>
      </c>
      <c r="AC29">
        <f>VLOOKUP('clusters tiempo de espera'!$B29,'Tiempo de Espera'!$A$6:$AS$28,AC$1,FALSE)</f>
        <v>1</v>
      </c>
      <c r="AD29">
        <f>VLOOKUP('clusters tiempo de espera'!$B29,'Tiempo de Espera'!$A$6:$AS$28,AD$1,FALSE)</f>
        <v>2</v>
      </c>
      <c r="AE29">
        <f>VLOOKUP('clusters tiempo de espera'!$B29,'Tiempo de Espera'!$A$6:$AS$28,AE$1,FALSE)</f>
        <v>2</v>
      </c>
      <c r="AF29">
        <f>VLOOKUP('clusters tiempo de espera'!$B29,'Tiempo de Espera'!$A$6:$AS$28,AF$1,FALSE)</f>
        <v>2</v>
      </c>
      <c r="AG29">
        <f>VLOOKUP('clusters tiempo de espera'!$B29,'Tiempo de Espera'!$A$6:$AS$28,AG$1,FALSE)</f>
        <v>2</v>
      </c>
      <c r="AH29">
        <f>VLOOKUP('clusters tiempo de espera'!$B29,'Tiempo de Espera'!$A$6:$AS$28,AH$1,FALSE)</f>
        <v>2</v>
      </c>
      <c r="AI29">
        <f>VLOOKUP('clusters tiempo de espera'!$B29,'Tiempo de Espera'!$A$6:$AS$28,AI$1,FALSE)</f>
        <v>2</v>
      </c>
      <c r="AJ29">
        <f>VLOOKUP('clusters tiempo de espera'!$B29,'Tiempo de Espera'!$A$6:$AS$28,AJ$1,FALSE)</f>
        <v>2</v>
      </c>
      <c r="AK29">
        <f>VLOOKUP('clusters tiempo de espera'!$B29,'Tiempo de Espera'!$A$6:$AS$28,AK$1,FALSE)</f>
        <v>2</v>
      </c>
      <c r="AL29">
        <f>VLOOKUP('clusters tiempo de espera'!$B29,'Tiempo de Espera'!$A$6:$AS$28,AL$1,FALSE)</f>
        <v>0</v>
      </c>
      <c r="AM29">
        <f>VLOOKUP('clusters tiempo de espera'!$B29,'Tiempo de Espera'!$A$6:$AS$28,AM$1,FALSE)</f>
        <v>0</v>
      </c>
      <c r="AN29">
        <f>VLOOKUP('clusters tiempo de espera'!$B29,'Tiempo de Espera'!$A$6:$AS$28,AN$1,FALSE)</f>
        <v>2</v>
      </c>
      <c r="AO29">
        <f>VLOOKUP('clusters tiempo de espera'!$B29,'Tiempo de Espera'!$A$6:$AS$28,AO$1,FALSE)</f>
        <v>2</v>
      </c>
      <c r="AP29">
        <f>VLOOKUP('clusters tiempo de espera'!$B29,'Tiempo de Espera'!$A$6:$AS$28,AP$1,FALSE)</f>
        <v>2</v>
      </c>
      <c r="AQ29">
        <f>VLOOKUP('clusters tiempo de espera'!$B29,'Tiempo de Espera'!$A$6:$AS$28,AQ$1,FALSE)</f>
        <v>2</v>
      </c>
      <c r="AR29">
        <f t="shared" si="0"/>
        <v>2</v>
      </c>
    </row>
    <row r="30" spans="1:44" x14ac:dyDescent="0.25">
      <c r="A30" s="145"/>
      <c r="B30">
        <v>9</v>
      </c>
      <c r="C30" t="str">
        <f>VLOOKUP('clusters tiempo de espera'!B30,'Tiempo de Recorrido'!$C$6:$AR$28,2,FALSE)</f>
        <v>San_José</v>
      </c>
      <c r="D30">
        <f>VLOOKUP('clusters tiempo de espera'!$B30,'Tiempo de Espera'!$A$6:$AS$28,D$1,FALSE)</f>
        <v>2</v>
      </c>
      <c r="E30">
        <f>VLOOKUP('clusters tiempo de espera'!$B30,'Tiempo de Espera'!$A$6:$AS$28,E$1,FALSE)</f>
        <v>1</v>
      </c>
      <c r="F30">
        <f>VLOOKUP('clusters tiempo de espera'!$B30,'Tiempo de Espera'!$A$6:$AS$28,F$1,FALSE)</f>
        <v>2</v>
      </c>
      <c r="G30">
        <f>VLOOKUP('clusters tiempo de espera'!$B30,'Tiempo de Espera'!$A$6:$AS$28,G$1,FALSE)</f>
        <v>2</v>
      </c>
      <c r="H30">
        <f>VLOOKUP('clusters tiempo de espera'!$B30,'Tiempo de Espera'!$A$6:$AS$28,H$1,FALSE)</f>
        <v>2</v>
      </c>
      <c r="I30">
        <f>VLOOKUP('clusters tiempo de espera'!$B30,'Tiempo de Espera'!$A$6:$AS$28,I$1,FALSE)</f>
        <v>2</v>
      </c>
      <c r="J30">
        <f>VLOOKUP('clusters tiempo de espera'!$B30,'Tiempo de Espera'!$A$6:$AS$28,J$1,FALSE)</f>
        <v>2</v>
      </c>
      <c r="K30">
        <f>VLOOKUP('clusters tiempo de espera'!$B30,'Tiempo de Espera'!$A$6:$AS$28,K$1,FALSE)</f>
        <v>2</v>
      </c>
      <c r="L30">
        <f>VLOOKUP('clusters tiempo de espera'!$B30,'Tiempo de Espera'!$A$6:$AS$28,L$1,FALSE)</f>
        <v>1</v>
      </c>
      <c r="M30">
        <f>VLOOKUP('clusters tiempo de espera'!$B30,'Tiempo de Espera'!$A$6:$AS$28,M$1,FALSE)</f>
        <v>2</v>
      </c>
      <c r="N30">
        <f>VLOOKUP('clusters tiempo de espera'!$B30,'Tiempo de Espera'!$A$6:$AS$28,N$1,FALSE)</f>
        <v>2</v>
      </c>
      <c r="O30">
        <f>VLOOKUP('clusters tiempo de espera'!$B30,'Tiempo de Espera'!$A$6:$AS$28,O$1,FALSE)</f>
        <v>2</v>
      </c>
      <c r="P30">
        <f>VLOOKUP('clusters tiempo de espera'!$B30,'Tiempo de Espera'!$A$6:$AS$28,P$1,FALSE)</f>
        <v>2</v>
      </c>
      <c r="Q30">
        <f>VLOOKUP('clusters tiempo de espera'!$B30,'Tiempo de Espera'!$A$6:$AS$28,Q$1,FALSE)</f>
        <v>3</v>
      </c>
      <c r="R30">
        <f>VLOOKUP('clusters tiempo de espera'!$B30,'Tiempo de Espera'!$A$6:$AS$28,R$1,FALSE)</f>
        <v>2</v>
      </c>
      <c r="S30">
        <f>VLOOKUP('clusters tiempo de espera'!$B30,'Tiempo de Espera'!$A$6:$AS$28,S$1,FALSE)</f>
        <v>2</v>
      </c>
      <c r="T30">
        <f>VLOOKUP('clusters tiempo de espera'!$B30,'Tiempo de Espera'!$A$6:$AS$28,T$1,FALSE)</f>
        <v>2</v>
      </c>
      <c r="U30">
        <f>VLOOKUP('clusters tiempo de espera'!$B30,'Tiempo de Espera'!$A$6:$AS$28,U$1,FALSE)</f>
        <v>2</v>
      </c>
      <c r="V30">
        <f>VLOOKUP('clusters tiempo de espera'!$B30,'Tiempo de Espera'!$A$6:$AS$28,V$1,FALSE)</f>
        <v>2</v>
      </c>
      <c r="W30">
        <f>VLOOKUP('clusters tiempo de espera'!$B30,'Tiempo de Espera'!$A$6:$AS$28,W$1,FALSE)</f>
        <v>2</v>
      </c>
      <c r="X30">
        <f>VLOOKUP('clusters tiempo de espera'!$B30,'Tiempo de Espera'!$A$6:$AS$28,X$1,FALSE)</f>
        <v>2</v>
      </c>
      <c r="Y30">
        <f>VLOOKUP('clusters tiempo de espera'!$B30,'Tiempo de Espera'!$A$6:$AS$28,Y$1,FALSE)</f>
        <v>2</v>
      </c>
      <c r="Z30">
        <f>VLOOKUP('clusters tiempo de espera'!$B30,'Tiempo de Espera'!$A$6:$AS$28,Z$1,FALSE)</f>
        <v>1</v>
      </c>
      <c r="AA30">
        <f>VLOOKUP('clusters tiempo de espera'!$B30,'Tiempo de Espera'!$A$6:$AS$28,AA$1,FALSE)</f>
        <v>2</v>
      </c>
      <c r="AB30">
        <f>VLOOKUP('clusters tiempo de espera'!$B30,'Tiempo de Espera'!$A$6:$AS$28,AB$1,FALSE)</f>
        <v>2</v>
      </c>
      <c r="AC30">
        <f>VLOOKUP('clusters tiempo de espera'!$B30,'Tiempo de Espera'!$A$6:$AS$28,AC$1,FALSE)</f>
        <v>2</v>
      </c>
      <c r="AD30">
        <f>VLOOKUP('clusters tiempo de espera'!$B30,'Tiempo de Espera'!$A$6:$AS$28,AD$1,FALSE)</f>
        <v>2</v>
      </c>
      <c r="AE30">
        <f>VLOOKUP('clusters tiempo de espera'!$B30,'Tiempo de Espera'!$A$6:$AS$28,AE$1,FALSE)</f>
        <v>0</v>
      </c>
      <c r="AF30">
        <f>VLOOKUP('clusters tiempo de espera'!$B30,'Tiempo de Espera'!$A$6:$AS$28,AF$1,FALSE)</f>
        <v>2</v>
      </c>
      <c r="AG30">
        <f>VLOOKUP('clusters tiempo de espera'!$B30,'Tiempo de Espera'!$A$6:$AS$28,AG$1,FALSE)</f>
        <v>1</v>
      </c>
      <c r="AH30">
        <f>VLOOKUP('clusters tiempo de espera'!$B30,'Tiempo de Espera'!$A$6:$AS$28,AH$1,FALSE)</f>
        <v>2</v>
      </c>
      <c r="AI30">
        <f>VLOOKUP('clusters tiempo de espera'!$B30,'Tiempo de Espera'!$A$6:$AS$28,AI$1,FALSE)</f>
        <v>2</v>
      </c>
      <c r="AJ30">
        <f>VLOOKUP('clusters tiempo de espera'!$B30,'Tiempo de Espera'!$A$6:$AS$28,AJ$1,FALSE)</f>
        <v>2</v>
      </c>
      <c r="AK30">
        <f>VLOOKUP('clusters tiempo de espera'!$B30,'Tiempo de Espera'!$A$6:$AS$28,AK$1,FALSE)</f>
        <v>2</v>
      </c>
      <c r="AL30">
        <f>VLOOKUP('clusters tiempo de espera'!$B30,'Tiempo de Espera'!$A$6:$AS$28,AL$1,FALSE)</f>
        <v>2</v>
      </c>
      <c r="AM30">
        <f>VLOOKUP('clusters tiempo de espera'!$B30,'Tiempo de Espera'!$A$6:$AS$28,AM$1,FALSE)</f>
        <v>2</v>
      </c>
      <c r="AN30">
        <f>VLOOKUP('clusters tiempo de espera'!$B30,'Tiempo de Espera'!$A$6:$AS$28,AN$1,FALSE)</f>
        <v>2</v>
      </c>
      <c r="AO30">
        <f>VLOOKUP('clusters tiempo de espera'!$B30,'Tiempo de Espera'!$A$6:$AS$28,AO$1,FALSE)</f>
        <v>2</v>
      </c>
      <c r="AP30">
        <f>VLOOKUP('clusters tiempo de espera'!$B30,'Tiempo de Espera'!$A$6:$AS$28,AP$1,FALSE)</f>
        <v>2</v>
      </c>
      <c r="AQ30">
        <f>VLOOKUP('clusters tiempo de espera'!$B30,'Tiempo de Espera'!$A$6:$AS$28,AQ$1,FALSE)</f>
        <v>2</v>
      </c>
      <c r="AR30">
        <f t="shared" si="0"/>
        <v>1.875</v>
      </c>
    </row>
    <row r="31" spans="1:44" x14ac:dyDescent="0.25">
      <c r="D31" s="17">
        <f>AVERAGE(D22:D30)</f>
        <v>2.3333333333333335</v>
      </c>
      <c r="E31" s="17">
        <f t="shared" ref="E31:AQ31" si="4">AVERAGE(E22:E30)</f>
        <v>1.8888888888888888</v>
      </c>
      <c r="F31" s="17">
        <f t="shared" si="4"/>
        <v>1.6666666666666667</v>
      </c>
      <c r="G31" s="17">
        <f t="shared" si="4"/>
        <v>2.6666666666666665</v>
      </c>
      <c r="H31" s="17">
        <f t="shared" si="4"/>
        <v>1.8888888888888888</v>
      </c>
      <c r="I31" s="17">
        <f t="shared" si="4"/>
        <v>2.2222222222222223</v>
      </c>
      <c r="J31" s="17">
        <f t="shared" si="4"/>
        <v>2.3333333333333335</v>
      </c>
      <c r="K31" s="17">
        <f t="shared" si="4"/>
        <v>2.3333333333333335</v>
      </c>
      <c r="L31" s="17">
        <f t="shared" si="4"/>
        <v>2.2222222222222223</v>
      </c>
      <c r="M31" s="17">
        <f t="shared" si="4"/>
        <v>2.3333333333333335</v>
      </c>
      <c r="N31" s="17">
        <f t="shared" si="4"/>
        <v>2</v>
      </c>
      <c r="O31" s="17">
        <f t="shared" si="4"/>
        <v>2.3333333333333335</v>
      </c>
      <c r="P31" s="17">
        <f t="shared" si="4"/>
        <v>2.3333333333333335</v>
      </c>
      <c r="Q31" s="17">
        <f t="shared" si="4"/>
        <v>2.4444444444444446</v>
      </c>
      <c r="R31" s="17">
        <f t="shared" si="4"/>
        <v>2</v>
      </c>
      <c r="S31" s="17">
        <f t="shared" si="4"/>
        <v>2.1111111111111112</v>
      </c>
      <c r="T31" s="17">
        <f t="shared" si="4"/>
        <v>2</v>
      </c>
      <c r="U31" s="17">
        <f t="shared" si="4"/>
        <v>2.5555555555555554</v>
      </c>
      <c r="V31" s="17">
        <f t="shared" si="4"/>
        <v>2</v>
      </c>
      <c r="W31" s="17">
        <f t="shared" si="4"/>
        <v>2.3333333333333335</v>
      </c>
      <c r="X31" s="17">
        <f t="shared" si="4"/>
        <v>2.3333333333333335</v>
      </c>
      <c r="Y31" s="17">
        <f t="shared" si="4"/>
        <v>2.3333333333333335</v>
      </c>
      <c r="Z31" s="17">
        <f t="shared" si="4"/>
        <v>1.8888888888888888</v>
      </c>
      <c r="AA31" s="17">
        <f t="shared" si="4"/>
        <v>1.6666666666666667</v>
      </c>
      <c r="AB31" s="17">
        <f t="shared" si="4"/>
        <v>2.4444444444444446</v>
      </c>
      <c r="AC31" s="17">
        <f t="shared" si="4"/>
        <v>1.8888888888888888</v>
      </c>
      <c r="AD31" s="17">
        <f t="shared" si="4"/>
        <v>2.2222222222222223</v>
      </c>
      <c r="AE31" s="17">
        <f t="shared" si="4"/>
        <v>1.7777777777777777</v>
      </c>
      <c r="AF31" s="17">
        <f t="shared" si="4"/>
        <v>2.3333333333333335</v>
      </c>
      <c r="AG31" s="17">
        <f t="shared" si="4"/>
        <v>2.4444444444444446</v>
      </c>
      <c r="AH31" s="17">
        <f t="shared" si="4"/>
        <v>2.3333333333333335</v>
      </c>
      <c r="AI31" s="17">
        <f t="shared" si="4"/>
        <v>1.8888888888888888</v>
      </c>
      <c r="AJ31" s="17">
        <f t="shared" si="4"/>
        <v>2.3333333333333335</v>
      </c>
      <c r="AK31" s="17">
        <f t="shared" si="4"/>
        <v>2.4444444444444446</v>
      </c>
      <c r="AL31" s="17">
        <f t="shared" si="4"/>
        <v>1.4444444444444444</v>
      </c>
      <c r="AM31" s="17">
        <f t="shared" si="4"/>
        <v>1.8888888888888888</v>
      </c>
      <c r="AN31" s="17">
        <f t="shared" si="4"/>
        <v>2</v>
      </c>
      <c r="AO31" s="17">
        <f t="shared" si="4"/>
        <v>2.5555555555555554</v>
      </c>
      <c r="AP31" s="17">
        <f t="shared" si="4"/>
        <v>1.7777777777777777</v>
      </c>
      <c r="AQ31" s="17">
        <f t="shared" si="4"/>
        <v>2</v>
      </c>
    </row>
  </sheetData>
  <mergeCells count="4">
    <mergeCell ref="A3:A5"/>
    <mergeCell ref="A8:A11"/>
    <mergeCell ref="A14:A19"/>
    <mergeCell ref="A22:A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D41"/>
  <sheetViews>
    <sheetView workbookViewId="0">
      <selection activeCell="F12" sqref="F12"/>
    </sheetView>
  </sheetViews>
  <sheetFormatPr baseColWidth="10" defaultRowHeight="15" x14ac:dyDescent="0.25"/>
  <sheetData>
    <row r="1" spans="1:4" ht="16.5" x14ac:dyDescent="0.3">
      <c r="A1" s="131" t="s">
        <v>141</v>
      </c>
      <c r="B1" s="132" t="s">
        <v>143</v>
      </c>
      <c r="C1" s="132" t="s">
        <v>144</v>
      </c>
      <c r="D1" s="133" t="s">
        <v>134</v>
      </c>
    </row>
    <row r="2" spans="1:4" ht="16.5" x14ac:dyDescent="0.3">
      <c r="A2" s="129">
        <v>2.6666666666666665</v>
      </c>
      <c r="B2" s="108">
        <v>1.75</v>
      </c>
      <c r="C2" s="125">
        <v>2.3333333333333335</v>
      </c>
      <c r="D2" s="134">
        <v>2.3333333333333335</v>
      </c>
    </row>
    <row r="3" spans="1:4" ht="16.5" x14ac:dyDescent="0.3">
      <c r="A3" s="129">
        <v>2</v>
      </c>
      <c r="B3" s="108">
        <v>1.5</v>
      </c>
      <c r="C3" s="125">
        <v>1.6666666666666667</v>
      </c>
      <c r="D3" s="134">
        <v>1.8888888888888888</v>
      </c>
    </row>
    <row r="4" spans="1:4" ht="16.5" x14ac:dyDescent="0.3">
      <c r="A4" s="129">
        <v>1.6666666666666667</v>
      </c>
      <c r="B4" s="108">
        <v>1.75</v>
      </c>
      <c r="C4" s="125">
        <v>0.83333333333333337</v>
      </c>
      <c r="D4" s="134">
        <v>1.6666666666666667</v>
      </c>
    </row>
    <row r="5" spans="1:4" ht="16.5" x14ac:dyDescent="0.3">
      <c r="A5" s="129">
        <v>2.6666666666666665</v>
      </c>
      <c r="B5" s="108">
        <v>1.25</v>
      </c>
      <c r="C5" s="125">
        <v>2</v>
      </c>
      <c r="D5" s="134">
        <v>2.6666666666666665</v>
      </c>
    </row>
    <row r="6" spans="1:4" ht="16.5" x14ac:dyDescent="0.3">
      <c r="A6" s="129">
        <v>2.3333333333333335</v>
      </c>
      <c r="B6" s="108">
        <v>1.25</v>
      </c>
      <c r="C6" s="125">
        <v>2</v>
      </c>
      <c r="D6" s="134">
        <v>1.8888888888888888</v>
      </c>
    </row>
    <row r="7" spans="1:4" ht="16.5" x14ac:dyDescent="0.3">
      <c r="A7" s="129">
        <v>2.6666666666666665</v>
      </c>
      <c r="B7" s="108">
        <v>1.75</v>
      </c>
      <c r="C7" s="125">
        <v>1.8333333333333333</v>
      </c>
      <c r="D7" s="134">
        <v>2.2222222222222223</v>
      </c>
    </row>
    <row r="8" spans="1:4" ht="16.5" x14ac:dyDescent="0.3">
      <c r="A8" s="129">
        <v>2.6666666666666665</v>
      </c>
      <c r="B8" s="108">
        <v>1.75</v>
      </c>
      <c r="C8" s="125">
        <v>2.3333333333333335</v>
      </c>
      <c r="D8" s="134">
        <v>2.3333333333333335</v>
      </c>
    </row>
    <row r="9" spans="1:4" ht="16.5" x14ac:dyDescent="0.3">
      <c r="A9" s="129">
        <v>2.6666666666666665</v>
      </c>
      <c r="B9" s="108">
        <v>1.75</v>
      </c>
      <c r="C9" s="125">
        <v>2.3333333333333335</v>
      </c>
      <c r="D9" s="134">
        <v>2.3333333333333335</v>
      </c>
    </row>
    <row r="10" spans="1:4" ht="16.5" x14ac:dyDescent="0.3">
      <c r="A10" s="129">
        <v>2.6666666666666665</v>
      </c>
      <c r="B10" s="108">
        <v>1.75</v>
      </c>
      <c r="C10" s="125">
        <v>2.3333333333333335</v>
      </c>
      <c r="D10" s="134">
        <v>2.2222222222222223</v>
      </c>
    </row>
    <row r="11" spans="1:4" ht="16.5" x14ac:dyDescent="0.3">
      <c r="A11" s="129">
        <v>2.6666666666666665</v>
      </c>
      <c r="B11" s="108">
        <v>1.75</v>
      </c>
      <c r="C11" s="125">
        <v>2.3333333333333335</v>
      </c>
      <c r="D11" s="134">
        <v>2.3333333333333335</v>
      </c>
    </row>
    <row r="12" spans="1:4" ht="16.5" x14ac:dyDescent="0.3">
      <c r="A12" s="129">
        <v>1.6666666666666667</v>
      </c>
      <c r="B12" s="108">
        <v>1.75</v>
      </c>
      <c r="C12" s="125">
        <v>2.3333333333333335</v>
      </c>
      <c r="D12" s="134">
        <v>2</v>
      </c>
    </row>
    <row r="13" spans="1:4" ht="16.5" x14ac:dyDescent="0.3">
      <c r="A13" s="129">
        <v>2.6666666666666665</v>
      </c>
      <c r="B13" s="108">
        <v>1.75</v>
      </c>
      <c r="C13" s="125">
        <v>1.8333333333333333</v>
      </c>
      <c r="D13" s="134">
        <v>2.3333333333333335</v>
      </c>
    </row>
    <row r="14" spans="1:4" ht="16.5" x14ac:dyDescent="0.3">
      <c r="A14" s="129">
        <v>2</v>
      </c>
      <c r="B14" s="108">
        <v>2</v>
      </c>
      <c r="C14" s="125">
        <v>2.6666666666666665</v>
      </c>
      <c r="D14" s="134">
        <v>2.3333333333333335</v>
      </c>
    </row>
    <row r="15" spans="1:4" ht="16.5" x14ac:dyDescent="0.3">
      <c r="A15" s="129">
        <v>2.6666666666666665</v>
      </c>
      <c r="B15" s="108">
        <v>1.75</v>
      </c>
      <c r="C15" s="125">
        <v>2</v>
      </c>
      <c r="D15" s="134">
        <v>2.4444444444444446</v>
      </c>
    </row>
    <row r="16" spans="1:4" ht="16.5" x14ac:dyDescent="0.3">
      <c r="A16" s="129">
        <v>2.6666666666666665</v>
      </c>
      <c r="B16" s="108">
        <v>1.75</v>
      </c>
      <c r="C16" s="125">
        <v>2.3333333333333335</v>
      </c>
      <c r="D16" s="134">
        <v>2</v>
      </c>
    </row>
    <row r="17" spans="1:4" ht="16.5" x14ac:dyDescent="0.3">
      <c r="A17" s="129">
        <v>2.6666666666666665</v>
      </c>
      <c r="B17" s="108">
        <v>1.75</v>
      </c>
      <c r="C17" s="125">
        <v>2.3333333333333335</v>
      </c>
      <c r="D17" s="134">
        <v>2.1111111111111112</v>
      </c>
    </row>
    <row r="18" spans="1:4" ht="16.5" x14ac:dyDescent="0.3">
      <c r="A18" s="129">
        <v>2.6666666666666665</v>
      </c>
      <c r="B18" s="108">
        <v>1.75</v>
      </c>
      <c r="C18" s="125">
        <v>2</v>
      </c>
      <c r="D18" s="134">
        <v>2</v>
      </c>
    </row>
    <row r="19" spans="1:4" ht="16.5" x14ac:dyDescent="0.3">
      <c r="A19" s="129">
        <v>2.6666666666666665</v>
      </c>
      <c r="B19" s="108">
        <v>1.75</v>
      </c>
      <c r="C19" s="125">
        <v>1.6666666666666667</v>
      </c>
      <c r="D19" s="134">
        <v>2.5555555555555554</v>
      </c>
    </row>
    <row r="20" spans="1:4" ht="16.5" x14ac:dyDescent="0.3">
      <c r="A20" s="129">
        <v>2.6666666666666665</v>
      </c>
      <c r="B20" s="108">
        <v>1.75</v>
      </c>
      <c r="C20" s="125">
        <v>2</v>
      </c>
      <c r="D20" s="134">
        <v>2</v>
      </c>
    </row>
    <row r="21" spans="1:4" ht="16.5" x14ac:dyDescent="0.3">
      <c r="A21" s="129">
        <v>2.3333333333333335</v>
      </c>
      <c r="B21" s="108">
        <v>1.25</v>
      </c>
      <c r="C21" s="125">
        <v>2.3333333333333335</v>
      </c>
      <c r="D21" s="134">
        <v>2.3333333333333335</v>
      </c>
    </row>
    <row r="22" spans="1:4" ht="16.5" x14ac:dyDescent="0.3">
      <c r="A22" s="129">
        <v>2.3333333333333335</v>
      </c>
      <c r="B22" s="108">
        <v>1</v>
      </c>
      <c r="C22" s="125">
        <v>2</v>
      </c>
      <c r="D22" s="134">
        <v>2.3333333333333335</v>
      </c>
    </row>
    <row r="23" spans="1:4" ht="16.5" x14ac:dyDescent="0.3">
      <c r="A23" s="129">
        <v>2.6666666666666665</v>
      </c>
      <c r="B23" s="108">
        <v>1.75</v>
      </c>
      <c r="C23" s="125">
        <v>2.1666666666666665</v>
      </c>
      <c r="D23" s="134">
        <v>2.3333333333333335</v>
      </c>
    </row>
    <row r="24" spans="1:4" ht="16.5" x14ac:dyDescent="0.3">
      <c r="A24" s="129">
        <v>2</v>
      </c>
      <c r="B24" s="108">
        <v>1.5</v>
      </c>
      <c r="C24" s="125">
        <v>1.6666666666666667</v>
      </c>
      <c r="D24" s="134">
        <v>1.8888888888888888</v>
      </c>
    </row>
    <row r="25" spans="1:4" ht="16.5" x14ac:dyDescent="0.3">
      <c r="A25" s="129">
        <v>2</v>
      </c>
      <c r="B25" s="108">
        <v>1.75</v>
      </c>
      <c r="C25" s="125">
        <v>0.83333333333333337</v>
      </c>
      <c r="D25" s="134">
        <v>1.6666666666666667</v>
      </c>
    </row>
    <row r="26" spans="1:4" ht="16.5" x14ac:dyDescent="0.3">
      <c r="A26" s="129">
        <v>2.6666666666666665</v>
      </c>
      <c r="B26" s="108">
        <v>1.25</v>
      </c>
      <c r="C26" s="125">
        <v>2</v>
      </c>
      <c r="D26" s="134">
        <v>2.4444444444444446</v>
      </c>
    </row>
    <row r="27" spans="1:4" ht="16.5" x14ac:dyDescent="0.3">
      <c r="A27" s="129">
        <v>2.3333333333333335</v>
      </c>
      <c r="B27" s="108">
        <v>1.25</v>
      </c>
      <c r="C27" s="125">
        <v>2</v>
      </c>
      <c r="D27" s="134">
        <v>1.8888888888888888</v>
      </c>
    </row>
    <row r="28" spans="1:4" ht="16.5" x14ac:dyDescent="0.3">
      <c r="A28" s="129">
        <v>3</v>
      </c>
      <c r="B28" s="108">
        <v>1.75</v>
      </c>
      <c r="C28" s="125">
        <v>1.8333333333333333</v>
      </c>
      <c r="D28" s="134">
        <v>2.2222222222222223</v>
      </c>
    </row>
    <row r="29" spans="1:4" ht="16.5" x14ac:dyDescent="0.3">
      <c r="A29" s="129">
        <v>1.3333333333333333</v>
      </c>
      <c r="B29" s="108">
        <v>1.75</v>
      </c>
      <c r="C29" s="125">
        <v>2.3333333333333335</v>
      </c>
      <c r="D29" s="134">
        <v>1.7777777777777777</v>
      </c>
    </row>
    <row r="30" spans="1:4" ht="16.5" x14ac:dyDescent="0.3">
      <c r="A30" s="129">
        <v>2.6666666666666665</v>
      </c>
      <c r="B30" s="108">
        <v>2</v>
      </c>
      <c r="C30" s="125">
        <v>2.3333333333333335</v>
      </c>
      <c r="D30" s="134">
        <v>2.3333333333333335</v>
      </c>
    </row>
    <row r="31" spans="1:4" ht="16.5" x14ac:dyDescent="0.3">
      <c r="A31" s="129">
        <v>3.3333333333333335</v>
      </c>
      <c r="B31" s="108">
        <v>1.75</v>
      </c>
      <c r="C31" s="125">
        <v>2.3333333333333335</v>
      </c>
      <c r="D31" s="134">
        <v>2.4444444444444446</v>
      </c>
    </row>
    <row r="32" spans="1:4" ht="16.5" x14ac:dyDescent="0.3">
      <c r="A32" s="129">
        <v>2.6666666666666665</v>
      </c>
      <c r="B32" s="108">
        <v>1.75</v>
      </c>
      <c r="C32" s="125">
        <v>2.3333333333333335</v>
      </c>
      <c r="D32" s="134">
        <v>2.3333333333333335</v>
      </c>
    </row>
    <row r="33" spans="1:4" ht="16.5" x14ac:dyDescent="0.3">
      <c r="A33" s="129">
        <v>1.6666666666666667</v>
      </c>
      <c r="B33" s="108">
        <v>1.75</v>
      </c>
      <c r="C33" s="125">
        <v>2.3333333333333335</v>
      </c>
      <c r="D33" s="134">
        <v>1.8888888888888888</v>
      </c>
    </row>
    <row r="34" spans="1:4" ht="16.5" x14ac:dyDescent="0.3">
      <c r="A34" s="129">
        <v>2.6666666666666665</v>
      </c>
      <c r="B34" s="108">
        <v>1.75</v>
      </c>
      <c r="C34" s="125">
        <v>1.8333333333333333</v>
      </c>
      <c r="D34" s="134">
        <v>2.3333333333333335</v>
      </c>
    </row>
    <row r="35" spans="1:4" ht="16.5" x14ac:dyDescent="0.3">
      <c r="A35" s="129">
        <v>2.3333333333333335</v>
      </c>
      <c r="B35" s="108">
        <v>1.75</v>
      </c>
      <c r="C35" s="125">
        <v>2</v>
      </c>
      <c r="D35" s="134">
        <v>2.4444444444444446</v>
      </c>
    </row>
    <row r="36" spans="1:4" ht="16.5" x14ac:dyDescent="0.3">
      <c r="A36" s="129">
        <v>2.6666666666666665</v>
      </c>
      <c r="B36" s="108">
        <v>0.75</v>
      </c>
      <c r="C36" s="125">
        <v>2.1666666666666665</v>
      </c>
      <c r="D36" s="134">
        <v>1.4444444444444444</v>
      </c>
    </row>
    <row r="37" spans="1:4" ht="16.5" x14ac:dyDescent="0.3">
      <c r="A37" s="129">
        <v>2.6666666666666665</v>
      </c>
      <c r="B37" s="108">
        <v>1.75</v>
      </c>
      <c r="C37" s="125">
        <v>2.3333333333333335</v>
      </c>
      <c r="D37" s="134">
        <v>1.8888888888888888</v>
      </c>
    </row>
    <row r="38" spans="1:4" ht="16.5" x14ac:dyDescent="0.3">
      <c r="A38" s="129">
        <v>2.6666666666666665</v>
      </c>
      <c r="B38" s="108">
        <v>1.75</v>
      </c>
      <c r="C38" s="125">
        <v>2.3333333333333335</v>
      </c>
      <c r="D38" s="134">
        <v>2</v>
      </c>
    </row>
    <row r="39" spans="1:4" ht="16.5" x14ac:dyDescent="0.3">
      <c r="A39" s="129">
        <v>2.6666666666666665</v>
      </c>
      <c r="B39" s="108">
        <v>1.25</v>
      </c>
      <c r="C39" s="125">
        <v>1.6666666666666667</v>
      </c>
      <c r="D39" s="134">
        <v>2.5555555555555554</v>
      </c>
    </row>
    <row r="40" spans="1:4" ht="16.5" x14ac:dyDescent="0.3">
      <c r="A40" s="129">
        <v>2.6666666666666665</v>
      </c>
      <c r="B40" s="108">
        <v>1.75</v>
      </c>
      <c r="C40" s="125">
        <v>2.3333333333333335</v>
      </c>
      <c r="D40" s="134">
        <v>1.7777777777777777</v>
      </c>
    </row>
    <row r="41" spans="1:4" ht="17.25" thickBot="1" x14ac:dyDescent="0.35">
      <c r="A41" s="130">
        <v>2.3333333333333335</v>
      </c>
      <c r="B41" s="92">
        <v>0.75</v>
      </c>
      <c r="C41" s="135">
        <v>2.3333333333333335</v>
      </c>
      <c r="D41" s="136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O44"/>
  <sheetViews>
    <sheetView tabSelected="1" workbookViewId="0">
      <selection activeCell="A18" sqref="A18"/>
    </sheetView>
  </sheetViews>
  <sheetFormatPr baseColWidth="10" defaultRowHeight="16.5" x14ac:dyDescent="0.3"/>
  <cols>
    <col min="1" max="1" width="11.28515625" style="93" customWidth="1"/>
    <col min="2" max="3" width="11.42578125" style="93"/>
    <col min="5" max="5" width="15.140625" style="93" customWidth="1"/>
    <col min="6" max="6" width="15.42578125" style="93" bestFit="1" customWidth="1"/>
    <col min="10" max="27" width="11.42578125" customWidth="1"/>
  </cols>
  <sheetData>
    <row r="1" spans="1:10" ht="17.25" thickBot="1" x14ac:dyDescent="0.35">
      <c r="A1" s="114" t="s">
        <v>140</v>
      </c>
      <c r="B1" s="115"/>
      <c r="C1" s="116"/>
      <c r="E1" s="117" t="s">
        <v>147</v>
      </c>
      <c r="F1" s="118" t="s">
        <v>135</v>
      </c>
    </row>
    <row r="2" spans="1:10" x14ac:dyDescent="0.3">
      <c r="A2" s="87">
        <v>1.3333333333333333</v>
      </c>
      <c r="B2" s="88">
        <v>1</v>
      </c>
      <c r="C2" s="101">
        <f t="shared" ref="C2:C5" si="0">B2/$B$9</f>
        <v>2.5000000000000001E-2</v>
      </c>
      <c r="E2" s="109">
        <v>1</v>
      </c>
      <c r="F2" s="110">
        <f>C9</f>
        <v>2.4666666666666668</v>
      </c>
    </row>
    <row r="3" spans="1:10" x14ac:dyDescent="0.3">
      <c r="A3" s="87">
        <v>1.6666666666666667</v>
      </c>
      <c r="B3" s="88">
        <v>3</v>
      </c>
      <c r="C3" s="101">
        <f t="shared" si="0"/>
        <v>7.4999999999999997E-2</v>
      </c>
      <c r="E3" s="109">
        <v>2</v>
      </c>
      <c r="F3" s="110">
        <f>C18</f>
        <v>1.6062500000000002</v>
      </c>
    </row>
    <row r="4" spans="1:10" ht="16.5" customHeight="1" x14ac:dyDescent="0.3">
      <c r="A4" s="89">
        <v>2</v>
      </c>
      <c r="B4" s="90">
        <v>4</v>
      </c>
      <c r="C4" s="101">
        <f t="shared" si="0"/>
        <v>0.1</v>
      </c>
      <c r="E4" s="109">
        <v>3</v>
      </c>
      <c r="F4" s="110">
        <f>C28</f>
        <v>2.0666666666666669</v>
      </c>
      <c r="G4" s="81"/>
    </row>
    <row r="5" spans="1:10" x14ac:dyDescent="0.3">
      <c r="A5" s="89">
        <v>2.3333333333333335</v>
      </c>
      <c r="B5" s="90">
        <v>6</v>
      </c>
      <c r="C5" s="101">
        <f t="shared" si="0"/>
        <v>0.15</v>
      </c>
      <c r="E5" s="109">
        <v>4</v>
      </c>
      <c r="F5" s="111">
        <f>C42</f>
        <v>2.1500000000000004</v>
      </c>
      <c r="G5" s="82"/>
    </row>
    <row r="6" spans="1:10" ht="17.25" thickBot="1" x14ac:dyDescent="0.35">
      <c r="A6" s="87">
        <v>2.6666666666666665</v>
      </c>
      <c r="B6" s="88">
        <v>24</v>
      </c>
      <c r="C6" s="96">
        <f>B6/$B$9</f>
        <v>0.6</v>
      </c>
      <c r="E6" s="112" t="s">
        <v>54</v>
      </c>
      <c r="F6" s="113">
        <f>AVERAGE(F2:F5)</f>
        <v>2.0723958333333337</v>
      </c>
      <c r="G6" s="20"/>
    </row>
    <row r="7" spans="1:10" ht="16.5" customHeight="1" x14ac:dyDescent="0.3">
      <c r="A7" s="89">
        <v>3</v>
      </c>
      <c r="B7" s="90">
        <v>1</v>
      </c>
      <c r="C7" s="101">
        <f t="shared" ref="C7:C8" si="1">B7/$B$9</f>
        <v>2.5000000000000001E-2</v>
      </c>
      <c r="G7" s="17"/>
    </row>
    <row r="8" spans="1:10" x14ac:dyDescent="0.3">
      <c r="A8" s="89">
        <v>3.3333333333333335</v>
      </c>
      <c r="B8" s="90">
        <v>1</v>
      </c>
      <c r="C8" s="101">
        <f t="shared" si="1"/>
        <v>2.5000000000000001E-2</v>
      </c>
      <c r="G8" s="82"/>
    </row>
    <row r="9" spans="1:10" ht="17.25" thickBot="1" x14ac:dyDescent="0.35">
      <c r="A9" s="91"/>
      <c r="B9" s="100">
        <f>SUM(B2:B8)</f>
        <v>40</v>
      </c>
      <c r="C9" s="102">
        <f>SUMPRODUCT(A2:A8,C2:C8)</f>
        <v>2.4666666666666668</v>
      </c>
      <c r="G9" s="82"/>
    </row>
    <row r="10" spans="1:10" ht="17.25" thickBot="1" x14ac:dyDescent="0.35">
      <c r="F10" s="147"/>
      <c r="I10" s="8"/>
    </row>
    <row r="11" spans="1:10" ht="17.25" thickBot="1" x14ac:dyDescent="0.35">
      <c r="A11" s="114" t="s">
        <v>142</v>
      </c>
      <c r="B11" s="115"/>
      <c r="C11" s="116"/>
      <c r="I11" s="82"/>
      <c r="J11" s="82"/>
    </row>
    <row r="12" spans="1:10" x14ac:dyDescent="0.3">
      <c r="A12" s="94">
        <v>0.75</v>
      </c>
      <c r="B12" s="88">
        <v>2</v>
      </c>
      <c r="C12" s="96">
        <f t="shared" ref="C12:C17" si="2">B12/$B$18</f>
        <v>0.05</v>
      </c>
    </row>
    <row r="13" spans="1:10" x14ac:dyDescent="0.3">
      <c r="A13" s="95">
        <v>1</v>
      </c>
      <c r="B13" s="90">
        <v>1</v>
      </c>
      <c r="C13" s="96">
        <f t="shared" si="2"/>
        <v>2.5000000000000001E-2</v>
      </c>
    </row>
    <row r="14" spans="1:10" x14ac:dyDescent="0.3">
      <c r="A14" s="95">
        <v>1.25</v>
      </c>
      <c r="B14" s="90">
        <v>6</v>
      </c>
      <c r="C14" s="96">
        <f t="shared" si="2"/>
        <v>0.15</v>
      </c>
      <c r="I14" s="8"/>
      <c r="J14" s="145"/>
    </row>
    <row r="15" spans="1:10" x14ac:dyDescent="0.3">
      <c r="A15" s="98">
        <v>1.5</v>
      </c>
      <c r="B15" s="99">
        <v>2</v>
      </c>
      <c r="C15" s="96">
        <f t="shared" si="2"/>
        <v>0.05</v>
      </c>
      <c r="F15" s="148"/>
      <c r="I15" s="83"/>
      <c r="J15" s="145"/>
    </row>
    <row r="16" spans="1:10" x14ac:dyDescent="0.3">
      <c r="A16" s="98">
        <v>1.75</v>
      </c>
      <c r="B16" s="99">
        <v>27</v>
      </c>
      <c r="C16" s="96">
        <f t="shared" si="2"/>
        <v>0.67500000000000004</v>
      </c>
      <c r="G16" s="82"/>
      <c r="J16" s="145"/>
    </row>
    <row r="17" spans="1:15" x14ac:dyDescent="0.3">
      <c r="A17" s="98">
        <v>2</v>
      </c>
      <c r="B17" s="99">
        <v>2</v>
      </c>
      <c r="C17" s="96">
        <f t="shared" si="2"/>
        <v>0.05</v>
      </c>
      <c r="J17" s="145"/>
    </row>
    <row r="18" spans="1:15" ht="17.25" thickBot="1" x14ac:dyDescent="0.35">
      <c r="A18" s="91"/>
      <c r="B18" s="100">
        <f>SUM(B12:B17)</f>
        <v>40</v>
      </c>
      <c r="C18" s="102">
        <f>SUMPRODUCT(A12:A17,C12:C17)</f>
        <v>1.6062500000000002</v>
      </c>
      <c r="J18" s="145"/>
    </row>
    <row r="19" spans="1:15" ht="17.25" thickBot="1" x14ac:dyDescent="0.35"/>
    <row r="20" spans="1:15" ht="17.25" thickBot="1" x14ac:dyDescent="0.35">
      <c r="A20" s="114" t="s">
        <v>146</v>
      </c>
      <c r="B20" s="115"/>
      <c r="C20" s="116"/>
    </row>
    <row r="21" spans="1:15" x14ac:dyDescent="0.3">
      <c r="A21" s="103">
        <v>0.83333333333333337</v>
      </c>
      <c r="B21" s="88">
        <v>2</v>
      </c>
      <c r="C21" s="96">
        <f>B21/$B$28</f>
        <v>0.05</v>
      </c>
    </row>
    <row r="22" spans="1:15" x14ac:dyDescent="0.3">
      <c r="A22" s="104">
        <v>1.6666666666666667</v>
      </c>
      <c r="B22" s="90">
        <v>4</v>
      </c>
      <c r="C22" s="96">
        <f>B22/$B$28</f>
        <v>0.1</v>
      </c>
    </row>
    <row r="23" spans="1:15" x14ac:dyDescent="0.3">
      <c r="A23" s="104">
        <v>1.8333333333333333</v>
      </c>
      <c r="B23" s="90">
        <v>4</v>
      </c>
      <c r="C23" s="96">
        <f t="shared" ref="C23:C27" si="3">B23/$B$28</f>
        <v>0.1</v>
      </c>
      <c r="O23" s="83"/>
    </row>
    <row r="24" spans="1:15" x14ac:dyDescent="0.3">
      <c r="A24" s="105">
        <v>2</v>
      </c>
      <c r="B24" s="99">
        <v>9</v>
      </c>
      <c r="C24" s="96">
        <f t="shared" si="3"/>
        <v>0.22500000000000001</v>
      </c>
      <c r="O24" s="83"/>
    </row>
    <row r="25" spans="1:15" x14ac:dyDescent="0.3">
      <c r="A25" s="105">
        <v>2.1666666666666665</v>
      </c>
      <c r="B25" s="99">
        <v>2</v>
      </c>
      <c r="C25" s="96">
        <f t="shared" si="3"/>
        <v>0.05</v>
      </c>
      <c r="O25" s="83"/>
    </row>
    <row r="26" spans="1:15" x14ac:dyDescent="0.3">
      <c r="A26" s="105">
        <v>2.3333333333333335</v>
      </c>
      <c r="B26" s="99">
        <v>18</v>
      </c>
      <c r="C26" s="96">
        <f t="shared" si="3"/>
        <v>0.45</v>
      </c>
      <c r="O26" s="83"/>
    </row>
    <row r="27" spans="1:15" x14ac:dyDescent="0.3">
      <c r="A27" s="105">
        <v>2.6666666666666665</v>
      </c>
      <c r="B27" s="99">
        <v>1</v>
      </c>
      <c r="C27" s="96">
        <f t="shared" si="3"/>
        <v>2.5000000000000001E-2</v>
      </c>
      <c r="O27" s="83"/>
    </row>
    <row r="28" spans="1:15" ht="17.25" thickBot="1" x14ac:dyDescent="0.35">
      <c r="A28" s="91"/>
      <c r="B28" s="100">
        <f>SUM(B21:B27)</f>
        <v>40</v>
      </c>
      <c r="C28" s="102">
        <f>SUMPRODUCT(A21:A27,C21:C27)</f>
        <v>2.0666666666666669</v>
      </c>
    </row>
    <row r="29" spans="1:15" ht="17.25" thickBot="1" x14ac:dyDescent="0.35"/>
    <row r="30" spans="1:15" x14ac:dyDescent="0.3">
      <c r="A30" s="119" t="s">
        <v>134</v>
      </c>
      <c r="B30" s="120"/>
      <c r="C30" s="121"/>
      <c r="J30" s="83"/>
    </row>
    <row r="31" spans="1:15" x14ac:dyDescent="0.3">
      <c r="A31" s="104">
        <v>1.4444444444444444</v>
      </c>
      <c r="B31" s="90">
        <v>1</v>
      </c>
      <c r="C31" s="101">
        <f>B31/$B$42</f>
        <v>2.5000000000000001E-2</v>
      </c>
    </row>
    <row r="32" spans="1:15" x14ac:dyDescent="0.3">
      <c r="A32" s="104">
        <v>1.6666666666666667</v>
      </c>
      <c r="B32" s="90">
        <v>2</v>
      </c>
      <c r="C32" s="101">
        <f t="shared" ref="C32:C41" si="4">B32/$B$42</f>
        <v>0.05</v>
      </c>
    </row>
    <row r="33" spans="1:6" x14ac:dyDescent="0.3">
      <c r="A33" s="104">
        <v>1.7777777777777777</v>
      </c>
      <c r="B33" s="90">
        <v>2</v>
      </c>
      <c r="C33" s="101">
        <f t="shared" si="4"/>
        <v>0.05</v>
      </c>
    </row>
    <row r="34" spans="1:6" x14ac:dyDescent="0.3">
      <c r="A34" s="104">
        <v>1.8888888888888888</v>
      </c>
      <c r="B34" s="90">
        <v>6</v>
      </c>
      <c r="C34" s="101">
        <f t="shared" si="4"/>
        <v>0.15</v>
      </c>
    </row>
    <row r="35" spans="1:6" x14ac:dyDescent="0.3">
      <c r="A35" s="104">
        <v>2</v>
      </c>
      <c r="B35" s="90">
        <v>6</v>
      </c>
      <c r="C35" s="101">
        <f t="shared" si="4"/>
        <v>0.15</v>
      </c>
    </row>
    <row r="36" spans="1:6" x14ac:dyDescent="0.3">
      <c r="A36" s="104">
        <v>2.1111111111111112</v>
      </c>
      <c r="B36" s="90">
        <v>1</v>
      </c>
      <c r="C36" s="101">
        <f t="shared" si="4"/>
        <v>2.5000000000000001E-2</v>
      </c>
    </row>
    <row r="37" spans="1:6" x14ac:dyDescent="0.3">
      <c r="A37" s="104">
        <v>2.2222222222222223</v>
      </c>
      <c r="B37" s="90">
        <v>3</v>
      </c>
      <c r="C37" s="101">
        <f t="shared" si="4"/>
        <v>7.4999999999999997E-2</v>
      </c>
    </row>
    <row r="38" spans="1:6" x14ac:dyDescent="0.3">
      <c r="A38" s="104">
        <v>2.3333333333333335</v>
      </c>
      <c r="B38" s="90">
        <v>12</v>
      </c>
      <c r="C38" s="101">
        <f t="shared" si="4"/>
        <v>0.3</v>
      </c>
    </row>
    <row r="39" spans="1:6" x14ac:dyDescent="0.3">
      <c r="A39" s="104">
        <v>2.4444444444444446</v>
      </c>
      <c r="B39" s="90">
        <v>4</v>
      </c>
      <c r="C39" s="101">
        <f t="shared" si="4"/>
        <v>0.1</v>
      </c>
    </row>
    <row r="40" spans="1:6" x14ac:dyDescent="0.3">
      <c r="A40" s="105">
        <v>2.5555555555555554</v>
      </c>
      <c r="B40" s="99">
        <v>2</v>
      </c>
      <c r="C40" s="101">
        <f t="shared" si="4"/>
        <v>0.05</v>
      </c>
    </row>
    <row r="41" spans="1:6" x14ac:dyDescent="0.3">
      <c r="A41" s="105">
        <v>2.6666666666666665</v>
      </c>
      <c r="B41" s="99">
        <v>1</v>
      </c>
      <c r="C41" s="101">
        <f t="shared" si="4"/>
        <v>2.5000000000000001E-2</v>
      </c>
    </row>
    <row r="42" spans="1:6" ht="17.25" thickBot="1" x14ac:dyDescent="0.35">
      <c r="A42" s="91"/>
      <c r="B42" s="100">
        <f>SUM(B31:B41)</f>
        <v>40</v>
      </c>
      <c r="C42" s="97">
        <f>SUMPRODUCT(A31:A41,C31:C41)</f>
        <v>2.1500000000000004</v>
      </c>
    </row>
    <row r="44" spans="1:6" s="107" customFormat="1" x14ac:dyDescent="0.3">
      <c r="A44" s="106"/>
      <c r="B44" s="106"/>
      <c r="C44" s="106"/>
      <c r="E44" s="93"/>
      <c r="F44" s="93"/>
    </row>
  </sheetData>
  <mergeCells count="1">
    <mergeCell ref="J14:J18"/>
  </mergeCells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C1:AW53"/>
  <sheetViews>
    <sheetView topLeftCell="C12" workbookViewId="0">
      <selection activeCell="E29" sqref="E29:E30"/>
    </sheetView>
  </sheetViews>
  <sheetFormatPr baseColWidth="10" defaultRowHeight="15" x14ac:dyDescent="0.25"/>
  <cols>
    <col min="3" max="3" width="6.42578125" style="5" customWidth="1"/>
    <col min="4" max="4" width="13.85546875" style="6" bestFit="1" customWidth="1"/>
    <col min="5" max="25" width="7.140625" bestFit="1" customWidth="1"/>
    <col min="26" max="44" width="6.42578125" bestFit="1" customWidth="1"/>
  </cols>
  <sheetData>
    <row r="1" spans="3:49" ht="51" customHeight="1" x14ac:dyDescent="0.25">
      <c r="C1" s="41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</row>
    <row r="2" spans="3:49" ht="15.75" x14ac:dyDescent="0.25">
      <c r="C2" s="41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</row>
    <row r="3" spans="3:49" ht="15.75" x14ac:dyDescent="0.25">
      <c r="C3" s="41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</row>
    <row r="4" spans="3:49" ht="15.75" x14ac:dyDescent="0.25">
      <c r="C4" s="41"/>
      <c r="D4" s="43"/>
      <c r="E4" s="43"/>
      <c r="F4" s="43"/>
      <c r="G4" s="43"/>
      <c r="H4" s="43"/>
      <c r="I4" s="43"/>
      <c r="J4" s="43"/>
      <c r="K4" s="43"/>
      <c r="L4" s="43"/>
      <c r="M4" s="43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</row>
    <row r="5" spans="3:49" ht="16.5" thickBot="1" x14ac:dyDescent="0.3">
      <c r="C5" s="41"/>
      <c r="D5" s="43"/>
      <c r="E5" s="43"/>
      <c r="F5" s="43"/>
      <c r="G5" s="43"/>
      <c r="H5" s="43"/>
      <c r="I5" s="43"/>
      <c r="J5" s="43"/>
      <c r="K5" s="43"/>
      <c r="L5" s="43"/>
      <c r="M5" s="43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</row>
    <row r="6" spans="3:49" s="48" customFormat="1" ht="16.5" thickBot="1" x14ac:dyDescent="0.3">
      <c r="C6" s="44" t="s">
        <v>0</v>
      </c>
      <c r="D6" s="45" t="s">
        <v>2</v>
      </c>
      <c r="E6" s="46">
        <v>42522</v>
      </c>
      <c r="F6" s="46">
        <v>42523</v>
      </c>
      <c r="G6" s="46">
        <v>42524</v>
      </c>
      <c r="H6" s="46">
        <v>42528</v>
      </c>
      <c r="I6" s="46">
        <v>42529</v>
      </c>
      <c r="J6" s="46">
        <v>42530</v>
      </c>
      <c r="K6" s="46">
        <v>42531</v>
      </c>
      <c r="L6" s="46">
        <v>42534</v>
      </c>
      <c r="M6" s="46">
        <v>42535</v>
      </c>
      <c r="N6" s="46">
        <v>42536</v>
      </c>
      <c r="O6" s="46">
        <v>42537</v>
      </c>
      <c r="P6" s="46">
        <v>42538</v>
      </c>
      <c r="Q6" s="46">
        <v>42541</v>
      </c>
      <c r="R6" s="46">
        <v>42542</v>
      </c>
      <c r="S6" s="46">
        <v>42543</v>
      </c>
      <c r="T6" s="46">
        <v>42544</v>
      </c>
      <c r="U6" s="46">
        <v>42545</v>
      </c>
      <c r="V6" s="46">
        <v>42548</v>
      </c>
      <c r="W6" s="46">
        <v>42549</v>
      </c>
      <c r="X6" s="46">
        <v>42550</v>
      </c>
      <c r="Y6" s="46">
        <v>42551</v>
      </c>
      <c r="Z6" s="46">
        <v>42552</v>
      </c>
      <c r="AA6" s="46">
        <v>42556</v>
      </c>
      <c r="AB6" s="46">
        <v>42557</v>
      </c>
      <c r="AC6" s="46">
        <v>42558</v>
      </c>
      <c r="AD6" s="46">
        <v>42559</v>
      </c>
      <c r="AE6" s="46">
        <v>42562</v>
      </c>
      <c r="AF6" s="46">
        <v>42563</v>
      </c>
      <c r="AG6" s="46">
        <v>42564</v>
      </c>
      <c r="AH6" s="46">
        <v>42565</v>
      </c>
      <c r="AI6" s="46">
        <v>42566</v>
      </c>
      <c r="AJ6" s="46">
        <v>42569</v>
      </c>
      <c r="AK6" s="46">
        <v>42570</v>
      </c>
      <c r="AL6" s="46">
        <v>42572</v>
      </c>
      <c r="AM6" s="46">
        <v>42573</v>
      </c>
      <c r="AN6" s="46">
        <v>42576</v>
      </c>
      <c r="AO6" s="46">
        <v>42577</v>
      </c>
      <c r="AP6" s="46">
        <v>42578</v>
      </c>
      <c r="AQ6" s="46">
        <v>42579</v>
      </c>
      <c r="AR6" s="47">
        <v>42580</v>
      </c>
    </row>
    <row r="7" spans="3:49" s="48" customFormat="1" ht="15.75" x14ac:dyDescent="0.25">
      <c r="C7" s="49">
        <v>1</v>
      </c>
      <c r="D7" s="50" t="s">
        <v>53</v>
      </c>
      <c r="E7" s="51">
        <v>0</v>
      </c>
      <c r="F7" s="51">
        <v>0</v>
      </c>
      <c r="G7" s="51">
        <v>0</v>
      </c>
      <c r="H7" s="51">
        <v>0</v>
      </c>
      <c r="I7" s="51">
        <v>0</v>
      </c>
      <c r="J7" s="51">
        <v>0</v>
      </c>
      <c r="K7" s="51">
        <v>0</v>
      </c>
      <c r="L7" s="51">
        <v>0</v>
      </c>
      <c r="M7" s="51">
        <v>0</v>
      </c>
      <c r="N7" s="51">
        <v>0</v>
      </c>
      <c r="O7" s="51">
        <v>0</v>
      </c>
      <c r="P7" s="51">
        <v>0</v>
      </c>
      <c r="Q7" s="51">
        <v>0</v>
      </c>
      <c r="R7" s="51">
        <v>0</v>
      </c>
      <c r="S7" s="51">
        <v>0</v>
      </c>
      <c r="T7" s="51">
        <v>0</v>
      </c>
      <c r="U7" s="51">
        <v>0</v>
      </c>
      <c r="V7" s="51">
        <v>0</v>
      </c>
      <c r="W7" s="51">
        <v>0</v>
      </c>
      <c r="X7" s="51">
        <v>0</v>
      </c>
      <c r="Y7" s="51">
        <v>0</v>
      </c>
      <c r="Z7" s="51">
        <v>0</v>
      </c>
      <c r="AA7" s="51">
        <v>0</v>
      </c>
      <c r="AB7" s="51">
        <v>0</v>
      </c>
      <c r="AC7" s="51">
        <v>0</v>
      </c>
      <c r="AD7" s="51">
        <v>0</v>
      </c>
      <c r="AE7" s="51">
        <v>0</v>
      </c>
      <c r="AF7" s="51">
        <v>0</v>
      </c>
      <c r="AG7" s="51">
        <v>0</v>
      </c>
      <c r="AH7" s="51">
        <v>0</v>
      </c>
      <c r="AI7" s="51">
        <v>0</v>
      </c>
      <c r="AJ7" s="51">
        <v>0</v>
      </c>
      <c r="AK7" s="51">
        <v>0</v>
      </c>
      <c r="AL7" s="51">
        <v>0</v>
      </c>
      <c r="AM7" s="51">
        <v>0</v>
      </c>
      <c r="AN7" s="51">
        <v>0</v>
      </c>
      <c r="AO7" s="51">
        <v>0</v>
      </c>
      <c r="AP7" s="51">
        <v>0</v>
      </c>
      <c r="AQ7" s="51">
        <v>0</v>
      </c>
      <c r="AR7" s="52">
        <v>0</v>
      </c>
    </row>
    <row r="8" spans="3:49" s="48" customFormat="1" ht="15.75" x14ac:dyDescent="0.25">
      <c r="C8" s="53">
        <v>2</v>
      </c>
      <c r="D8" s="54" t="s">
        <v>129</v>
      </c>
      <c r="E8" s="55">
        <v>3</v>
      </c>
      <c r="F8" s="55">
        <v>3</v>
      </c>
      <c r="G8" s="55">
        <v>3</v>
      </c>
      <c r="H8" s="55">
        <v>3</v>
      </c>
      <c r="I8" s="55">
        <v>3</v>
      </c>
      <c r="J8" s="55">
        <v>4</v>
      </c>
      <c r="K8" s="55">
        <v>3</v>
      </c>
      <c r="L8" s="55">
        <v>5</v>
      </c>
      <c r="M8" s="55">
        <v>4</v>
      </c>
      <c r="N8" s="55">
        <v>3</v>
      </c>
      <c r="O8" s="55">
        <v>4</v>
      </c>
      <c r="P8" s="55">
        <v>3</v>
      </c>
      <c r="Q8" s="55">
        <v>4</v>
      </c>
      <c r="R8" s="55">
        <v>5</v>
      </c>
      <c r="S8" s="55">
        <v>4</v>
      </c>
      <c r="T8" s="55">
        <v>5</v>
      </c>
      <c r="U8" s="55">
        <v>3</v>
      </c>
      <c r="V8" s="55">
        <v>5</v>
      </c>
      <c r="W8" s="55">
        <v>3</v>
      </c>
      <c r="X8" s="55">
        <v>5</v>
      </c>
      <c r="Y8" s="55">
        <v>4</v>
      </c>
      <c r="Z8" s="55">
        <v>4</v>
      </c>
      <c r="AA8" s="55">
        <v>3</v>
      </c>
      <c r="AB8" s="55">
        <v>4</v>
      </c>
      <c r="AC8" s="55">
        <v>5</v>
      </c>
      <c r="AD8" s="55">
        <v>3</v>
      </c>
      <c r="AE8" s="55">
        <v>3</v>
      </c>
      <c r="AF8" s="55">
        <v>4</v>
      </c>
      <c r="AG8" s="55">
        <v>4</v>
      </c>
      <c r="AH8" s="55">
        <v>5</v>
      </c>
      <c r="AI8" s="55">
        <v>5</v>
      </c>
      <c r="AJ8" s="55">
        <v>5</v>
      </c>
      <c r="AK8" s="55">
        <v>3</v>
      </c>
      <c r="AL8" s="55">
        <v>4</v>
      </c>
      <c r="AM8" s="55">
        <v>4</v>
      </c>
      <c r="AN8" s="55">
        <v>5</v>
      </c>
      <c r="AO8" s="55">
        <v>5</v>
      </c>
      <c r="AP8" s="55">
        <v>5</v>
      </c>
      <c r="AQ8" s="55">
        <v>5</v>
      </c>
      <c r="AR8" s="56">
        <v>3</v>
      </c>
    </row>
    <row r="9" spans="3:49" s="48" customFormat="1" ht="15.75" x14ac:dyDescent="0.25">
      <c r="C9" s="53">
        <v>3</v>
      </c>
      <c r="D9" s="54" t="s">
        <v>94</v>
      </c>
      <c r="E9" s="55">
        <v>4</v>
      </c>
      <c r="F9" s="55">
        <v>4</v>
      </c>
      <c r="G9" s="55">
        <v>5</v>
      </c>
      <c r="H9" s="55">
        <v>5</v>
      </c>
      <c r="I9" s="55">
        <v>6</v>
      </c>
      <c r="J9" s="55">
        <v>6</v>
      </c>
      <c r="K9" s="55">
        <v>5</v>
      </c>
      <c r="L9" s="55">
        <v>6</v>
      </c>
      <c r="M9" s="55">
        <v>6</v>
      </c>
      <c r="N9" s="55">
        <v>5</v>
      </c>
      <c r="O9" s="55">
        <v>5</v>
      </c>
      <c r="P9" s="55">
        <v>6</v>
      </c>
      <c r="Q9" s="55">
        <v>6</v>
      </c>
      <c r="R9" s="55">
        <v>5</v>
      </c>
      <c r="S9" s="55">
        <v>6</v>
      </c>
      <c r="T9" s="55">
        <v>6</v>
      </c>
      <c r="U9" s="55">
        <v>5</v>
      </c>
      <c r="V9" s="55">
        <v>6</v>
      </c>
      <c r="W9" s="55">
        <v>5</v>
      </c>
      <c r="X9" s="55">
        <v>5</v>
      </c>
      <c r="Y9" s="55">
        <v>6</v>
      </c>
      <c r="Z9" s="55">
        <v>6</v>
      </c>
      <c r="AA9" s="55">
        <v>6</v>
      </c>
      <c r="AB9" s="55">
        <v>5</v>
      </c>
      <c r="AC9" s="55">
        <v>6</v>
      </c>
      <c r="AD9" s="55">
        <v>5</v>
      </c>
      <c r="AE9" s="55">
        <v>6</v>
      </c>
      <c r="AF9" s="55">
        <v>6</v>
      </c>
      <c r="AG9" s="55">
        <v>5</v>
      </c>
      <c r="AH9" s="55">
        <v>5</v>
      </c>
      <c r="AI9" s="55">
        <v>5</v>
      </c>
      <c r="AJ9" s="55">
        <v>6</v>
      </c>
      <c r="AK9" s="55">
        <v>6</v>
      </c>
      <c r="AL9" s="55">
        <v>6</v>
      </c>
      <c r="AM9" s="55">
        <v>6</v>
      </c>
      <c r="AN9" s="55">
        <v>6</v>
      </c>
      <c r="AO9" s="55">
        <v>6</v>
      </c>
      <c r="AP9" s="55">
        <v>6</v>
      </c>
      <c r="AQ9" s="55">
        <v>5</v>
      </c>
      <c r="AR9" s="56">
        <v>6</v>
      </c>
      <c r="AT9" s="57"/>
    </row>
    <row r="10" spans="3:49" s="48" customFormat="1" ht="15.75" x14ac:dyDescent="0.25">
      <c r="C10" s="53">
        <v>4</v>
      </c>
      <c r="D10" s="54" t="s">
        <v>12</v>
      </c>
      <c r="E10" s="55">
        <v>16</v>
      </c>
      <c r="F10" s="55">
        <v>16</v>
      </c>
      <c r="G10" s="55">
        <v>15</v>
      </c>
      <c r="H10" s="55">
        <v>17</v>
      </c>
      <c r="I10" s="55">
        <v>18</v>
      </c>
      <c r="J10" s="55">
        <v>17</v>
      </c>
      <c r="K10" s="55">
        <v>16</v>
      </c>
      <c r="L10" s="55">
        <v>16</v>
      </c>
      <c r="M10" s="55">
        <v>16</v>
      </c>
      <c r="N10" s="55">
        <v>17</v>
      </c>
      <c r="O10" s="55">
        <v>17</v>
      </c>
      <c r="P10" s="55">
        <v>18</v>
      </c>
      <c r="Q10" s="55">
        <v>18</v>
      </c>
      <c r="R10" s="55">
        <v>17</v>
      </c>
      <c r="S10" s="55">
        <v>16</v>
      </c>
      <c r="T10" s="55">
        <v>17</v>
      </c>
      <c r="U10" s="55">
        <v>18</v>
      </c>
      <c r="V10" s="55">
        <v>18</v>
      </c>
      <c r="W10" s="55">
        <v>16</v>
      </c>
      <c r="X10" s="55">
        <v>17</v>
      </c>
      <c r="Y10" s="55">
        <v>17</v>
      </c>
      <c r="Z10" s="55">
        <v>17</v>
      </c>
      <c r="AA10" s="55">
        <v>16</v>
      </c>
      <c r="AB10" s="55">
        <v>16</v>
      </c>
      <c r="AC10" s="55">
        <v>18</v>
      </c>
      <c r="AD10" s="55">
        <v>16</v>
      </c>
      <c r="AE10" s="55">
        <v>18</v>
      </c>
      <c r="AF10" s="55">
        <v>17</v>
      </c>
      <c r="AG10" s="55">
        <v>17</v>
      </c>
      <c r="AH10" s="55">
        <v>16</v>
      </c>
      <c r="AI10" s="55">
        <v>16</v>
      </c>
      <c r="AJ10" s="55">
        <v>16</v>
      </c>
      <c r="AK10" s="55">
        <v>16</v>
      </c>
      <c r="AL10" s="55">
        <v>16</v>
      </c>
      <c r="AM10" s="55">
        <v>17</v>
      </c>
      <c r="AN10" s="55">
        <v>17</v>
      </c>
      <c r="AO10" s="55">
        <v>18</v>
      </c>
      <c r="AP10" s="55">
        <v>17</v>
      </c>
      <c r="AQ10" s="55">
        <v>17</v>
      </c>
      <c r="AR10" s="56">
        <v>17</v>
      </c>
      <c r="AT10" s="57"/>
    </row>
    <row r="11" spans="3:49" s="48" customFormat="1" ht="15.75" x14ac:dyDescent="0.25">
      <c r="C11" s="53">
        <v>5</v>
      </c>
      <c r="D11" s="54" t="s">
        <v>97</v>
      </c>
      <c r="E11" s="55">
        <v>9</v>
      </c>
      <c r="F11" s="55">
        <v>9</v>
      </c>
      <c r="G11" s="55">
        <v>10</v>
      </c>
      <c r="H11" s="55">
        <v>12</v>
      </c>
      <c r="I11" s="55">
        <v>11</v>
      </c>
      <c r="J11" s="55">
        <v>11</v>
      </c>
      <c r="K11" s="55">
        <v>10</v>
      </c>
      <c r="L11" s="55">
        <v>10</v>
      </c>
      <c r="M11" s="55">
        <v>9</v>
      </c>
      <c r="N11" s="55">
        <v>9</v>
      </c>
      <c r="O11" s="55">
        <v>10</v>
      </c>
      <c r="P11" s="55">
        <v>10</v>
      </c>
      <c r="Q11" s="55">
        <v>9</v>
      </c>
      <c r="R11" s="55">
        <v>9</v>
      </c>
      <c r="S11" s="55">
        <v>11</v>
      </c>
      <c r="T11" s="55">
        <v>9</v>
      </c>
      <c r="U11" s="55">
        <v>9</v>
      </c>
      <c r="V11" s="55">
        <v>10</v>
      </c>
      <c r="W11" s="55">
        <v>9</v>
      </c>
      <c r="X11" s="55">
        <v>9</v>
      </c>
      <c r="Y11" s="55">
        <v>11</v>
      </c>
      <c r="Z11" s="55">
        <v>9</v>
      </c>
      <c r="AA11" s="55">
        <v>9</v>
      </c>
      <c r="AB11" s="55">
        <v>10</v>
      </c>
      <c r="AC11" s="55">
        <v>9</v>
      </c>
      <c r="AD11" s="55">
        <v>9</v>
      </c>
      <c r="AE11" s="55">
        <v>11</v>
      </c>
      <c r="AF11" s="55">
        <v>10</v>
      </c>
      <c r="AG11" s="55">
        <v>10</v>
      </c>
      <c r="AH11" s="55">
        <v>9</v>
      </c>
      <c r="AI11" s="55">
        <v>9</v>
      </c>
      <c r="AJ11" s="55">
        <v>10</v>
      </c>
      <c r="AK11" s="55">
        <v>9</v>
      </c>
      <c r="AL11" s="55">
        <v>9</v>
      </c>
      <c r="AM11" s="55">
        <v>11</v>
      </c>
      <c r="AN11" s="55">
        <v>10</v>
      </c>
      <c r="AO11" s="55">
        <v>10</v>
      </c>
      <c r="AP11" s="55">
        <v>9</v>
      </c>
      <c r="AQ11" s="55">
        <v>11</v>
      </c>
      <c r="AR11" s="56">
        <v>11</v>
      </c>
      <c r="AT11" s="57"/>
    </row>
    <row r="12" spans="3:49" s="48" customFormat="1" ht="15.75" x14ac:dyDescent="0.25">
      <c r="C12" s="53">
        <v>6</v>
      </c>
      <c r="D12" s="54" t="s">
        <v>99</v>
      </c>
      <c r="E12" s="55">
        <v>4</v>
      </c>
      <c r="F12" s="55">
        <v>4</v>
      </c>
      <c r="G12" s="55">
        <v>4</v>
      </c>
      <c r="H12" s="55">
        <v>5</v>
      </c>
      <c r="I12" s="55">
        <v>5</v>
      </c>
      <c r="J12" s="55">
        <v>5</v>
      </c>
      <c r="K12" s="55">
        <v>5</v>
      </c>
      <c r="L12" s="55">
        <v>5</v>
      </c>
      <c r="M12" s="55">
        <v>5</v>
      </c>
      <c r="N12" s="55">
        <v>5</v>
      </c>
      <c r="O12" s="55">
        <v>5</v>
      </c>
      <c r="P12" s="55">
        <v>5</v>
      </c>
      <c r="Q12" s="55">
        <v>5</v>
      </c>
      <c r="R12" s="55">
        <v>6</v>
      </c>
      <c r="S12" s="55">
        <v>6</v>
      </c>
      <c r="T12" s="55">
        <v>6</v>
      </c>
      <c r="U12" s="55">
        <v>6</v>
      </c>
      <c r="V12" s="55">
        <v>5</v>
      </c>
      <c r="W12" s="55">
        <v>4</v>
      </c>
      <c r="X12" s="55">
        <v>5</v>
      </c>
      <c r="Y12" s="55">
        <v>4</v>
      </c>
      <c r="Z12" s="55">
        <v>5</v>
      </c>
      <c r="AA12" s="55">
        <v>4</v>
      </c>
      <c r="AB12" s="55">
        <v>5</v>
      </c>
      <c r="AC12" s="55">
        <v>4</v>
      </c>
      <c r="AD12" s="55">
        <v>5</v>
      </c>
      <c r="AE12" s="55">
        <v>4</v>
      </c>
      <c r="AF12" s="55">
        <v>5</v>
      </c>
      <c r="AG12" s="55">
        <v>6</v>
      </c>
      <c r="AH12" s="55">
        <v>5</v>
      </c>
      <c r="AI12" s="55">
        <v>6</v>
      </c>
      <c r="AJ12" s="55">
        <v>6</v>
      </c>
      <c r="AK12" s="55">
        <v>5</v>
      </c>
      <c r="AL12" s="55">
        <v>5</v>
      </c>
      <c r="AM12" s="55">
        <v>6</v>
      </c>
      <c r="AN12" s="55">
        <v>6</v>
      </c>
      <c r="AO12" s="55">
        <v>5</v>
      </c>
      <c r="AP12" s="55">
        <v>5</v>
      </c>
      <c r="AQ12" s="55">
        <v>6</v>
      </c>
      <c r="AR12" s="56">
        <v>5</v>
      </c>
      <c r="AT12" s="57"/>
    </row>
    <row r="13" spans="3:49" s="48" customFormat="1" ht="15.75" x14ac:dyDescent="0.25">
      <c r="C13" s="53">
        <v>7</v>
      </c>
      <c r="D13" s="54" t="s">
        <v>101</v>
      </c>
      <c r="E13" s="55">
        <v>6</v>
      </c>
      <c r="F13" s="55">
        <v>6</v>
      </c>
      <c r="G13" s="55">
        <v>6</v>
      </c>
      <c r="H13" s="55">
        <v>7</v>
      </c>
      <c r="I13" s="55">
        <v>7</v>
      </c>
      <c r="J13" s="55">
        <v>7</v>
      </c>
      <c r="K13" s="55">
        <v>7</v>
      </c>
      <c r="L13" s="55">
        <v>7</v>
      </c>
      <c r="M13" s="55">
        <v>7</v>
      </c>
      <c r="N13" s="55">
        <v>7</v>
      </c>
      <c r="O13" s="55">
        <v>7</v>
      </c>
      <c r="P13" s="55">
        <v>7</v>
      </c>
      <c r="Q13" s="55">
        <v>7</v>
      </c>
      <c r="R13" s="55">
        <v>6</v>
      </c>
      <c r="S13" s="55">
        <v>6</v>
      </c>
      <c r="T13" s="55">
        <v>6</v>
      </c>
      <c r="U13" s="55">
        <v>6</v>
      </c>
      <c r="V13" s="55">
        <v>5</v>
      </c>
      <c r="W13" s="55">
        <v>6</v>
      </c>
      <c r="X13" s="55">
        <v>6</v>
      </c>
      <c r="Y13" s="55">
        <v>5</v>
      </c>
      <c r="Z13" s="55">
        <v>7</v>
      </c>
      <c r="AA13" s="55">
        <v>7</v>
      </c>
      <c r="AB13" s="55">
        <v>7</v>
      </c>
      <c r="AC13" s="55">
        <v>6</v>
      </c>
      <c r="AD13" s="55">
        <v>7</v>
      </c>
      <c r="AE13" s="55">
        <v>7</v>
      </c>
      <c r="AF13" s="55">
        <v>7</v>
      </c>
      <c r="AG13" s="55">
        <v>6</v>
      </c>
      <c r="AH13" s="55">
        <v>7</v>
      </c>
      <c r="AI13" s="55">
        <v>7</v>
      </c>
      <c r="AJ13" s="55">
        <v>7</v>
      </c>
      <c r="AK13" s="55">
        <v>6</v>
      </c>
      <c r="AL13" s="55">
        <v>5</v>
      </c>
      <c r="AM13" s="55">
        <v>6</v>
      </c>
      <c r="AN13" s="55">
        <v>6</v>
      </c>
      <c r="AO13" s="55">
        <v>6</v>
      </c>
      <c r="AP13" s="55">
        <v>6</v>
      </c>
      <c r="AQ13" s="55">
        <v>6</v>
      </c>
      <c r="AR13" s="56">
        <v>6</v>
      </c>
      <c r="AT13" s="57"/>
      <c r="AW13" s="77"/>
    </row>
    <row r="14" spans="3:49" s="48" customFormat="1" ht="15.75" x14ac:dyDescent="0.25">
      <c r="C14" s="53">
        <v>8</v>
      </c>
      <c r="D14" s="54" t="s">
        <v>21</v>
      </c>
      <c r="E14" s="55">
        <v>12</v>
      </c>
      <c r="F14" s="55">
        <v>12</v>
      </c>
      <c r="G14" s="55">
        <v>10</v>
      </c>
      <c r="H14" s="55">
        <v>11</v>
      </c>
      <c r="I14" s="55">
        <v>12</v>
      </c>
      <c r="J14" s="55">
        <v>12</v>
      </c>
      <c r="K14" s="55">
        <v>12</v>
      </c>
      <c r="L14" s="55">
        <v>11</v>
      </c>
      <c r="M14" s="55">
        <v>10</v>
      </c>
      <c r="N14" s="55">
        <v>11</v>
      </c>
      <c r="O14" s="55">
        <v>12</v>
      </c>
      <c r="P14" s="55">
        <v>12</v>
      </c>
      <c r="Q14" s="55">
        <v>12</v>
      </c>
      <c r="R14" s="55">
        <v>11</v>
      </c>
      <c r="S14" s="55">
        <v>12</v>
      </c>
      <c r="T14" s="55">
        <v>11</v>
      </c>
      <c r="U14" s="55">
        <v>10</v>
      </c>
      <c r="V14" s="55">
        <v>11</v>
      </c>
      <c r="W14" s="55">
        <v>12</v>
      </c>
      <c r="X14" s="55">
        <v>11</v>
      </c>
      <c r="Y14" s="55">
        <v>12</v>
      </c>
      <c r="Z14" s="55">
        <v>12</v>
      </c>
      <c r="AA14" s="55">
        <v>12</v>
      </c>
      <c r="AB14" s="55">
        <v>12</v>
      </c>
      <c r="AC14" s="55">
        <v>12</v>
      </c>
      <c r="AD14" s="55">
        <v>12</v>
      </c>
      <c r="AE14" s="55">
        <v>11</v>
      </c>
      <c r="AF14" s="55">
        <v>11</v>
      </c>
      <c r="AG14" s="55">
        <v>12</v>
      </c>
      <c r="AH14" s="55">
        <v>12</v>
      </c>
      <c r="AI14" s="55">
        <v>12</v>
      </c>
      <c r="AJ14" s="55">
        <v>11</v>
      </c>
      <c r="AK14" s="55">
        <v>12</v>
      </c>
      <c r="AL14" s="55">
        <v>12</v>
      </c>
      <c r="AM14" s="55">
        <v>11</v>
      </c>
      <c r="AN14" s="55">
        <v>11</v>
      </c>
      <c r="AO14" s="55">
        <v>11</v>
      </c>
      <c r="AP14" s="55">
        <v>12</v>
      </c>
      <c r="AQ14" s="55">
        <v>12</v>
      </c>
      <c r="AR14" s="56">
        <v>12</v>
      </c>
      <c r="AT14" s="75"/>
      <c r="AU14" s="76"/>
    </row>
    <row r="15" spans="3:49" s="48" customFormat="1" ht="15.75" x14ac:dyDescent="0.25">
      <c r="C15" s="53">
        <v>9</v>
      </c>
      <c r="D15" s="54" t="s">
        <v>105</v>
      </c>
      <c r="E15" s="55">
        <v>12</v>
      </c>
      <c r="F15" s="55">
        <v>12</v>
      </c>
      <c r="G15" s="55">
        <v>12</v>
      </c>
      <c r="H15" s="55">
        <v>11</v>
      </c>
      <c r="I15" s="55">
        <v>12</v>
      </c>
      <c r="J15" s="55">
        <v>12</v>
      </c>
      <c r="K15" s="55">
        <v>12</v>
      </c>
      <c r="L15" s="55">
        <v>12</v>
      </c>
      <c r="M15" s="55">
        <v>12</v>
      </c>
      <c r="N15" s="55">
        <v>12</v>
      </c>
      <c r="O15" s="55">
        <v>14</v>
      </c>
      <c r="P15" s="55">
        <v>12</v>
      </c>
      <c r="Q15" s="55">
        <v>14</v>
      </c>
      <c r="R15" s="55">
        <v>12</v>
      </c>
      <c r="S15" s="55">
        <v>12</v>
      </c>
      <c r="T15" s="55">
        <v>12</v>
      </c>
      <c r="U15" s="55">
        <v>12</v>
      </c>
      <c r="V15" s="55">
        <v>12</v>
      </c>
      <c r="W15" s="55">
        <v>12</v>
      </c>
      <c r="X15" s="55">
        <v>12</v>
      </c>
      <c r="Y15" s="55">
        <v>12</v>
      </c>
      <c r="Z15" s="55">
        <v>12</v>
      </c>
      <c r="AA15" s="55">
        <v>12</v>
      </c>
      <c r="AB15" s="55">
        <v>12</v>
      </c>
      <c r="AC15" s="55">
        <v>13</v>
      </c>
      <c r="AD15" s="55">
        <v>13</v>
      </c>
      <c r="AE15" s="55">
        <v>14</v>
      </c>
      <c r="AF15" s="55">
        <v>13</v>
      </c>
      <c r="AG15" s="55">
        <v>13</v>
      </c>
      <c r="AH15" s="55">
        <v>11</v>
      </c>
      <c r="AI15" s="55">
        <v>12</v>
      </c>
      <c r="AJ15" s="55">
        <v>12</v>
      </c>
      <c r="AK15" s="55">
        <v>13</v>
      </c>
      <c r="AL15" s="55">
        <v>13</v>
      </c>
      <c r="AM15" s="55">
        <v>13</v>
      </c>
      <c r="AN15" s="55">
        <v>13</v>
      </c>
      <c r="AO15" s="55">
        <v>13</v>
      </c>
      <c r="AP15" s="55">
        <v>13</v>
      </c>
      <c r="AQ15" s="55">
        <v>12</v>
      </c>
      <c r="AR15" s="56">
        <v>12</v>
      </c>
      <c r="AT15" s="75"/>
      <c r="AU15" s="76"/>
    </row>
    <row r="16" spans="3:49" s="48" customFormat="1" ht="15.75" x14ac:dyDescent="0.25">
      <c r="C16" s="53">
        <v>10</v>
      </c>
      <c r="D16" s="54" t="s">
        <v>107</v>
      </c>
      <c r="E16" s="55">
        <v>5</v>
      </c>
      <c r="F16" s="55">
        <v>5</v>
      </c>
      <c r="G16" s="55">
        <v>5</v>
      </c>
      <c r="H16" s="55">
        <v>6</v>
      </c>
      <c r="I16" s="55">
        <v>7</v>
      </c>
      <c r="J16" s="55">
        <v>6</v>
      </c>
      <c r="K16" s="55">
        <v>5</v>
      </c>
      <c r="L16" s="55">
        <v>5</v>
      </c>
      <c r="M16" s="55">
        <v>5</v>
      </c>
      <c r="N16" s="55">
        <v>4</v>
      </c>
      <c r="O16" s="55">
        <v>5</v>
      </c>
      <c r="P16" s="55">
        <v>6</v>
      </c>
      <c r="Q16" s="55">
        <v>6</v>
      </c>
      <c r="R16" s="55">
        <v>6</v>
      </c>
      <c r="S16" s="55">
        <v>6</v>
      </c>
      <c r="T16" s="55">
        <v>6</v>
      </c>
      <c r="U16" s="55">
        <v>5</v>
      </c>
      <c r="V16" s="55">
        <v>5</v>
      </c>
      <c r="W16" s="55">
        <v>6</v>
      </c>
      <c r="X16" s="55">
        <v>5</v>
      </c>
      <c r="Y16" s="55">
        <v>6</v>
      </c>
      <c r="Z16" s="55">
        <v>5</v>
      </c>
      <c r="AA16" s="55">
        <v>6</v>
      </c>
      <c r="AB16" s="55">
        <v>6</v>
      </c>
      <c r="AC16" s="55">
        <v>6</v>
      </c>
      <c r="AD16" s="55">
        <v>5</v>
      </c>
      <c r="AE16" s="55">
        <v>6</v>
      </c>
      <c r="AF16" s="55">
        <v>5</v>
      </c>
      <c r="AG16" s="55">
        <v>6</v>
      </c>
      <c r="AH16" s="55">
        <v>5</v>
      </c>
      <c r="AI16" s="55">
        <v>6</v>
      </c>
      <c r="AJ16" s="55">
        <v>6</v>
      </c>
      <c r="AK16" s="55">
        <v>6</v>
      </c>
      <c r="AL16" s="55">
        <v>5</v>
      </c>
      <c r="AM16" s="55">
        <v>5</v>
      </c>
      <c r="AN16" s="55">
        <v>7</v>
      </c>
      <c r="AO16" s="55">
        <v>7</v>
      </c>
      <c r="AP16" s="55">
        <v>7</v>
      </c>
      <c r="AQ16" s="55">
        <v>7</v>
      </c>
      <c r="AR16" s="56">
        <v>7</v>
      </c>
      <c r="AT16" s="75"/>
      <c r="AU16" s="76"/>
    </row>
    <row r="17" spans="3:47" s="48" customFormat="1" ht="15.75" x14ac:dyDescent="0.25">
      <c r="C17" s="53">
        <v>11</v>
      </c>
      <c r="D17" s="54" t="s">
        <v>110</v>
      </c>
      <c r="E17" s="55">
        <v>7</v>
      </c>
      <c r="F17" s="55">
        <v>7</v>
      </c>
      <c r="G17" s="55">
        <v>7</v>
      </c>
      <c r="H17" s="55">
        <v>8</v>
      </c>
      <c r="I17" s="55">
        <v>8</v>
      </c>
      <c r="J17" s="55">
        <v>8</v>
      </c>
      <c r="K17" s="55">
        <v>7</v>
      </c>
      <c r="L17" s="55">
        <v>8</v>
      </c>
      <c r="M17" s="55">
        <v>8</v>
      </c>
      <c r="N17" s="55">
        <v>9</v>
      </c>
      <c r="O17" s="55">
        <v>8</v>
      </c>
      <c r="P17" s="55">
        <v>7</v>
      </c>
      <c r="Q17" s="55">
        <v>9</v>
      </c>
      <c r="R17" s="55">
        <v>8</v>
      </c>
      <c r="S17" s="55">
        <v>8</v>
      </c>
      <c r="T17" s="55">
        <v>9</v>
      </c>
      <c r="U17" s="55">
        <v>7</v>
      </c>
      <c r="V17" s="55">
        <v>7</v>
      </c>
      <c r="W17" s="55">
        <v>7</v>
      </c>
      <c r="X17" s="55">
        <v>8</v>
      </c>
      <c r="Y17" s="55">
        <v>7</v>
      </c>
      <c r="Z17" s="55">
        <v>7</v>
      </c>
      <c r="AA17" s="55">
        <v>8</v>
      </c>
      <c r="AB17" s="55">
        <v>8</v>
      </c>
      <c r="AC17" s="55">
        <v>8</v>
      </c>
      <c r="AD17" s="55">
        <v>7</v>
      </c>
      <c r="AE17" s="55">
        <v>9</v>
      </c>
      <c r="AF17" s="55">
        <v>8</v>
      </c>
      <c r="AG17" s="55">
        <v>8</v>
      </c>
      <c r="AH17" s="55">
        <v>9</v>
      </c>
      <c r="AI17" s="55">
        <v>8</v>
      </c>
      <c r="AJ17" s="55">
        <v>8</v>
      </c>
      <c r="AK17" s="55">
        <v>9</v>
      </c>
      <c r="AL17" s="55">
        <v>9</v>
      </c>
      <c r="AM17" s="55">
        <v>7</v>
      </c>
      <c r="AN17" s="55">
        <v>7</v>
      </c>
      <c r="AO17" s="55">
        <v>7</v>
      </c>
      <c r="AP17" s="55">
        <v>7</v>
      </c>
      <c r="AQ17" s="55">
        <v>9</v>
      </c>
      <c r="AR17" s="56">
        <v>9</v>
      </c>
      <c r="AT17" s="75"/>
      <c r="AU17" s="76"/>
    </row>
    <row r="18" spans="3:47" s="48" customFormat="1" ht="15.75" x14ac:dyDescent="0.25">
      <c r="C18" s="53">
        <v>12</v>
      </c>
      <c r="D18" s="54" t="s">
        <v>112</v>
      </c>
      <c r="E18" s="55">
        <v>3</v>
      </c>
      <c r="F18" s="55">
        <v>3</v>
      </c>
      <c r="G18" s="55">
        <v>5</v>
      </c>
      <c r="H18" s="55">
        <v>5</v>
      </c>
      <c r="I18" s="55">
        <v>5</v>
      </c>
      <c r="J18" s="55">
        <v>5</v>
      </c>
      <c r="K18" s="55">
        <v>4</v>
      </c>
      <c r="L18" s="55">
        <v>5</v>
      </c>
      <c r="M18" s="55">
        <v>5</v>
      </c>
      <c r="N18" s="55">
        <v>5</v>
      </c>
      <c r="O18" s="55">
        <v>4</v>
      </c>
      <c r="P18" s="55">
        <v>5</v>
      </c>
      <c r="Q18" s="55">
        <v>5</v>
      </c>
      <c r="R18" s="55">
        <v>5</v>
      </c>
      <c r="S18" s="55">
        <v>4</v>
      </c>
      <c r="T18" s="55">
        <v>4</v>
      </c>
      <c r="U18" s="55">
        <v>5</v>
      </c>
      <c r="V18" s="55">
        <v>5</v>
      </c>
      <c r="W18" s="55">
        <v>4</v>
      </c>
      <c r="X18" s="55">
        <v>5</v>
      </c>
      <c r="Y18" s="55">
        <v>5</v>
      </c>
      <c r="Z18" s="55">
        <v>4</v>
      </c>
      <c r="AA18" s="55">
        <v>5</v>
      </c>
      <c r="AB18" s="55">
        <v>4</v>
      </c>
      <c r="AC18" s="55">
        <v>4</v>
      </c>
      <c r="AD18" s="55">
        <v>4</v>
      </c>
      <c r="AE18" s="55">
        <v>4</v>
      </c>
      <c r="AF18" s="55">
        <v>5</v>
      </c>
      <c r="AG18" s="55">
        <v>5</v>
      </c>
      <c r="AH18" s="55">
        <v>5</v>
      </c>
      <c r="AI18" s="55">
        <v>5</v>
      </c>
      <c r="AJ18" s="55">
        <v>4</v>
      </c>
      <c r="AK18" s="55">
        <v>4</v>
      </c>
      <c r="AL18" s="55">
        <v>4</v>
      </c>
      <c r="AM18" s="55">
        <v>4</v>
      </c>
      <c r="AN18" s="55">
        <v>4</v>
      </c>
      <c r="AO18" s="55">
        <v>4</v>
      </c>
      <c r="AP18" s="55">
        <v>4</v>
      </c>
      <c r="AQ18" s="55">
        <v>5</v>
      </c>
      <c r="AR18" s="56">
        <v>5</v>
      </c>
      <c r="AT18" s="75"/>
      <c r="AU18" s="76"/>
    </row>
    <row r="19" spans="3:47" s="48" customFormat="1" ht="15.75" x14ac:dyDescent="0.25">
      <c r="C19" s="53">
        <v>13</v>
      </c>
      <c r="D19" s="54" t="s">
        <v>114</v>
      </c>
      <c r="E19" s="55">
        <v>6</v>
      </c>
      <c r="F19" s="55">
        <v>6</v>
      </c>
      <c r="G19" s="55">
        <v>6</v>
      </c>
      <c r="H19" s="55">
        <v>5</v>
      </c>
      <c r="I19" s="55">
        <v>6</v>
      </c>
      <c r="J19" s="55">
        <v>6</v>
      </c>
      <c r="K19" s="55">
        <v>5</v>
      </c>
      <c r="L19" s="55">
        <v>5</v>
      </c>
      <c r="M19" s="55">
        <v>6</v>
      </c>
      <c r="N19" s="55">
        <v>6</v>
      </c>
      <c r="O19" s="55">
        <v>6</v>
      </c>
      <c r="P19" s="55">
        <v>6</v>
      </c>
      <c r="Q19" s="55">
        <v>5</v>
      </c>
      <c r="R19" s="55">
        <v>5</v>
      </c>
      <c r="S19" s="55">
        <v>6</v>
      </c>
      <c r="T19" s="55">
        <v>5</v>
      </c>
      <c r="U19" s="55">
        <v>5</v>
      </c>
      <c r="V19" s="55">
        <v>5</v>
      </c>
      <c r="W19" s="55">
        <v>7</v>
      </c>
      <c r="X19" s="55">
        <v>6</v>
      </c>
      <c r="Y19" s="55">
        <v>6</v>
      </c>
      <c r="Z19" s="55">
        <v>5</v>
      </c>
      <c r="AA19" s="55">
        <v>5</v>
      </c>
      <c r="AB19" s="55">
        <v>5</v>
      </c>
      <c r="AC19" s="55">
        <v>5</v>
      </c>
      <c r="AD19" s="55">
        <v>5</v>
      </c>
      <c r="AE19" s="55">
        <v>6</v>
      </c>
      <c r="AF19" s="55">
        <v>5</v>
      </c>
      <c r="AG19" s="55">
        <v>6</v>
      </c>
      <c r="AH19" s="55">
        <v>6</v>
      </c>
      <c r="AI19" s="55">
        <v>6</v>
      </c>
      <c r="AJ19" s="55">
        <v>6</v>
      </c>
      <c r="AK19" s="55">
        <v>5</v>
      </c>
      <c r="AL19" s="55">
        <v>5</v>
      </c>
      <c r="AM19" s="55">
        <v>6</v>
      </c>
      <c r="AN19" s="55">
        <v>6</v>
      </c>
      <c r="AO19" s="55">
        <v>5</v>
      </c>
      <c r="AP19" s="55">
        <v>5</v>
      </c>
      <c r="AQ19" s="55">
        <v>6</v>
      </c>
      <c r="AR19" s="56">
        <v>6</v>
      </c>
      <c r="AT19" s="75"/>
      <c r="AU19" s="76"/>
    </row>
    <row r="20" spans="3:47" s="48" customFormat="1" ht="15.75" x14ac:dyDescent="0.25">
      <c r="C20" s="53">
        <v>14</v>
      </c>
      <c r="D20" s="54" t="s">
        <v>116</v>
      </c>
      <c r="E20" s="55">
        <v>7</v>
      </c>
      <c r="F20" s="55">
        <v>7</v>
      </c>
      <c r="G20" s="55">
        <v>10</v>
      </c>
      <c r="H20" s="55">
        <v>9</v>
      </c>
      <c r="I20" s="55">
        <v>9</v>
      </c>
      <c r="J20" s="55">
        <v>9</v>
      </c>
      <c r="K20" s="55">
        <v>9</v>
      </c>
      <c r="L20" s="55">
        <v>9</v>
      </c>
      <c r="M20" s="55">
        <v>9</v>
      </c>
      <c r="N20" s="55">
        <v>8</v>
      </c>
      <c r="O20" s="55">
        <v>8</v>
      </c>
      <c r="P20" s="55">
        <v>8</v>
      </c>
      <c r="Q20" s="55">
        <v>8</v>
      </c>
      <c r="R20" s="55">
        <v>9</v>
      </c>
      <c r="S20" s="55">
        <v>9</v>
      </c>
      <c r="T20" s="55">
        <v>8</v>
      </c>
      <c r="U20" s="55">
        <v>9</v>
      </c>
      <c r="V20" s="55">
        <v>8</v>
      </c>
      <c r="W20" s="55">
        <v>9</v>
      </c>
      <c r="X20" s="55">
        <v>8</v>
      </c>
      <c r="Y20" s="55">
        <v>9</v>
      </c>
      <c r="Z20" s="55">
        <v>8</v>
      </c>
      <c r="AA20" s="55">
        <v>9</v>
      </c>
      <c r="AB20" s="55">
        <v>9</v>
      </c>
      <c r="AC20" s="55">
        <v>9</v>
      </c>
      <c r="AD20" s="55">
        <v>9</v>
      </c>
      <c r="AE20" s="55">
        <v>9</v>
      </c>
      <c r="AF20" s="55">
        <v>9</v>
      </c>
      <c r="AG20" s="55">
        <v>8</v>
      </c>
      <c r="AH20" s="55">
        <v>8</v>
      </c>
      <c r="AI20" s="55">
        <v>8</v>
      </c>
      <c r="AJ20" s="55">
        <v>8</v>
      </c>
      <c r="AK20" s="55">
        <v>9</v>
      </c>
      <c r="AL20" s="55">
        <v>9</v>
      </c>
      <c r="AM20" s="55">
        <v>9</v>
      </c>
      <c r="AN20" s="55">
        <v>9</v>
      </c>
      <c r="AO20" s="55">
        <v>9</v>
      </c>
      <c r="AP20" s="55">
        <v>9</v>
      </c>
      <c r="AQ20" s="55">
        <v>9</v>
      </c>
      <c r="AR20" s="56">
        <v>9</v>
      </c>
      <c r="AT20" s="75"/>
      <c r="AU20" s="76"/>
    </row>
    <row r="21" spans="3:47" s="48" customFormat="1" ht="15.75" x14ac:dyDescent="0.25">
      <c r="C21" s="53">
        <v>15</v>
      </c>
      <c r="D21" s="54" t="s">
        <v>118</v>
      </c>
      <c r="E21" s="55">
        <v>5</v>
      </c>
      <c r="F21" s="55">
        <v>5</v>
      </c>
      <c r="G21" s="55">
        <v>5</v>
      </c>
      <c r="H21" s="55">
        <v>6</v>
      </c>
      <c r="I21" s="55">
        <v>5</v>
      </c>
      <c r="J21" s="55">
        <v>6</v>
      </c>
      <c r="K21" s="55">
        <v>5</v>
      </c>
      <c r="L21" s="55">
        <v>6</v>
      </c>
      <c r="M21" s="55">
        <v>6</v>
      </c>
      <c r="N21" s="55">
        <v>6</v>
      </c>
      <c r="O21" s="55">
        <v>6</v>
      </c>
      <c r="P21" s="55">
        <v>6</v>
      </c>
      <c r="Q21" s="55">
        <v>5</v>
      </c>
      <c r="R21" s="55">
        <v>5</v>
      </c>
      <c r="S21" s="55">
        <v>5</v>
      </c>
      <c r="T21" s="55">
        <v>5</v>
      </c>
      <c r="U21" s="55">
        <v>5</v>
      </c>
      <c r="V21" s="55">
        <v>6</v>
      </c>
      <c r="W21" s="55">
        <v>6</v>
      </c>
      <c r="X21" s="55">
        <v>6</v>
      </c>
      <c r="Y21" s="55">
        <v>5</v>
      </c>
      <c r="Z21" s="55">
        <v>5</v>
      </c>
      <c r="AA21" s="55">
        <v>5</v>
      </c>
      <c r="AB21" s="55">
        <v>5</v>
      </c>
      <c r="AC21" s="55">
        <v>6</v>
      </c>
      <c r="AD21" s="55">
        <v>5</v>
      </c>
      <c r="AE21" s="55">
        <v>6</v>
      </c>
      <c r="AF21" s="55">
        <v>5</v>
      </c>
      <c r="AG21" s="55">
        <v>6</v>
      </c>
      <c r="AH21" s="55">
        <v>5</v>
      </c>
      <c r="AI21" s="55">
        <v>5</v>
      </c>
      <c r="AJ21" s="55">
        <v>6</v>
      </c>
      <c r="AK21" s="55">
        <v>6</v>
      </c>
      <c r="AL21" s="55">
        <v>5</v>
      </c>
      <c r="AM21" s="55">
        <v>6</v>
      </c>
      <c r="AN21" s="55">
        <v>5</v>
      </c>
      <c r="AO21" s="55">
        <v>6</v>
      </c>
      <c r="AP21" s="55">
        <v>7</v>
      </c>
      <c r="AQ21" s="55">
        <v>8</v>
      </c>
      <c r="AR21" s="56">
        <v>8</v>
      </c>
      <c r="AT21" s="75"/>
      <c r="AU21" s="76"/>
    </row>
    <row r="22" spans="3:47" s="48" customFormat="1" ht="15.75" x14ac:dyDescent="0.25">
      <c r="C22" s="53">
        <v>16</v>
      </c>
      <c r="D22" s="54" t="s">
        <v>38</v>
      </c>
      <c r="E22" s="55">
        <v>20</v>
      </c>
      <c r="F22" s="55">
        <v>10</v>
      </c>
      <c r="G22" s="55">
        <v>10</v>
      </c>
      <c r="H22" s="55">
        <v>20</v>
      </c>
      <c r="I22" s="55">
        <v>10</v>
      </c>
      <c r="J22" s="55">
        <v>10</v>
      </c>
      <c r="K22" s="55">
        <v>20</v>
      </c>
      <c r="L22" s="55">
        <v>10</v>
      </c>
      <c r="M22" s="55">
        <v>21</v>
      </c>
      <c r="N22" s="55">
        <v>17</v>
      </c>
      <c r="O22" s="55">
        <v>17</v>
      </c>
      <c r="P22" s="55">
        <v>15</v>
      </c>
      <c r="Q22" s="55">
        <v>14</v>
      </c>
      <c r="R22" s="55">
        <v>16</v>
      </c>
      <c r="S22" s="55">
        <v>15</v>
      </c>
      <c r="T22" s="55">
        <v>16</v>
      </c>
      <c r="U22" s="55">
        <v>16</v>
      </c>
      <c r="V22" s="55">
        <v>16</v>
      </c>
      <c r="W22" s="55">
        <v>16</v>
      </c>
      <c r="X22" s="55">
        <v>17</v>
      </c>
      <c r="Y22" s="55">
        <v>18</v>
      </c>
      <c r="Z22" s="55">
        <v>19</v>
      </c>
      <c r="AA22" s="55">
        <v>20</v>
      </c>
      <c r="AB22" s="55">
        <v>16</v>
      </c>
      <c r="AC22" s="55">
        <v>17</v>
      </c>
      <c r="AD22" s="55">
        <v>18</v>
      </c>
      <c r="AE22" s="55">
        <v>17</v>
      </c>
      <c r="AF22" s="55">
        <v>18</v>
      </c>
      <c r="AG22" s="55">
        <v>16</v>
      </c>
      <c r="AH22" s="55">
        <v>15</v>
      </c>
      <c r="AI22" s="55">
        <v>17</v>
      </c>
      <c r="AJ22" s="55">
        <v>16</v>
      </c>
      <c r="AK22" s="55">
        <v>15</v>
      </c>
      <c r="AL22" s="55">
        <v>16</v>
      </c>
      <c r="AM22" s="55">
        <v>17</v>
      </c>
      <c r="AN22" s="55">
        <v>15</v>
      </c>
      <c r="AO22" s="55">
        <v>18</v>
      </c>
      <c r="AP22" s="55">
        <v>18</v>
      </c>
      <c r="AQ22" s="55">
        <v>19</v>
      </c>
      <c r="AR22" s="56">
        <v>19</v>
      </c>
      <c r="AT22" s="75"/>
      <c r="AU22" s="76"/>
    </row>
    <row r="23" spans="3:47" s="48" customFormat="1" ht="15.75" x14ac:dyDescent="0.25">
      <c r="C23" s="53">
        <v>17</v>
      </c>
      <c r="D23" s="54" t="s">
        <v>41</v>
      </c>
      <c r="E23" s="55">
        <v>24</v>
      </c>
      <c r="F23" s="55">
        <v>24</v>
      </c>
      <c r="G23" s="55">
        <v>20</v>
      </c>
      <c r="H23" s="55">
        <v>21</v>
      </c>
      <c r="I23" s="55">
        <v>22</v>
      </c>
      <c r="J23" s="55">
        <v>24</v>
      </c>
      <c r="K23" s="55">
        <v>24</v>
      </c>
      <c r="L23" s="55">
        <v>20</v>
      </c>
      <c r="M23" s="55">
        <v>21</v>
      </c>
      <c r="N23" s="55">
        <v>22</v>
      </c>
      <c r="O23" s="55">
        <v>24</v>
      </c>
      <c r="P23" s="55">
        <v>24</v>
      </c>
      <c r="Q23" s="55">
        <v>20</v>
      </c>
      <c r="R23" s="55">
        <v>21</v>
      </c>
      <c r="S23" s="55">
        <v>22</v>
      </c>
      <c r="T23" s="55">
        <v>24</v>
      </c>
      <c r="U23" s="55">
        <v>24</v>
      </c>
      <c r="V23" s="55">
        <v>20</v>
      </c>
      <c r="W23" s="55">
        <v>21</v>
      </c>
      <c r="X23" s="55">
        <v>24</v>
      </c>
      <c r="Y23" s="55">
        <v>24</v>
      </c>
      <c r="Z23" s="55">
        <v>20</v>
      </c>
      <c r="AA23" s="55">
        <v>21</v>
      </c>
      <c r="AB23" s="55">
        <v>22</v>
      </c>
      <c r="AC23" s="55">
        <v>24</v>
      </c>
      <c r="AD23" s="55">
        <v>24</v>
      </c>
      <c r="AE23" s="55">
        <v>20</v>
      </c>
      <c r="AF23" s="55">
        <v>21</v>
      </c>
      <c r="AG23" s="55">
        <v>22</v>
      </c>
      <c r="AH23" s="55">
        <v>24</v>
      </c>
      <c r="AI23" s="55">
        <v>24</v>
      </c>
      <c r="AJ23" s="55">
        <v>20</v>
      </c>
      <c r="AK23" s="55">
        <v>21</v>
      </c>
      <c r="AL23" s="55">
        <v>22</v>
      </c>
      <c r="AM23" s="55">
        <v>24</v>
      </c>
      <c r="AN23" s="55">
        <v>24</v>
      </c>
      <c r="AO23" s="55">
        <v>20</v>
      </c>
      <c r="AP23" s="55">
        <v>21</v>
      </c>
      <c r="AQ23" s="55">
        <v>22</v>
      </c>
      <c r="AR23" s="56">
        <v>22</v>
      </c>
      <c r="AT23" s="75"/>
      <c r="AU23" s="76"/>
    </row>
    <row r="24" spans="3:47" s="48" customFormat="1" ht="15.75" x14ac:dyDescent="0.25">
      <c r="C24" s="53">
        <v>18</v>
      </c>
      <c r="D24" s="54" t="s">
        <v>130</v>
      </c>
      <c r="E24" s="55">
        <v>8</v>
      </c>
      <c r="F24" s="55">
        <v>8</v>
      </c>
      <c r="G24" s="55">
        <v>8</v>
      </c>
      <c r="H24" s="55">
        <v>7</v>
      </c>
      <c r="I24" s="55">
        <v>7</v>
      </c>
      <c r="J24" s="55">
        <v>8</v>
      </c>
      <c r="K24" s="55">
        <v>9</v>
      </c>
      <c r="L24" s="55">
        <v>9</v>
      </c>
      <c r="M24" s="55">
        <v>8</v>
      </c>
      <c r="N24" s="55">
        <v>8</v>
      </c>
      <c r="O24" s="55">
        <v>8</v>
      </c>
      <c r="P24" s="55">
        <v>7</v>
      </c>
      <c r="Q24" s="55">
        <v>7</v>
      </c>
      <c r="R24" s="55">
        <v>8</v>
      </c>
      <c r="S24" s="55">
        <v>9</v>
      </c>
      <c r="T24" s="55">
        <v>9</v>
      </c>
      <c r="U24" s="55">
        <v>9</v>
      </c>
      <c r="V24" s="55">
        <v>9</v>
      </c>
      <c r="W24" s="55">
        <v>7</v>
      </c>
      <c r="X24" s="55">
        <v>7</v>
      </c>
      <c r="Y24" s="55">
        <v>9</v>
      </c>
      <c r="Z24" s="55">
        <v>9</v>
      </c>
      <c r="AA24" s="55">
        <v>9</v>
      </c>
      <c r="AB24" s="55">
        <v>9</v>
      </c>
      <c r="AC24" s="55">
        <v>9</v>
      </c>
      <c r="AD24" s="55">
        <v>8</v>
      </c>
      <c r="AE24" s="55">
        <v>8</v>
      </c>
      <c r="AF24" s="55">
        <v>7</v>
      </c>
      <c r="AG24" s="55">
        <v>8</v>
      </c>
      <c r="AH24" s="55">
        <v>9</v>
      </c>
      <c r="AI24" s="55">
        <v>11</v>
      </c>
      <c r="AJ24" s="55">
        <v>10</v>
      </c>
      <c r="AK24" s="55">
        <v>8</v>
      </c>
      <c r="AL24" s="55">
        <v>9</v>
      </c>
      <c r="AM24" s="55">
        <v>11</v>
      </c>
      <c r="AN24" s="55">
        <v>10</v>
      </c>
      <c r="AO24" s="55">
        <v>7</v>
      </c>
      <c r="AP24" s="55">
        <v>8</v>
      </c>
      <c r="AQ24" s="55">
        <v>9</v>
      </c>
      <c r="AR24" s="56">
        <v>10</v>
      </c>
      <c r="AT24" s="75"/>
      <c r="AU24" s="76"/>
    </row>
    <row r="25" spans="3:47" s="48" customFormat="1" ht="15.75" x14ac:dyDescent="0.25">
      <c r="C25" s="53">
        <v>19</v>
      </c>
      <c r="D25" s="54" t="s">
        <v>45</v>
      </c>
      <c r="E25" s="55">
        <v>10</v>
      </c>
      <c r="F25" s="55">
        <v>10</v>
      </c>
      <c r="G25" s="55">
        <v>10</v>
      </c>
      <c r="H25" s="55">
        <v>11</v>
      </c>
      <c r="I25" s="55">
        <v>13</v>
      </c>
      <c r="J25" s="55">
        <v>12</v>
      </c>
      <c r="K25" s="55">
        <v>14</v>
      </c>
      <c r="L25" s="55">
        <v>15</v>
      </c>
      <c r="M25" s="55">
        <v>13</v>
      </c>
      <c r="N25" s="55">
        <v>13</v>
      </c>
      <c r="O25" s="55">
        <v>13</v>
      </c>
      <c r="P25" s="55">
        <v>13</v>
      </c>
      <c r="Q25" s="55">
        <v>13</v>
      </c>
      <c r="R25" s="55">
        <v>13</v>
      </c>
      <c r="S25" s="55">
        <v>11</v>
      </c>
      <c r="T25" s="55">
        <v>12</v>
      </c>
      <c r="U25" s="55">
        <v>13</v>
      </c>
      <c r="V25" s="55">
        <v>12</v>
      </c>
      <c r="W25" s="55">
        <v>14</v>
      </c>
      <c r="X25" s="55">
        <v>14</v>
      </c>
      <c r="Y25" s="55">
        <v>14</v>
      </c>
      <c r="Z25" s="55">
        <v>13</v>
      </c>
      <c r="AA25" s="55">
        <v>14</v>
      </c>
      <c r="AB25" s="55">
        <v>14</v>
      </c>
      <c r="AC25" s="55">
        <v>14</v>
      </c>
      <c r="AD25" s="55">
        <v>14</v>
      </c>
      <c r="AE25" s="55">
        <v>14</v>
      </c>
      <c r="AF25" s="55">
        <v>12</v>
      </c>
      <c r="AG25" s="55">
        <v>12</v>
      </c>
      <c r="AH25" s="55">
        <v>14</v>
      </c>
      <c r="AI25" s="55">
        <v>14</v>
      </c>
      <c r="AJ25" s="55">
        <v>13</v>
      </c>
      <c r="AK25" s="55">
        <v>13</v>
      </c>
      <c r="AL25" s="55">
        <v>11</v>
      </c>
      <c r="AM25" s="55">
        <v>12</v>
      </c>
      <c r="AN25" s="55">
        <v>13</v>
      </c>
      <c r="AO25" s="55">
        <v>12</v>
      </c>
      <c r="AP25" s="55">
        <v>14</v>
      </c>
      <c r="AQ25" s="55">
        <v>14</v>
      </c>
      <c r="AR25" s="56">
        <v>14</v>
      </c>
      <c r="AT25" s="75"/>
      <c r="AU25" s="76"/>
    </row>
    <row r="26" spans="3:47" s="48" customFormat="1" ht="15.75" x14ac:dyDescent="0.25">
      <c r="C26" s="53">
        <v>20</v>
      </c>
      <c r="D26" s="54" t="s">
        <v>125</v>
      </c>
      <c r="E26" s="55">
        <v>18</v>
      </c>
      <c r="F26" s="55">
        <v>18</v>
      </c>
      <c r="G26" s="55">
        <v>20</v>
      </c>
      <c r="H26" s="55">
        <v>19</v>
      </c>
      <c r="I26" s="55">
        <v>18</v>
      </c>
      <c r="J26" s="55">
        <v>20</v>
      </c>
      <c r="K26" s="55">
        <v>17</v>
      </c>
      <c r="L26" s="55">
        <v>18</v>
      </c>
      <c r="M26" s="55">
        <v>20</v>
      </c>
      <c r="N26" s="55">
        <v>19</v>
      </c>
      <c r="O26" s="55">
        <v>17</v>
      </c>
      <c r="P26" s="55">
        <v>18</v>
      </c>
      <c r="Q26" s="55">
        <v>20</v>
      </c>
      <c r="R26" s="55">
        <v>19</v>
      </c>
      <c r="S26" s="55">
        <v>20</v>
      </c>
      <c r="T26" s="55">
        <v>19</v>
      </c>
      <c r="U26" s="55">
        <v>18</v>
      </c>
      <c r="V26" s="55">
        <v>20</v>
      </c>
      <c r="W26" s="55">
        <v>18</v>
      </c>
      <c r="X26" s="55">
        <v>19</v>
      </c>
      <c r="Y26" s="55">
        <v>20</v>
      </c>
      <c r="Z26" s="55">
        <v>19</v>
      </c>
      <c r="AA26" s="55">
        <v>18</v>
      </c>
      <c r="AB26" s="55">
        <v>20</v>
      </c>
      <c r="AC26" s="55">
        <v>18</v>
      </c>
      <c r="AD26" s="55">
        <v>19</v>
      </c>
      <c r="AE26" s="55">
        <v>20</v>
      </c>
      <c r="AF26" s="55">
        <v>17</v>
      </c>
      <c r="AG26" s="55">
        <v>18</v>
      </c>
      <c r="AH26" s="55">
        <v>20</v>
      </c>
      <c r="AI26" s="55">
        <v>18</v>
      </c>
      <c r="AJ26" s="55">
        <v>18</v>
      </c>
      <c r="AK26" s="55">
        <v>20</v>
      </c>
      <c r="AL26" s="55">
        <v>18</v>
      </c>
      <c r="AM26" s="55">
        <v>19</v>
      </c>
      <c r="AN26" s="55">
        <v>19</v>
      </c>
      <c r="AO26" s="55">
        <v>19</v>
      </c>
      <c r="AP26" s="55">
        <v>18</v>
      </c>
      <c r="AQ26" s="55">
        <v>20</v>
      </c>
      <c r="AR26" s="56">
        <v>20</v>
      </c>
      <c r="AT26" s="75"/>
      <c r="AU26" s="76"/>
    </row>
    <row r="27" spans="3:47" s="48" customFormat="1" ht="15.75" x14ac:dyDescent="0.25">
      <c r="C27" s="53">
        <v>21</v>
      </c>
      <c r="D27" s="54" t="s">
        <v>50</v>
      </c>
      <c r="E27" s="55">
        <v>16</v>
      </c>
      <c r="F27" s="55">
        <v>16</v>
      </c>
      <c r="G27" s="55">
        <v>16</v>
      </c>
      <c r="H27" s="55">
        <v>17</v>
      </c>
      <c r="I27" s="55">
        <v>16</v>
      </c>
      <c r="J27" s="55">
        <v>16</v>
      </c>
      <c r="K27" s="55">
        <v>16</v>
      </c>
      <c r="L27" s="55">
        <v>17</v>
      </c>
      <c r="M27" s="55">
        <v>17</v>
      </c>
      <c r="N27" s="55">
        <v>17</v>
      </c>
      <c r="O27" s="55">
        <v>16</v>
      </c>
      <c r="P27" s="55">
        <v>16</v>
      </c>
      <c r="Q27" s="55">
        <v>16</v>
      </c>
      <c r="R27" s="55">
        <v>16</v>
      </c>
      <c r="S27" s="55">
        <v>16</v>
      </c>
      <c r="T27" s="55">
        <v>17</v>
      </c>
      <c r="U27" s="55">
        <v>16</v>
      </c>
      <c r="V27" s="55">
        <v>16</v>
      </c>
      <c r="W27" s="55">
        <v>16</v>
      </c>
      <c r="X27" s="55">
        <v>17</v>
      </c>
      <c r="Y27" s="55">
        <v>15</v>
      </c>
      <c r="Z27" s="55">
        <v>17</v>
      </c>
      <c r="AA27" s="55">
        <v>17</v>
      </c>
      <c r="AB27" s="55">
        <v>16</v>
      </c>
      <c r="AC27" s="55">
        <v>16</v>
      </c>
      <c r="AD27" s="55">
        <v>16</v>
      </c>
      <c r="AE27" s="55">
        <v>17</v>
      </c>
      <c r="AF27" s="55">
        <v>17</v>
      </c>
      <c r="AG27" s="55">
        <v>16</v>
      </c>
      <c r="AH27" s="55">
        <v>16</v>
      </c>
      <c r="AI27" s="55">
        <v>16</v>
      </c>
      <c r="AJ27" s="55">
        <v>19</v>
      </c>
      <c r="AK27" s="55">
        <v>16</v>
      </c>
      <c r="AL27" s="55">
        <v>17</v>
      </c>
      <c r="AM27" s="55">
        <v>17</v>
      </c>
      <c r="AN27" s="55">
        <v>17</v>
      </c>
      <c r="AO27" s="55">
        <v>17</v>
      </c>
      <c r="AP27" s="55">
        <v>16</v>
      </c>
      <c r="AQ27" s="55">
        <v>16</v>
      </c>
      <c r="AR27" s="56">
        <v>16</v>
      </c>
      <c r="AT27" s="75"/>
      <c r="AU27" s="76"/>
    </row>
    <row r="28" spans="3:47" s="48" customFormat="1" ht="16.5" thickBot="1" x14ac:dyDescent="0.3">
      <c r="C28" s="59">
        <v>22</v>
      </c>
      <c r="D28" s="60" t="s">
        <v>128</v>
      </c>
      <c r="E28" s="61">
        <v>7</v>
      </c>
      <c r="F28" s="61">
        <v>7</v>
      </c>
      <c r="G28" s="61">
        <v>10</v>
      </c>
      <c r="H28" s="61">
        <v>9</v>
      </c>
      <c r="I28" s="61">
        <v>7</v>
      </c>
      <c r="J28" s="61">
        <v>10</v>
      </c>
      <c r="K28" s="61">
        <v>7</v>
      </c>
      <c r="L28" s="61">
        <v>9</v>
      </c>
      <c r="M28" s="61">
        <v>8</v>
      </c>
      <c r="N28" s="61">
        <v>8</v>
      </c>
      <c r="O28" s="61">
        <v>8</v>
      </c>
      <c r="P28" s="61">
        <v>8</v>
      </c>
      <c r="Q28" s="61">
        <v>8</v>
      </c>
      <c r="R28" s="61">
        <v>7</v>
      </c>
      <c r="S28" s="61">
        <v>10</v>
      </c>
      <c r="T28" s="61">
        <v>9</v>
      </c>
      <c r="U28" s="61">
        <v>7</v>
      </c>
      <c r="V28" s="61">
        <v>10</v>
      </c>
      <c r="W28" s="61">
        <v>7</v>
      </c>
      <c r="X28" s="61">
        <v>9</v>
      </c>
      <c r="Y28" s="61">
        <v>8</v>
      </c>
      <c r="Z28" s="61">
        <v>8</v>
      </c>
      <c r="AA28" s="61">
        <v>8</v>
      </c>
      <c r="AB28" s="61">
        <v>8</v>
      </c>
      <c r="AC28" s="61">
        <v>8</v>
      </c>
      <c r="AD28" s="61">
        <v>8</v>
      </c>
      <c r="AE28" s="61">
        <v>7</v>
      </c>
      <c r="AF28" s="61">
        <v>8</v>
      </c>
      <c r="AG28" s="61">
        <v>8</v>
      </c>
      <c r="AH28" s="61">
        <v>8</v>
      </c>
      <c r="AI28" s="61">
        <v>8</v>
      </c>
      <c r="AJ28" s="61">
        <v>8</v>
      </c>
      <c r="AK28" s="61">
        <v>9</v>
      </c>
      <c r="AL28" s="61">
        <v>8</v>
      </c>
      <c r="AM28" s="61">
        <v>8</v>
      </c>
      <c r="AN28" s="61">
        <v>9</v>
      </c>
      <c r="AO28" s="61">
        <v>9</v>
      </c>
      <c r="AP28" s="61">
        <v>7</v>
      </c>
      <c r="AQ28" s="61">
        <v>10</v>
      </c>
      <c r="AR28" s="62">
        <v>10</v>
      </c>
      <c r="AT28" s="75"/>
      <c r="AU28" s="76"/>
    </row>
    <row r="29" spans="3:47" s="39" customFormat="1" ht="15.75" x14ac:dyDescent="0.25">
      <c r="C29" s="38"/>
      <c r="D29" s="40"/>
      <c r="AT29" s="75"/>
      <c r="AU29" s="76"/>
    </row>
    <row r="30" spans="3:47" s="39" customFormat="1" ht="15.75" x14ac:dyDescent="0.25">
      <c r="C30" s="38"/>
      <c r="D30" s="40"/>
      <c r="AT30" s="75"/>
      <c r="AU30" s="76"/>
    </row>
    <row r="31" spans="3:47" ht="15.75" x14ac:dyDescent="0.25">
      <c r="AT31" s="75"/>
      <c r="AU31" s="76"/>
    </row>
    <row r="32" spans="3:47" ht="15.75" x14ac:dyDescent="0.25">
      <c r="AT32" s="75"/>
      <c r="AU32" s="76"/>
    </row>
    <row r="33" spans="46:47" ht="15.75" x14ac:dyDescent="0.25">
      <c r="AT33" s="75"/>
      <c r="AU33" s="76"/>
    </row>
    <row r="34" spans="46:47" ht="15.75" x14ac:dyDescent="0.25">
      <c r="AT34" s="75"/>
      <c r="AU34" s="76"/>
    </row>
    <row r="35" spans="46:47" ht="15.75" x14ac:dyDescent="0.25">
      <c r="AT35" s="75"/>
      <c r="AU35" s="76"/>
    </row>
    <row r="36" spans="46:47" ht="15.75" x14ac:dyDescent="0.25">
      <c r="AT36" s="75"/>
      <c r="AU36" s="76"/>
    </row>
    <row r="37" spans="46:47" ht="15.75" x14ac:dyDescent="0.25">
      <c r="AT37" s="75"/>
      <c r="AU37" s="76"/>
    </row>
    <row r="38" spans="46:47" ht="15.75" x14ac:dyDescent="0.25">
      <c r="AT38" s="75"/>
      <c r="AU38" s="76"/>
    </row>
    <row r="39" spans="46:47" ht="15.75" x14ac:dyDescent="0.25">
      <c r="AT39" s="75"/>
      <c r="AU39" s="76"/>
    </row>
    <row r="40" spans="46:47" ht="15.75" x14ac:dyDescent="0.25">
      <c r="AT40" s="75"/>
      <c r="AU40" s="76"/>
    </row>
    <row r="41" spans="46:47" ht="15.75" x14ac:dyDescent="0.25">
      <c r="AT41" s="75"/>
      <c r="AU41" s="76"/>
    </row>
    <row r="42" spans="46:47" ht="15.75" x14ac:dyDescent="0.25">
      <c r="AT42" s="75"/>
      <c r="AU42" s="76"/>
    </row>
    <row r="43" spans="46:47" ht="15.75" x14ac:dyDescent="0.25">
      <c r="AT43" s="75"/>
      <c r="AU43" s="76"/>
    </row>
    <row r="44" spans="46:47" ht="15.75" x14ac:dyDescent="0.25">
      <c r="AT44" s="75"/>
      <c r="AU44" s="76"/>
    </row>
    <row r="45" spans="46:47" ht="15.75" x14ac:dyDescent="0.25">
      <c r="AT45" s="75"/>
      <c r="AU45" s="76"/>
    </row>
    <row r="46" spans="46:47" ht="15.75" x14ac:dyDescent="0.25">
      <c r="AT46" s="75"/>
      <c r="AU46" s="76"/>
    </row>
    <row r="47" spans="46:47" ht="15.75" x14ac:dyDescent="0.25">
      <c r="AT47" s="75"/>
      <c r="AU47" s="76"/>
    </row>
    <row r="48" spans="46:47" ht="15.75" x14ac:dyDescent="0.25">
      <c r="AT48" s="75"/>
      <c r="AU48" s="76"/>
    </row>
    <row r="49" spans="46:47" ht="15.75" x14ac:dyDescent="0.25">
      <c r="AT49" s="75"/>
      <c r="AU49" s="76"/>
    </row>
    <row r="50" spans="46:47" ht="15.75" x14ac:dyDescent="0.25">
      <c r="AT50" s="75"/>
      <c r="AU50" s="76"/>
    </row>
    <row r="51" spans="46:47" ht="15.75" x14ac:dyDescent="0.25">
      <c r="AT51" s="75"/>
      <c r="AU51" s="76"/>
    </row>
    <row r="52" spans="46:47" ht="15.75" x14ac:dyDescent="0.25">
      <c r="AT52" s="75"/>
      <c r="AU52" s="76"/>
    </row>
    <row r="53" spans="46:47" ht="15.75" x14ac:dyDescent="0.25">
      <c r="AT53" s="75"/>
      <c r="AU53" s="76"/>
    </row>
  </sheetData>
  <mergeCells count="3">
    <mergeCell ref="D1:S1"/>
    <mergeCell ref="D2:M2"/>
    <mergeCell ref="D3:M3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Q31"/>
  <sheetViews>
    <sheetView topLeftCell="AB12" workbookViewId="0">
      <selection activeCell="D31" sqref="D31:AQ31"/>
    </sheetView>
  </sheetViews>
  <sheetFormatPr baseColWidth="10" defaultRowHeight="15" x14ac:dyDescent="0.25"/>
  <cols>
    <col min="3" max="3" width="36.42578125" customWidth="1"/>
  </cols>
  <sheetData>
    <row r="1" spans="1:43" ht="15.75" thickBot="1" x14ac:dyDescent="0.3"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</row>
    <row r="2" spans="1:43" ht="16.5" thickBot="1" x14ac:dyDescent="0.3">
      <c r="D2" s="46">
        <v>42522</v>
      </c>
      <c r="E2" s="46">
        <v>42523</v>
      </c>
      <c r="F2" s="46">
        <v>42524</v>
      </c>
      <c r="G2" s="46">
        <v>42528</v>
      </c>
      <c r="H2" s="46">
        <v>42529</v>
      </c>
      <c r="I2" s="46">
        <v>42530</v>
      </c>
      <c r="J2" s="46">
        <v>42531</v>
      </c>
      <c r="K2" s="46">
        <v>42534</v>
      </c>
      <c r="L2" s="46">
        <v>42535</v>
      </c>
      <c r="M2" s="46">
        <v>42536</v>
      </c>
      <c r="N2" s="46">
        <v>42537</v>
      </c>
      <c r="O2" s="46">
        <v>42538</v>
      </c>
      <c r="P2" s="46">
        <v>42541</v>
      </c>
      <c r="Q2" s="46">
        <v>42542</v>
      </c>
      <c r="R2" s="46">
        <v>42543</v>
      </c>
      <c r="S2" s="46">
        <v>42544</v>
      </c>
      <c r="T2" s="46">
        <v>42545</v>
      </c>
      <c r="U2" s="46">
        <v>42548</v>
      </c>
      <c r="V2" s="46">
        <v>42549</v>
      </c>
      <c r="W2" s="46">
        <v>42550</v>
      </c>
      <c r="X2" s="46">
        <v>42551</v>
      </c>
      <c r="Y2" s="46">
        <v>42552</v>
      </c>
      <c r="Z2" s="46">
        <v>42556</v>
      </c>
      <c r="AA2" s="46">
        <v>42557</v>
      </c>
      <c r="AB2" s="46">
        <v>42558</v>
      </c>
      <c r="AC2" s="46">
        <v>42559</v>
      </c>
      <c r="AD2" s="46">
        <v>42562</v>
      </c>
      <c r="AE2" s="46">
        <v>42563</v>
      </c>
      <c r="AF2" s="46">
        <v>42564</v>
      </c>
      <c r="AG2" s="46">
        <v>42565</v>
      </c>
      <c r="AH2" s="46">
        <v>42566</v>
      </c>
      <c r="AI2" s="46">
        <v>42569</v>
      </c>
      <c r="AJ2" s="46">
        <v>42570</v>
      </c>
      <c r="AK2" s="46">
        <v>42572</v>
      </c>
      <c r="AL2" s="46">
        <v>42573</v>
      </c>
      <c r="AM2" s="46">
        <v>42576</v>
      </c>
      <c r="AN2" s="46">
        <v>42577</v>
      </c>
      <c r="AO2" s="46">
        <v>42578</v>
      </c>
      <c r="AP2" s="46">
        <v>42579</v>
      </c>
      <c r="AQ2" s="47">
        <v>42580</v>
      </c>
    </row>
    <row r="3" spans="1:43" x14ac:dyDescent="0.25">
      <c r="A3" s="145" t="s">
        <v>131</v>
      </c>
      <c r="B3">
        <v>18</v>
      </c>
      <c r="C3" t="str">
        <f>VLOOKUP('clusters tiempo de recorrido '!B3,'Tiempo de Recorrido'!$C$6:$AR$28,2,FALSE)</f>
        <v>Villa_de_los_Sauces</v>
      </c>
      <c r="D3">
        <f>VLOOKUP('clusters tiempo de recorrido '!$B3,'Tiempo de Recorrido'!$C$6:$AR$28,D$1,FALSE)</f>
        <v>8</v>
      </c>
      <c r="E3">
        <f>VLOOKUP('clusters tiempo de recorrido '!$B3,'Tiempo de Recorrido'!$C$6:$AR$28,E$1,FALSE)</f>
        <v>8</v>
      </c>
      <c r="F3">
        <f>VLOOKUP('clusters tiempo de recorrido '!$B3,'Tiempo de Recorrido'!$C$6:$AR$28,F$1,FALSE)</f>
        <v>8</v>
      </c>
      <c r="G3">
        <f>VLOOKUP('clusters tiempo de recorrido '!$B3,'Tiempo de Recorrido'!$C$6:$AR$28,G$1,FALSE)</f>
        <v>7</v>
      </c>
      <c r="H3">
        <f>VLOOKUP('clusters tiempo de recorrido '!$B3,'Tiempo de Recorrido'!$C$6:$AR$28,H$1,FALSE)</f>
        <v>7</v>
      </c>
      <c r="I3">
        <f>VLOOKUP('clusters tiempo de recorrido '!$B3,'Tiempo de Recorrido'!$C$6:$AR$28,I$1,FALSE)</f>
        <v>8</v>
      </c>
      <c r="J3">
        <f>VLOOKUP('clusters tiempo de recorrido '!$B3,'Tiempo de Recorrido'!$C$6:$AR$28,J$1,FALSE)</f>
        <v>9</v>
      </c>
      <c r="K3">
        <f>VLOOKUP('clusters tiempo de recorrido '!$B3,'Tiempo de Recorrido'!$C$6:$AR$28,K$1,FALSE)</f>
        <v>9</v>
      </c>
      <c r="L3">
        <f>VLOOKUP('clusters tiempo de recorrido '!$B3,'Tiempo de Recorrido'!$C$6:$AR$28,L$1,FALSE)</f>
        <v>8</v>
      </c>
      <c r="M3">
        <f>VLOOKUP('clusters tiempo de recorrido '!$B3,'Tiempo de Recorrido'!$C$6:$AR$28,M$1,FALSE)</f>
        <v>8</v>
      </c>
      <c r="N3">
        <f>VLOOKUP('clusters tiempo de recorrido '!$B3,'Tiempo de Recorrido'!$C$6:$AR$28,N$1,FALSE)</f>
        <v>8</v>
      </c>
      <c r="O3">
        <f>VLOOKUP('clusters tiempo de recorrido '!$B3,'Tiempo de Recorrido'!$C$6:$AR$28,O$1,FALSE)</f>
        <v>7</v>
      </c>
      <c r="P3">
        <f>VLOOKUP('clusters tiempo de recorrido '!$B3,'Tiempo de Recorrido'!$C$6:$AR$28,P$1,FALSE)</f>
        <v>7</v>
      </c>
      <c r="Q3">
        <f>VLOOKUP('clusters tiempo de recorrido '!$B3,'Tiempo de Recorrido'!$C$6:$AR$28,Q$1,FALSE)</f>
        <v>8</v>
      </c>
      <c r="R3">
        <f>VLOOKUP('clusters tiempo de recorrido '!$B3,'Tiempo de Recorrido'!$C$6:$AR$28,R$1,FALSE)</f>
        <v>9</v>
      </c>
      <c r="S3">
        <f>VLOOKUP('clusters tiempo de recorrido '!$B3,'Tiempo de Recorrido'!$C$6:$AR$28,S$1,FALSE)</f>
        <v>9</v>
      </c>
      <c r="T3">
        <f>VLOOKUP('clusters tiempo de recorrido '!$B3,'Tiempo de Recorrido'!$C$6:$AR$28,T$1,FALSE)</f>
        <v>9</v>
      </c>
      <c r="U3">
        <f>VLOOKUP('clusters tiempo de recorrido '!$B3,'Tiempo de Recorrido'!$C$6:$AR$28,U$1,FALSE)</f>
        <v>9</v>
      </c>
      <c r="V3">
        <f>VLOOKUP('clusters tiempo de recorrido '!$B3,'Tiempo de Recorrido'!$C$6:$AR$28,V$1,FALSE)</f>
        <v>7</v>
      </c>
      <c r="W3">
        <f>VLOOKUP('clusters tiempo de recorrido '!$B3,'Tiempo de Recorrido'!$C$6:$AR$28,W$1,FALSE)</f>
        <v>7</v>
      </c>
      <c r="X3">
        <f>VLOOKUP('clusters tiempo de recorrido '!$B3,'Tiempo de Recorrido'!$C$6:$AR$28,X$1,FALSE)</f>
        <v>9</v>
      </c>
      <c r="Y3">
        <f>VLOOKUP('clusters tiempo de recorrido '!$B3,'Tiempo de Recorrido'!$C$6:$AR$28,Y$1,FALSE)</f>
        <v>9</v>
      </c>
      <c r="Z3">
        <f>VLOOKUP('clusters tiempo de recorrido '!$B3,'Tiempo de Recorrido'!$C$6:$AR$28,Z$1,FALSE)</f>
        <v>9</v>
      </c>
      <c r="AA3">
        <f>VLOOKUP('clusters tiempo de recorrido '!$B3,'Tiempo de Recorrido'!$C$6:$AR$28,AA$1,FALSE)</f>
        <v>9</v>
      </c>
      <c r="AB3">
        <f>VLOOKUP('clusters tiempo de recorrido '!$B3,'Tiempo de Recorrido'!$C$6:$AR$28,AB$1,FALSE)</f>
        <v>9</v>
      </c>
      <c r="AC3">
        <f>VLOOKUP('clusters tiempo de recorrido '!$B3,'Tiempo de Recorrido'!$C$6:$AR$28,AC$1,FALSE)</f>
        <v>8</v>
      </c>
      <c r="AD3">
        <f>VLOOKUP('clusters tiempo de recorrido '!$B3,'Tiempo de Recorrido'!$C$6:$AR$28,AD$1,FALSE)</f>
        <v>8</v>
      </c>
      <c r="AE3">
        <f>VLOOKUP('clusters tiempo de recorrido '!$B3,'Tiempo de Recorrido'!$C$6:$AR$28,AE$1,FALSE)</f>
        <v>7</v>
      </c>
      <c r="AF3">
        <f>VLOOKUP('clusters tiempo de recorrido '!$B3,'Tiempo de Recorrido'!$C$6:$AR$28,AF$1,FALSE)</f>
        <v>8</v>
      </c>
      <c r="AG3">
        <f>VLOOKUP('clusters tiempo de recorrido '!$B3,'Tiempo de Recorrido'!$C$6:$AR$28,AG$1,FALSE)</f>
        <v>9</v>
      </c>
      <c r="AH3">
        <f>VLOOKUP('clusters tiempo de recorrido '!$B3,'Tiempo de Recorrido'!$C$6:$AR$28,AH$1,FALSE)</f>
        <v>11</v>
      </c>
      <c r="AI3">
        <f>VLOOKUP('clusters tiempo de recorrido '!$B3,'Tiempo de Recorrido'!$C$6:$AR$28,AI$1,FALSE)</f>
        <v>10</v>
      </c>
      <c r="AJ3">
        <f>VLOOKUP('clusters tiempo de recorrido '!$B3,'Tiempo de Recorrido'!$C$6:$AR$28,AJ$1,FALSE)</f>
        <v>8</v>
      </c>
      <c r="AK3">
        <f>VLOOKUP('clusters tiempo de recorrido '!$B3,'Tiempo de Recorrido'!$C$6:$AR$28,AK$1,FALSE)</f>
        <v>9</v>
      </c>
      <c r="AL3">
        <f>VLOOKUP('clusters tiempo de recorrido '!$B3,'Tiempo de Recorrido'!$C$6:$AR$28,AL$1,FALSE)</f>
        <v>11</v>
      </c>
      <c r="AM3">
        <f>VLOOKUP('clusters tiempo de recorrido '!$B3,'Tiempo de Recorrido'!$C$6:$AR$28,AM$1,FALSE)</f>
        <v>10</v>
      </c>
      <c r="AN3">
        <f>VLOOKUP('clusters tiempo de recorrido '!$B3,'Tiempo de Recorrido'!$C$6:$AR$28,AN$1,FALSE)</f>
        <v>7</v>
      </c>
      <c r="AO3">
        <f>VLOOKUP('clusters tiempo de recorrido '!$B3,'Tiempo de Recorrido'!$C$6:$AR$28,AO$1,FALSE)</f>
        <v>8</v>
      </c>
      <c r="AP3">
        <f>VLOOKUP('clusters tiempo de recorrido '!$B3,'Tiempo de Recorrido'!$C$6:$AR$28,AP$1,FALSE)</f>
        <v>9</v>
      </c>
      <c r="AQ3">
        <f>VLOOKUP('clusters tiempo de recorrido '!$B3,'Tiempo de Recorrido'!$C$6:$AR$28,AQ$1,FALSE)</f>
        <v>10</v>
      </c>
    </row>
    <row r="4" spans="1:43" x14ac:dyDescent="0.25">
      <c r="A4" s="145"/>
      <c r="B4">
        <v>16</v>
      </c>
      <c r="C4" t="str">
        <f>VLOOKUP('clusters tiempo de recorrido '!B4,'Tiempo de Recorrido'!$C$6:$AR$28,2,FALSE)</f>
        <v>Carimagua</v>
      </c>
      <c r="D4">
        <f>VLOOKUP('clusters tiempo de recorrido '!$B4,'Tiempo de Recorrido'!$C$6:$AR$28,D$1,FALSE)</f>
        <v>20</v>
      </c>
      <c r="E4">
        <f>VLOOKUP('clusters tiempo de recorrido '!$B4,'Tiempo de Recorrido'!$C$6:$AR$28,E$1,FALSE)</f>
        <v>10</v>
      </c>
      <c r="F4">
        <f>VLOOKUP('clusters tiempo de recorrido '!$B4,'Tiempo de Recorrido'!$C$6:$AR$28,F$1,FALSE)</f>
        <v>10</v>
      </c>
      <c r="G4">
        <f>VLOOKUP('clusters tiempo de recorrido '!$B4,'Tiempo de Recorrido'!$C$6:$AR$28,G$1,FALSE)</f>
        <v>20</v>
      </c>
      <c r="H4">
        <f>VLOOKUP('clusters tiempo de recorrido '!$B4,'Tiempo de Recorrido'!$C$6:$AR$28,H$1,FALSE)</f>
        <v>10</v>
      </c>
      <c r="I4">
        <f>VLOOKUP('clusters tiempo de recorrido '!$B4,'Tiempo de Recorrido'!$C$6:$AR$28,I$1,FALSE)</f>
        <v>10</v>
      </c>
      <c r="J4">
        <f>VLOOKUP('clusters tiempo de recorrido '!$B4,'Tiempo de Recorrido'!$C$6:$AR$28,J$1,FALSE)</f>
        <v>20</v>
      </c>
      <c r="K4">
        <f>VLOOKUP('clusters tiempo de recorrido '!$B4,'Tiempo de Recorrido'!$C$6:$AR$28,K$1,FALSE)</f>
        <v>10</v>
      </c>
      <c r="L4">
        <f>VLOOKUP('clusters tiempo de recorrido '!$B4,'Tiempo de Recorrido'!$C$6:$AR$28,L$1,FALSE)</f>
        <v>21</v>
      </c>
      <c r="M4">
        <f>VLOOKUP('clusters tiempo de recorrido '!$B4,'Tiempo de Recorrido'!$C$6:$AR$28,M$1,FALSE)</f>
        <v>17</v>
      </c>
      <c r="N4">
        <f>VLOOKUP('clusters tiempo de recorrido '!$B4,'Tiempo de Recorrido'!$C$6:$AR$28,N$1,FALSE)</f>
        <v>17</v>
      </c>
      <c r="O4">
        <f>VLOOKUP('clusters tiempo de recorrido '!$B4,'Tiempo de Recorrido'!$C$6:$AR$28,O$1,FALSE)</f>
        <v>15</v>
      </c>
      <c r="P4">
        <f>VLOOKUP('clusters tiempo de recorrido '!$B4,'Tiempo de Recorrido'!$C$6:$AR$28,P$1,FALSE)</f>
        <v>14</v>
      </c>
      <c r="Q4">
        <f>VLOOKUP('clusters tiempo de recorrido '!$B4,'Tiempo de Recorrido'!$C$6:$AR$28,Q$1,FALSE)</f>
        <v>16</v>
      </c>
      <c r="R4">
        <f>VLOOKUP('clusters tiempo de recorrido '!$B4,'Tiempo de Recorrido'!$C$6:$AR$28,R$1,FALSE)</f>
        <v>15</v>
      </c>
      <c r="S4">
        <f>VLOOKUP('clusters tiempo de recorrido '!$B4,'Tiempo de Recorrido'!$C$6:$AR$28,S$1,FALSE)</f>
        <v>16</v>
      </c>
      <c r="T4">
        <f>VLOOKUP('clusters tiempo de recorrido '!$B4,'Tiempo de Recorrido'!$C$6:$AR$28,T$1,FALSE)</f>
        <v>16</v>
      </c>
      <c r="U4">
        <f>VLOOKUP('clusters tiempo de recorrido '!$B4,'Tiempo de Recorrido'!$C$6:$AR$28,U$1,FALSE)</f>
        <v>16</v>
      </c>
      <c r="V4">
        <f>VLOOKUP('clusters tiempo de recorrido '!$B4,'Tiempo de Recorrido'!$C$6:$AR$28,V$1,FALSE)</f>
        <v>16</v>
      </c>
      <c r="W4">
        <f>VLOOKUP('clusters tiempo de recorrido '!$B4,'Tiempo de Recorrido'!$C$6:$AR$28,W$1,FALSE)</f>
        <v>17</v>
      </c>
      <c r="X4">
        <f>VLOOKUP('clusters tiempo de recorrido '!$B4,'Tiempo de Recorrido'!$C$6:$AR$28,X$1,FALSE)</f>
        <v>18</v>
      </c>
      <c r="Y4">
        <f>VLOOKUP('clusters tiempo de recorrido '!$B4,'Tiempo de Recorrido'!$C$6:$AR$28,Y$1,FALSE)</f>
        <v>19</v>
      </c>
      <c r="Z4">
        <f>VLOOKUP('clusters tiempo de recorrido '!$B4,'Tiempo de Recorrido'!$C$6:$AR$28,Z$1,FALSE)</f>
        <v>20</v>
      </c>
      <c r="AA4">
        <f>VLOOKUP('clusters tiempo de recorrido '!$B4,'Tiempo de Recorrido'!$C$6:$AR$28,AA$1,FALSE)</f>
        <v>16</v>
      </c>
      <c r="AB4">
        <f>VLOOKUP('clusters tiempo de recorrido '!$B4,'Tiempo de Recorrido'!$C$6:$AR$28,AB$1,FALSE)</f>
        <v>17</v>
      </c>
      <c r="AC4">
        <f>VLOOKUP('clusters tiempo de recorrido '!$B4,'Tiempo de Recorrido'!$C$6:$AR$28,AC$1,FALSE)</f>
        <v>18</v>
      </c>
      <c r="AD4">
        <f>VLOOKUP('clusters tiempo de recorrido '!$B4,'Tiempo de Recorrido'!$C$6:$AR$28,AD$1,FALSE)</f>
        <v>17</v>
      </c>
      <c r="AE4">
        <f>VLOOKUP('clusters tiempo de recorrido '!$B4,'Tiempo de Recorrido'!$C$6:$AR$28,AE$1,FALSE)</f>
        <v>18</v>
      </c>
      <c r="AF4">
        <f>VLOOKUP('clusters tiempo de recorrido '!$B4,'Tiempo de Recorrido'!$C$6:$AR$28,AF$1,FALSE)</f>
        <v>16</v>
      </c>
      <c r="AG4">
        <f>VLOOKUP('clusters tiempo de recorrido '!$B4,'Tiempo de Recorrido'!$C$6:$AR$28,AG$1,FALSE)</f>
        <v>15</v>
      </c>
      <c r="AH4">
        <f>VLOOKUP('clusters tiempo de recorrido '!$B4,'Tiempo de Recorrido'!$C$6:$AR$28,AH$1,FALSE)</f>
        <v>17</v>
      </c>
      <c r="AI4">
        <f>VLOOKUP('clusters tiempo de recorrido '!$B4,'Tiempo de Recorrido'!$C$6:$AR$28,AI$1,FALSE)</f>
        <v>16</v>
      </c>
      <c r="AJ4">
        <f>VLOOKUP('clusters tiempo de recorrido '!$B4,'Tiempo de Recorrido'!$C$6:$AR$28,AJ$1,FALSE)</f>
        <v>15</v>
      </c>
      <c r="AK4">
        <f>VLOOKUP('clusters tiempo de recorrido '!$B4,'Tiempo de Recorrido'!$C$6:$AR$28,AK$1,FALSE)</f>
        <v>16</v>
      </c>
      <c r="AL4">
        <f>VLOOKUP('clusters tiempo de recorrido '!$B4,'Tiempo de Recorrido'!$C$6:$AR$28,AL$1,FALSE)</f>
        <v>17</v>
      </c>
      <c r="AM4">
        <f>VLOOKUP('clusters tiempo de recorrido '!$B4,'Tiempo de Recorrido'!$C$6:$AR$28,AM$1,FALSE)</f>
        <v>15</v>
      </c>
      <c r="AN4">
        <f>VLOOKUP('clusters tiempo de recorrido '!$B4,'Tiempo de Recorrido'!$C$6:$AR$28,AN$1,FALSE)</f>
        <v>18</v>
      </c>
      <c r="AO4">
        <f>VLOOKUP('clusters tiempo de recorrido '!$B4,'Tiempo de Recorrido'!$C$6:$AR$28,AO$1,FALSE)</f>
        <v>18</v>
      </c>
      <c r="AP4">
        <f>VLOOKUP('clusters tiempo de recorrido '!$B4,'Tiempo de Recorrido'!$C$6:$AR$28,AP$1,FALSE)</f>
        <v>19</v>
      </c>
      <c r="AQ4">
        <f>VLOOKUP('clusters tiempo de recorrido '!$B4,'Tiempo de Recorrido'!$C$6:$AR$28,AQ$1,FALSE)</f>
        <v>19</v>
      </c>
    </row>
    <row r="5" spans="1:43" x14ac:dyDescent="0.25">
      <c r="A5" s="145"/>
      <c r="B5">
        <v>17</v>
      </c>
      <c r="C5" t="str">
        <f>VLOOKUP('clusters tiempo de recorrido '!B5,'Tiempo de Recorrido'!$C$6:$AR$28,2,FALSE)</f>
        <v>Timiza</v>
      </c>
      <c r="D5">
        <f>VLOOKUP('clusters tiempo de recorrido '!$B5,'Tiempo de Recorrido'!$C$6:$AR$28,D$1,FALSE)</f>
        <v>24</v>
      </c>
      <c r="E5">
        <f>VLOOKUP('clusters tiempo de recorrido '!$B5,'Tiempo de Recorrido'!$C$6:$AR$28,E$1,FALSE)</f>
        <v>24</v>
      </c>
      <c r="F5">
        <f>VLOOKUP('clusters tiempo de recorrido '!$B5,'Tiempo de Recorrido'!$C$6:$AR$28,F$1,FALSE)</f>
        <v>20</v>
      </c>
      <c r="G5">
        <f>VLOOKUP('clusters tiempo de recorrido '!$B5,'Tiempo de Recorrido'!$C$6:$AR$28,G$1,FALSE)</f>
        <v>21</v>
      </c>
      <c r="H5">
        <f>VLOOKUP('clusters tiempo de recorrido '!$B5,'Tiempo de Recorrido'!$C$6:$AR$28,H$1,FALSE)</f>
        <v>22</v>
      </c>
      <c r="I5">
        <f>VLOOKUP('clusters tiempo de recorrido '!$B5,'Tiempo de Recorrido'!$C$6:$AR$28,I$1,FALSE)</f>
        <v>24</v>
      </c>
      <c r="J5">
        <f>VLOOKUP('clusters tiempo de recorrido '!$B5,'Tiempo de Recorrido'!$C$6:$AR$28,J$1,FALSE)</f>
        <v>24</v>
      </c>
      <c r="K5">
        <f>VLOOKUP('clusters tiempo de recorrido '!$B5,'Tiempo de Recorrido'!$C$6:$AR$28,K$1,FALSE)</f>
        <v>20</v>
      </c>
      <c r="L5">
        <f>VLOOKUP('clusters tiempo de recorrido '!$B5,'Tiempo de Recorrido'!$C$6:$AR$28,L$1,FALSE)</f>
        <v>21</v>
      </c>
      <c r="M5">
        <f>VLOOKUP('clusters tiempo de recorrido '!$B5,'Tiempo de Recorrido'!$C$6:$AR$28,M$1,FALSE)</f>
        <v>22</v>
      </c>
      <c r="N5">
        <f>VLOOKUP('clusters tiempo de recorrido '!$B5,'Tiempo de Recorrido'!$C$6:$AR$28,N$1,FALSE)</f>
        <v>24</v>
      </c>
      <c r="O5">
        <f>VLOOKUP('clusters tiempo de recorrido '!$B5,'Tiempo de Recorrido'!$C$6:$AR$28,O$1,FALSE)</f>
        <v>24</v>
      </c>
      <c r="P5">
        <f>VLOOKUP('clusters tiempo de recorrido '!$B5,'Tiempo de Recorrido'!$C$6:$AR$28,P$1,FALSE)</f>
        <v>20</v>
      </c>
      <c r="Q5">
        <f>VLOOKUP('clusters tiempo de recorrido '!$B5,'Tiempo de Recorrido'!$C$6:$AR$28,Q$1,FALSE)</f>
        <v>21</v>
      </c>
      <c r="R5">
        <f>VLOOKUP('clusters tiempo de recorrido '!$B5,'Tiempo de Recorrido'!$C$6:$AR$28,R$1,FALSE)</f>
        <v>22</v>
      </c>
      <c r="S5">
        <f>VLOOKUP('clusters tiempo de recorrido '!$B5,'Tiempo de Recorrido'!$C$6:$AR$28,S$1,FALSE)</f>
        <v>24</v>
      </c>
      <c r="T5">
        <f>VLOOKUP('clusters tiempo de recorrido '!$B5,'Tiempo de Recorrido'!$C$6:$AR$28,T$1,FALSE)</f>
        <v>24</v>
      </c>
      <c r="U5">
        <f>VLOOKUP('clusters tiempo de recorrido '!$B5,'Tiempo de Recorrido'!$C$6:$AR$28,U$1,FALSE)</f>
        <v>20</v>
      </c>
      <c r="V5">
        <f>VLOOKUP('clusters tiempo de recorrido '!$B5,'Tiempo de Recorrido'!$C$6:$AR$28,V$1,FALSE)</f>
        <v>21</v>
      </c>
      <c r="W5">
        <f>VLOOKUP('clusters tiempo de recorrido '!$B5,'Tiempo de Recorrido'!$C$6:$AR$28,W$1,FALSE)</f>
        <v>24</v>
      </c>
      <c r="X5">
        <f>VLOOKUP('clusters tiempo de recorrido '!$B5,'Tiempo de Recorrido'!$C$6:$AR$28,X$1,FALSE)</f>
        <v>24</v>
      </c>
      <c r="Y5">
        <f>VLOOKUP('clusters tiempo de recorrido '!$B5,'Tiempo de Recorrido'!$C$6:$AR$28,Y$1,FALSE)</f>
        <v>20</v>
      </c>
      <c r="Z5">
        <f>VLOOKUP('clusters tiempo de recorrido '!$B5,'Tiempo de Recorrido'!$C$6:$AR$28,Z$1,FALSE)</f>
        <v>21</v>
      </c>
      <c r="AA5">
        <f>VLOOKUP('clusters tiempo de recorrido '!$B5,'Tiempo de Recorrido'!$C$6:$AR$28,AA$1,FALSE)</f>
        <v>22</v>
      </c>
      <c r="AB5">
        <f>VLOOKUP('clusters tiempo de recorrido '!$B5,'Tiempo de Recorrido'!$C$6:$AR$28,AB$1,FALSE)</f>
        <v>24</v>
      </c>
      <c r="AC5">
        <f>VLOOKUP('clusters tiempo de recorrido '!$B5,'Tiempo de Recorrido'!$C$6:$AR$28,AC$1,FALSE)</f>
        <v>24</v>
      </c>
      <c r="AD5">
        <f>VLOOKUP('clusters tiempo de recorrido '!$B5,'Tiempo de Recorrido'!$C$6:$AR$28,AD$1,FALSE)</f>
        <v>20</v>
      </c>
      <c r="AE5">
        <f>VLOOKUP('clusters tiempo de recorrido '!$B5,'Tiempo de Recorrido'!$C$6:$AR$28,AE$1,FALSE)</f>
        <v>21</v>
      </c>
      <c r="AF5">
        <f>VLOOKUP('clusters tiempo de recorrido '!$B5,'Tiempo de Recorrido'!$C$6:$AR$28,AF$1,FALSE)</f>
        <v>22</v>
      </c>
      <c r="AG5">
        <f>VLOOKUP('clusters tiempo de recorrido '!$B5,'Tiempo de Recorrido'!$C$6:$AR$28,AG$1,FALSE)</f>
        <v>24</v>
      </c>
      <c r="AH5">
        <f>VLOOKUP('clusters tiempo de recorrido '!$B5,'Tiempo de Recorrido'!$C$6:$AR$28,AH$1,FALSE)</f>
        <v>24</v>
      </c>
      <c r="AI5">
        <f>VLOOKUP('clusters tiempo de recorrido '!$B5,'Tiempo de Recorrido'!$C$6:$AR$28,AI$1,FALSE)</f>
        <v>20</v>
      </c>
      <c r="AJ5">
        <f>VLOOKUP('clusters tiempo de recorrido '!$B5,'Tiempo de Recorrido'!$C$6:$AR$28,AJ$1,FALSE)</f>
        <v>21</v>
      </c>
      <c r="AK5">
        <f>VLOOKUP('clusters tiempo de recorrido '!$B5,'Tiempo de Recorrido'!$C$6:$AR$28,AK$1,FALSE)</f>
        <v>22</v>
      </c>
      <c r="AL5">
        <f>VLOOKUP('clusters tiempo de recorrido '!$B5,'Tiempo de Recorrido'!$C$6:$AR$28,AL$1,FALSE)</f>
        <v>24</v>
      </c>
      <c r="AM5">
        <f>VLOOKUP('clusters tiempo de recorrido '!$B5,'Tiempo de Recorrido'!$C$6:$AR$28,AM$1,FALSE)</f>
        <v>24</v>
      </c>
      <c r="AN5">
        <f>VLOOKUP('clusters tiempo de recorrido '!$B5,'Tiempo de Recorrido'!$C$6:$AR$28,AN$1,FALSE)</f>
        <v>20</v>
      </c>
      <c r="AO5">
        <f>VLOOKUP('clusters tiempo de recorrido '!$B5,'Tiempo de Recorrido'!$C$6:$AR$28,AO$1,FALSE)</f>
        <v>21</v>
      </c>
      <c r="AP5">
        <f>VLOOKUP('clusters tiempo de recorrido '!$B5,'Tiempo de Recorrido'!$C$6:$AR$28,AP$1,FALSE)</f>
        <v>22</v>
      </c>
      <c r="AQ5">
        <f>VLOOKUP('clusters tiempo de recorrido '!$B5,'Tiempo de Recorrido'!$C$6:$AR$28,AQ$1,FALSE)</f>
        <v>22</v>
      </c>
    </row>
    <row r="6" spans="1:43" x14ac:dyDescent="0.25">
      <c r="A6" s="79"/>
      <c r="D6" s="17">
        <f>SUM(D3:D5)</f>
        <v>52</v>
      </c>
      <c r="E6" s="17">
        <f t="shared" ref="E6:AQ6" si="0">SUM(E3:E5)</f>
        <v>42</v>
      </c>
      <c r="F6" s="17">
        <f t="shared" si="0"/>
        <v>38</v>
      </c>
      <c r="G6" s="17">
        <f t="shared" si="0"/>
        <v>48</v>
      </c>
      <c r="H6" s="17">
        <f t="shared" si="0"/>
        <v>39</v>
      </c>
      <c r="I6" s="17">
        <f t="shared" si="0"/>
        <v>42</v>
      </c>
      <c r="J6" s="17">
        <f t="shared" si="0"/>
        <v>53</v>
      </c>
      <c r="K6" s="17">
        <f t="shared" si="0"/>
        <v>39</v>
      </c>
      <c r="L6" s="17">
        <f t="shared" si="0"/>
        <v>50</v>
      </c>
      <c r="M6" s="17">
        <f t="shared" si="0"/>
        <v>47</v>
      </c>
      <c r="N6" s="17">
        <f t="shared" si="0"/>
        <v>49</v>
      </c>
      <c r="O6" s="17">
        <f t="shared" si="0"/>
        <v>46</v>
      </c>
      <c r="P6" s="17">
        <f t="shared" si="0"/>
        <v>41</v>
      </c>
      <c r="Q6" s="17">
        <f t="shared" si="0"/>
        <v>45</v>
      </c>
      <c r="R6" s="17">
        <f t="shared" si="0"/>
        <v>46</v>
      </c>
      <c r="S6" s="17">
        <f t="shared" si="0"/>
        <v>49</v>
      </c>
      <c r="T6" s="17">
        <f t="shared" si="0"/>
        <v>49</v>
      </c>
      <c r="U6" s="17">
        <f t="shared" si="0"/>
        <v>45</v>
      </c>
      <c r="V6" s="17">
        <f t="shared" si="0"/>
        <v>44</v>
      </c>
      <c r="W6" s="17">
        <f t="shared" si="0"/>
        <v>48</v>
      </c>
      <c r="X6" s="17">
        <f t="shared" si="0"/>
        <v>51</v>
      </c>
      <c r="Y6" s="17">
        <f t="shared" si="0"/>
        <v>48</v>
      </c>
      <c r="Z6" s="17">
        <f t="shared" si="0"/>
        <v>50</v>
      </c>
      <c r="AA6" s="17">
        <f t="shared" si="0"/>
        <v>47</v>
      </c>
      <c r="AB6" s="17">
        <f t="shared" si="0"/>
        <v>50</v>
      </c>
      <c r="AC6" s="17">
        <f t="shared" si="0"/>
        <v>50</v>
      </c>
      <c r="AD6" s="17">
        <f t="shared" si="0"/>
        <v>45</v>
      </c>
      <c r="AE6" s="17">
        <f t="shared" si="0"/>
        <v>46</v>
      </c>
      <c r="AF6" s="17">
        <f t="shared" si="0"/>
        <v>46</v>
      </c>
      <c r="AG6" s="17">
        <f t="shared" si="0"/>
        <v>48</v>
      </c>
      <c r="AH6" s="17">
        <f t="shared" si="0"/>
        <v>52</v>
      </c>
      <c r="AI6" s="17">
        <f t="shared" si="0"/>
        <v>46</v>
      </c>
      <c r="AJ6" s="17">
        <f t="shared" si="0"/>
        <v>44</v>
      </c>
      <c r="AK6" s="17">
        <f t="shared" si="0"/>
        <v>47</v>
      </c>
      <c r="AL6" s="17">
        <f t="shared" si="0"/>
        <v>52</v>
      </c>
      <c r="AM6" s="17">
        <f t="shared" si="0"/>
        <v>49</v>
      </c>
      <c r="AN6" s="17">
        <f t="shared" si="0"/>
        <v>45</v>
      </c>
      <c r="AO6" s="17">
        <f t="shared" si="0"/>
        <v>47</v>
      </c>
      <c r="AP6" s="17">
        <f t="shared" si="0"/>
        <v>50</v>
      </c>
      <c r="AQ6" s="17">
        <f t="shared" si="0"/>
        <v>51</v>
      </c>
    </row>
    <row r="7" spans="1:43" x14ac:dyDescent="0.25">
      <c r="A7" s="79"/>
    </row>
    <row r="8" spans="1:43" x14ac:dyDescent="0.25">
      <c r="A8" s="146" t="s">
        <v>132</v>
      </c>
      <c r="B8">
        <v>20</v>
      </c>
      <c r="C8" t="str">
        <f>VLOOKUP('clusters tiempo de recorrido '!B8,'Tiempo de Recorrido'!$C$6:$AR$28,2,FALSE)</f>
        <v>Fontibon_San_pablo</v>
      </c>
      <c r="D8">
        <f>VLOOKUP('clusters tiempo de recorrido '!$B8,'Tiempo de Recorrido'!$C$6:$AR$28,D$1,FALSE)</f>
        <v>18</v>
      </c>
      <c r="E8">
        <f>VLOOKUP('clusters tiempo de recorrido '!$B8,'Tiempo de Recorrido'!$C$6:$AR$28,E$1,FALSE)</f>
        <v>18</v>
      </c>
      <c r="F8">
        <f>VLOOKUP('clusters tiempo de recorrido '!$B8,'Tiempo de Recorrido'!$C$6:$AR$28,F$1,FALSE)</f>
        <v>20</v>
      </c>
      <c r="G8">
        <f>VLOOKUP('clusters tiempo de recorrido '!$B8,'Tiempo de Recorrido'!$C$6:$AR$28,G$1,FALSE)</f>
        <v>19</v>
      </c>
      <c r="H8">
        <f>VLOOKUP('clusters tiempo de recorrido '!$B8,'Tiempo de Recorrido'!$C$6:$AR$28,H$1,FALSE)</f>
        <v>18</v>
      </c>
      <c r="I8">
        <f>VLOOKUP('clusters tiempo de recorrido '!$B8,'Tiempo de Recorrido'!$C$6:$AR$28,I$1,FALSE)</f>
        <v>20</v>
      </c>
      <c r="J8">
        <f>VLOOKUP('clusters tiempo de recorrido '!$B8,'Tiempo de Recorrido'!$C$6:$AR$28,J$1,FALSE)</f>
        <v>17</v>
      </c>
      <c r="K8">
        <f>VLOOKUP('clusters tiempo de recorrido '!$B8,'Tiempo de Recorrido'!$C$6:$AR$28,K$1,FALSE)</f>
        <v>18</v>
      </c>
      <c r="L8">
        <f>VLOOKUP('clusters tiempo de recorrido '!$B8,'Tiempo de Recorrido'!$C$6:$AR$28,L$1,FALSE)</f>
        <v>20</v>
      </c>
      <c r="M8">
        <f>VLOOKUP('clusters tiempo de recorrido '!$B8,'Tiempo de Recorrido'!$C$6:$AR$28,M$1,FALSE)</f>
        <v>19</v>
      </c>
      <c r="N8">
        <f>VLOOKUP('clusters tiempo de recorrido '!$B8,'Tiempo de Recorrido'!$C$6:$AR$28,N$1,FALSE)</f>
        <v>17</v>
      </c>
      <c r="O8">
        <f>VLOOKUP('clusters tiempo de recorrido '!$B8,'Tiempo de Recorrido'!$C$6:$AR$28,O$1,FALSE)</f>
        <v>18</v>
      </c>
      <c r="P8">
        <f>VLOOKUP('clusters tiempo de recorrido '!$B8,'Tiempo de Recorrido'!$C$6:$AR$28,P$1,FALSE)</f>
        <v>20</v>
      </c>
      <c r="Q8">
        <f>VLOOKUP('clusters tiempo de recorrido '!$B8,'Tiempo de Recorrido'!$C$6:$AR$28,Q$1,FALSE)</f>
        <v>19</v>
      </c>
      <c r="R8">
        <f>VLOOKUP('clusters tiempo de recorrido '!$B8,'Tiempo de Recorrido'!$C$6:$AR$28,R$1,FALSE)</f>
        <v>20</v>
      </c>
      <c r="S8">
        <f>VLOOKUP('clusters tiempo de recorrido '!$B8,'Tiempo de Recorrido'!$C$6:$AR$28,S$1,FALSE)</f>
        <v>19</v>
      </c>
      <c r="T8">
        <f>VLOOKUP('clusters tiempo de recorrido '!$B8,'Tiempo de Recorrido'!$C$6:$AR$28,T$1,FALSE)</f>
        <v>18</v>
      </c>
      <c r="U8">
        <f>VLOOKUP('clusters tiempo de recorrido '!$B8,'Tiempo de Recorrido'!$C$6:$AR$28,U$1,FALSE)</f>
        <v>20</v>
      </c>
      <c r="V8">
        <f>VLOOKUP('clusters tiempo de recorrido '!$B8,'Tiempo de Recorrido'!$C$6:$AR$28,V$1,FALSE)</f>
        <v>18</v>
      </c>
      <c r="W8">
        <f>VLOOKUP('clusters tiempo de recorrido '!$B8,'Tiempo de Recorrido'!$C$6:$AR$28,W$1,FALSE)</f>
        <v>19</v>
      </c>
      <c r="X8">
        <f>VLOOKUP('clusters tiempo de recorrido '!$B8,'Tiempo de Recorrido'!$C$6:$AR$28,X$1,FALSE)</f>
        <v>20</v>
      </c>
      <c r="Y8">
        <f>VLOOKUP('clusters tiempo de recorrido '!$B8,'Tiempo de Recorrido'!$C$6:$AR$28,Y$1,FALSE)</f>
        <v>19</v>
      </c>
      <c r="Z8">
        <f>VLOOKUP('clusters tiempo de recorrido '!$B8,'Tiempo de Recorrido'!$C$6:$AR$28,Z$1,FALSE)</f>
        <v>18</v>
      </c>
      <c r="AA8">
        <f>VLOOKUP('clusters tiempo de recorrido '!$B8,'Tiempo de Recorrido'!$C$6:$AR$28,AA$1,FALSE)</f>
        <v>20</v>
      </c>
      <c r="AB8">
        <f>VLOOKUP('clusters tiempo de recorrido '!$B8,'Tiempo de Recorrido'!$C$6:$AR$28,AB$1,FALSE)</f>
        <v>18</v>
      </c>
      <c r="AC8">
        <f>VLOOKUP('clusters tiempo de recorrido '!$B8,'Tiempo de Recorrido'!$C$6:$AR$28,AC$1,FALSE)</f>
        <v>19</v>
      </c>
      <c r="AD8">
        <f>VLOOKUP('clusters tiempo de recorrido '!$B8,'Tiempo de Recorrido'!$C$6:$AR$28,AD$1,FALSE)</f>
        <v>20</v>
      </c>
      <c r="AE8">
        <f>VLOOKUP('clusters tiempo de recorrido '!$B8,'Tiempo de Recorrido'!$C$6:$AR$28,AE$1,FALSE)</f>
        <v>17</v>
      </c>
      <c r="AF8">
        <f>VLOOKUP('clusters tiempo de recorrido '!$B8,'Tiempo de Recorrido'!$C$6:$AR$28,AF$1,FALSE)</f>
        <v>18</v>
      </c>
      <c r="AG8">
        <f>VLOOKUP('clusters tiempo de recorrido '!$B8,'Tiempo de Recorrido'!$C$6:$AR$28,AG$1,FALSE)</f>
        <v>20</v>
      </c>
      <c r="AH8">
        <f>VLOOKUP('clusters tiempo de recorrido '!$B8,'Tiempo de Recorrido'!$C$6:$AR$28,AH$1,FALSE)</f>
        <v>18</v>
      </c>
      <c r="AI8">
        <f>VLOOKUP('clusters tiempo de recorrido '!$B8,'Tiempo de Recorrido'!$C$6:$AR$28,AI$1,FALSE)</f>
        <v>18</v>
      </c>
      <c r="AJ8">
        <f>VLOOKUP('clusters tiempo de recorrido '!$B8,'Tiempo de Recorrido'!$C$6:$AR$28,AJ$1,FALSE)</f>
        <v>20</v>
      </c>
      <c r="AK8">
        <f>VLOOKUP('clusters tiempo de recorrido '!$B8,'Tiempo de Recorrido'!$C$6:$AR$28,AK$1,FALSE)</f>
        <v>18</v>
      </c>
      <c r="AL8">
        <f>VLOOKUP('clusters tiempo de recorrido '!$B8,'Tiempo de Recorrido'!$C$6:$AR$28,AL$1,FALSE)</f>
        <v>19</v>
      </c>
      <c r="AM8">
        <f>VLOOKUP('clusters tiempo de recorrido '!$B8,'Tiempo de Recorrido'!$C$6:$AR$28,AM$1,FALSE)</f>
        <v>19</v>
      </c>
      <c r="AN8">
        <f>VLOOKUP('clusters tiempo de recorrido '!$B8,'Tiempo de Recorrido'!$C$6:$AR$28,AN$1,FALSE)</f>
        <v>19</v>
      </c>
      <c r="AO8">
        <f>VLOOKUP('clusters tiempo de recorrido '!$B8,'Tiempo de Recorrido'!$C$6:$AR$28,AO$1,FALSE)</f>
        <v>18</v>
      </c>
      <c r="AP8">
        <f>VLOOKUP('clusters tiempo de recorrido '!$B8,'Tiempo de Recorrido'!$C$6:$AR$28,AP$1,FALSE)</f>
        <v>20</v>
      </c>
      <c r="AQ8">
        <f>VLOOKUP('clusters tiempo de recorrido '!$B8,'Tiempo de Recorrido'!$C$6:$AR$28,AQ$1,FALSE)</f>
        <v>20</v>
      </c>
    </row>
    <row r="9" spans="1:43" x14ac:dyDescent="0.25">
      <c r="A9" s="146"/>
      <c r="B9">
        <v>21</v>
      </c>
      <c r="C9" t="str">
        <f>VLOOKUP('clusters tiempo de recorrido '!B9,'Tiempo de Recorrido'!$C$6:$AR$28,2,FALSE)</f>
        <v>Versalles</v>
      </c>
      <c r="D9">
        <f>VLOOKUP('clusters tiempo de recorrido '!$B9,'Tiempo de Recorrido'!$C$6:$AR$28,D$1,FALSE)</f>
        <v>16</v>
      </c>
      <c r="E9">
        <f>VLOOKUP('clusters tiempo de recorrido '!$B9,'Tiempo de Recorrido'!$C$6:$AR$28,E$1,FALSE)</f>
        <v>16</v>
      </c>
      <c r="F9">
        <f>VLOOKUP('clusters tiempo de recorrido '!$B9,'Tiempo de Recorrido'!$C$6:$AR$28,F$1,FALSE)</f>
        <v>16</v>
      </c>
      <c r="G9">
        <f>VLOOKUP('clusters tiempo de recorrido '!$B9,'Tiempo de Recorrido'!$C$6:$AR$28,G$1,FALSE)</f>
        <v>17</v>
      </c>
      <c r="H9">
        <f>VLOOKUP('clusters tiempo de recorrido '!$B9,'Tiempo de Recorrido'!$C$6:$AR$28,H$1,FALSE)</f>
        <v>16</v>
      </c>
      <c r="I9">
        <f>VLOOKUP('clusters tiempo de recorrido '!$B9,'Tiempo de Recorrido'!$C$6:$AR$28,I$1,FALSE)</f>
        <v>16</v>
      </c>
      <c r="J9">
        <f>VLOOKUP('clusters tiempo de recorrido '!$B9,'Tiempo de Recorrido'!$C$6:$AR$28,J$1,FALSE)</f>
        <v>16</v>
      </c>
      <c r="K9">
        <f>VLOOKUP('clusters tiempo de recorrido '!$B9,'Tiempo de Recorrido'!$C$6:$AR$28,K$1,FALSE)</f>
        <v>17</v>
      </c>
      <c r="L9">
        <f>VLOOKUP('clusters tiempo de recorrido '!$B9,'Tiempo de Recorrido'!$C$6:$AR$28,L$1,FALSE)</f>
        <v>17</v>
      </c>
      <c r="M9">
        <f>VLOOKUP('clusters tiempo de recorrido '!$B9,'Tiempo de Recorrido'!$C$6:$AR$28,M$1,FALSE)</f>
        <v>17</v>
      </c>
      <c r="N9">
        <f>VLOOKUP('clusters tiempo de recorrido '!$B9,'Tiempo de Recorrido'!$C$6:$AR$28,N$1,FALSE)</f>
        <v>16</v>
      </c>
      <c r="O9">
        <f>VLOOKUP('clusters tiempo de recorrido '!$B9,'Tiempo de Recorrido'!$C$6:$AR$28,O$1,FALSE)</f>
        <v>16</v>
      </c>
      <c r="P9">
        <f>VLOOKUP('clusters tiempo de recorrido '!$B9,'Tiempo de Recorrido'!$C$6:$AR$28,P$1,FALSE)</f>
        <v>16</v>
      </c>
      <c r="Q9">
        <f>VLOOKUP('clusters tiempo de recorrido '!$B9,'Tiempo de Recorrido'!$C$6:$AR$28,Q$1,FALSE)</f>
        <v>16</v>
      </c>
      <c r="R9">
        <f>VLOOKUP('clusters tiempo de recorrido '!$B9,'Tiempo de Recorrido'!$C$6:$AR$28,R$1,FALSE)</f>
        <v>16</v>
      </c>
      <c r="S9">
        <f>VLOOKUP('clusters tiempo de recorrido '!$B9,'Tiempo de Recorrido'!$C$6:$AR$28,S$1,FALSE)</f>
        <v>17</v>
      </c>
      <c r="T9">
        <f>VLOOKUP('clusters tiempo de recorrido '!$B9,'Tiempo de Recorrido'!$C$6:$AR$28,T$1,FALSE)</f>
        <v>16</v>
      </c>
      <c r="U9">
        <f>VLOOKUP('clusters tiempo de recorrido '!$B9,'Tiempo de Recorrido'!$C$6:$AR$28,U$1,FALSE)</f>
        <v>16</v>
      </c>
      <c r="V9">
        <f>VLOOKUP('clusters tiempo de recorrido '!$B9,'Tiempo de Recorrido'!$C$6:$AR$28,V$1,FALSE)</f>
        <v>16</v>
      </c>
      <c r="W9">
        <f>VLOOKUP('clusters tiempo de recorrido '!$B9,'Tiempo de Recorrido'!$C$6:$AR$28,W$1,FALSE)</f>
        <v>17</v>
      </c>
      <c r="X9">
        <f>VLOOKUP('clusters tiempo de recorrido '!$B9,'Tiempo de Recorrido'!$C$6:$AR$28,X$1,FALSE)</f>
        <v>15</v>
      </c>
      <c r="Y9">
        <f>VLOOKUP('clusters tiempo de recorrido '!$B9,'Tiempo de Recorrido'!$C$6:$AR$28,Y$1,FALSE)</f>
        <v>17</v>
      </c>
      <c r="Z9">
        <f>VLOOKUP('clusters tiempo de recorrido '!$B9,'Tiempo de Recorrido'!$C$6:$AR$28,Z$1,FALSE)</f>
        <v>17</v>
      </c>
      <c r="AA9">
        <f>VLOOKUP('clusters tiempo de recorrido '!$B9,'Tiempo de Recorrido'!$C$6:$AR$28,AA$1,FALSE)</f>
        <v>16</v>
      </c>
      <c r="AB9">
        <f>VLOOKUP('clusters tiempo de recorrido '!$B9,'Tiempo de Recorrido'!$C$6:$AR$28,AB$1,FALSE)</f>
        <v>16</v>
      </c>
      <c r="AC9">
        <f>VLOOKUP('clusters tiempo de recorrido '!$B9,'Tiempo de Recorrido'!$C$6:$AR$28,AC$1,FALSE)</f>
        <v>16</v>
      </c>
      <c r="AD9">
        <f>VLOOKUP('clusters tiempo de recorrido '!$B9,'Tiempo de Recorrido'!$C$6:$AR$28,AD$1,FALSE)</f>
        <v>17</v>
      </c>
      <c r="AE9">
        <f>VLOOKUP('clusters tiempo de recorrido '!$B9,'Tiempo de Recorrido'!$C$6:$AR$28,AE$1,FALSE)</f>
        <v>17</v>
      </c>
      <c r="AF9">
        <f>VLOOKUP('clusters tiempo de recorrido '!$B9,'Tiempo de Recorrido'!$C$6:$AR$28,AF$1,FALSE)</f>
        <v>16</v>
      </c>
      <c r="AG9">
        <f>VLOOKUP('clusters tiempo de recorrido '!$B9,'Tiempo de Recorrido'!$C$6:$AR$28,AG$1,FALSE)</f>
        <v>16</v>
      </c>
      <c r="AH9">
        <f>VLOOKUP('clusters tiempo de recorrido '!$B9,'Tiempo de Recorrido'!$C$6:$AR$28,AH$1,FALSE)</f>
        <v>16</v>
      </c>
      <c r="AI9">
        <f>VLOOKUP('clusters tiempo de recorrido '!$B9,'Tiempo de Recorrido'!$C$6:$AR$28,AI$1,FALSE)</f>
        <v>19</v>
      </c>
      <c r="AJ9">
        <f>VLOOKUP('clusters tiempo de recorrido '!$B9,'Tiempo de Recorrido'!$C$6:$AR$28,AJ$1,FALSE)</f>
        <v>16</v>
      </c>
      <c r="AK9">
        <f>VLOOKUP('clusters tiempo de recorrido '!$B9,'Tiempo de Recorrido'!$C$6:$AR$28,AK$1,FALSE)</f>
        <v>17</v>
      </c>
      <c r="AL9">
        <f>VLOOKUP('clusters tiempo de recorrido '!$B9,'Tiempo de Recorrido'!$C$6:$AR$28,AL$1,FALSE)</f>
        <v>17</v>
      </c>
      <c r="AM9">
        <f>VLOOKUP('clusters tiempo de recorrido '!$B9,'Tiempo de Recorrido'!$C$6:$AR$28,AM$1,FALSE)</f>
        <v>17</v>
      </c>
      <c r="AN9">
        <f>VLOOKUP('clusters tiempo de recorrido '!$B9,'Tiempo de Recorrido'!$C$6:$AR$28,AN$1,FALSE)</f>
        <v>17</v>
      </c>
      <c r="AO9">
        <f>VLOOKUP('clusters tiempo de recorrido '!$B9,'Tiempo de Recorrido'!$C$6:$AR$28,AO$1,FALSE)</f>
        <v>16</v>
      </c>
      <c r="AP9">
        <f>VLOOKUP('clusters tiempo de recorrido '!$B9,'Tiempo de Recorrido'!$C$6:$AR$28,AP$1,FALSE)</f>
        <v>16</v>
      </c>
      <c r="AQ9">
        <f>VLOOKUP('clusters tiempo de recorrido '!$B9,'Tiempo de Recorrido'!$C$6:$AR$28,AQ$1,FALSE)</f>
        <v>16</v>
      </c>
    </row>
    <row r="10" spans="1:43" x14ac:dyDescent="0.25">
      <c r="A10" s="146"/>
      <c r="B10">
        <v>19</v>
      </c>
      <c r="C10" t="str">
        <f>VLOOKUP('clusters tiempo de recorrido '!B10,'Tiempo de Recorrido'!$C$6:$AR$28,2,FALSE)</f>
        <v>Castilla</v>
      </c>
      <c r="D10">
        <f>VLOOKUP('clusters tiempo de recorrido '!$B10,'Tiempo de Recorrido'!$C$6:$AR$28,D$1,FALSE)</f>
        <v>10</v>
      </c>
      <c r="E10">
        <f>VLOOKUP('clusters tiempo de recorrido '!$B10,'Tiempo de Recorrido'!$C$6:$AR$28,E$1,FALSE)</f>
        <v>10</v>
      </c>
      <c r="F10">
        <f>VLOOKUP('clusters tiempo de recorrido '!$B10,'Tiempo de Recorrido'!$C$6:$AR$28,F$1,FALSE)</f>
        <v>10</v>
      </c>
      <c r="G10">
        <f>VLOOKUP('clusters tiempo de recorrido '!$B10,'Tiempo de Recorrido'!$C$6:$AR$28,G$1,FALSE)</f>
        <v>11</v>
      </c>
      <c r="H10">
        <f>VLOOKUP('clusters tiempo de recorrido '!$B10,'Tiempo de Recorrido'!$C$6:$AR$28,H$1,FALSE)</f>
        <v>13</v>
      </c>
      <c r="I10">
        <f>VLOOKUP('clusters tiempo de recorrido '!$B10,'Tiempo de Recorrido'!$C$6:$AR$28,I$1,FALSE)</f>
        <v>12</v>
      </c>
      <c r="J10">
        <f>VLOOKUP('clusters tiempo de recorrido '!$B10,'Tiempo de Recorrido'!$C$6:$AR$28,J$1,FALSE)</f>
        <v>14</v>
      </c>
      <c r="K10">
        <f>VLOOKUP('clusters tiempo de recorrido '!$B10,'Tiempo de Recorrido'!$C$6:$AR$28,K$1,FALSE)</f>
        <v>15</v>
      </c>
      <c r="L10">
        <f>VLOOKUP('clusters tiempo de recorrido '!$B10,'Tiempo de Recorrido'!$C$6:$AR$28,L$1,FALSE)</f>
        <v>13</v>
      </c>
      <c r="M10">
        <f>VLOOKUP('clusters tiempo de recorrido '!$B10,'Tiempo de Recorrido'!$C$6:$AR$28,M$1,FALSE)</f>
        <v>13</v>
      </c>
      <c r="N10">
        <f>VLOOKUP('clusters tiempo de recorrido '!$B10,'Tiempo de Recorrido'!$C$6:$AR$28,N$1,FALSE)</f>
        <v>13</v>
      </c>
      <c r="O10">
        <f>VLOOKUP('clusters tiempo de recorrido '!$B10,'Tiempo de Recorrido'!$C$6:$AR$28,O$1,FALSE)</f>
        <v>13</v>
      </c>
      <c r="P10">
        <f>VLOOKUP('clusters tiempo de recorrido '!$B10,'Tiempo de Recorrido'!$C$6:$AR$28,P$1,FALSE)</f>
        <v>13</v>
      </c>
      <c r="Q10">
        <f>VLOOKUP('clusters tiempo de recorrido '!$B10,'Tiempo de Recorrido'!$C$6:$AR$28,Q$1,FALSE)</f>
        <v>13</v>
      </c>
      <c r="R10">
        <f>VLOOKUP('clusters tiempo de recorrido '!$B10,'Tiempo de Recorrido'!$C$6:$AR$28,R$1,FALSE)</f>
        <v>11</v>
      </c>
      <c r="S10">
        <f>VLOOKUP('clusters tiempo de recorrido '!$B10,'Tiempo de Recorrido'!$C$6:$AR$28,S$1,FALSE)</f>
        <v>12</v>
      </c>
      <c r="T10">
        <f>VLOOKUP('clusters tiempo de recorrido '!$B10,'Tiempo de Recorrido'!$C$6:$AR$28,T$1,FALSE)</f>
        <v>13</v>
      </c>
      <c r="U10">
        <f>VLOOKUP('clusters tiempo de recorrido '!$B10,'Tiempo de Recorrido'!$C$6:$AR$28,U$1,FALSE)</f>
        <v>12</v>
      </c>
      <c r="V10">
        <f>VLOOKUP('clusters tiempo de recorrido '!$B10,'Tiempo de Recorrido'!$C$6:$AR$28,V$1,FALSE)</f>
        <v>14</v>
      </c>
      <c r="W10">
        <f>VLOOKUP('clusters tiempo de recorrido '!$B10,'Tiempo de Recorrido'!$C$6:$AR$28,W$1,FALSE)</f>
        <v>14</v>
      </c>
      <c r="X10">
        <f>VLOOKUP('clusters tiempo de recorrido '!$B10,'Tiempo de Recorrido'!$C$6:$AR$28,X$1,FALSE)</f>
        <v>14</v>
      </c>
      <c r="Y10">
        <f>VLOOKUP('clusters tiempo de recorrido '!$B10,'Tiempo de Recorrido'!$C$6:$AR$28,Y$1,FALSE)</f>
        <v>13</v>
      </c>
      <c r="Z10">
        <f>VLOOKUP('clusters tiempo de recorrido '!$B10,'Tiempo de Recorrido'!$C$6:$AR$28,Z$1,FALSE)</f>
        <v>14</v>
      </c>
      <c r="AA10">
        <f>VLOOKUP('clusters tiempo de recorrido '!$B10,'Tiempo de Recorrido'!$C$6:$AR$28,AA$1,FALSE)</f>
        <v>14</v>
      </c>
      <c r="AB10">
        <f>VLOOKUP('clusters tiempo de recorrido '!$B10,'Tiempo de Recorrido'!$C$6:$AR$28,AB$1,FALSE)</f>
        <v>14</v>
      </c>
      <c r="AC10">
        <f>VLOOKUP('clusters tiempo de recorrido '!$B10,'Tiempo de Recorrido'!$C$6:$AR$28,AC$1,FALSE)</f>
        <v>14</v>
      </c>
      <c r="AD10">
        <f>VLOOKUP('clusters tiempo de recorrido '!$B10,'Tiempo de Recorrido'!$C$6:$AR$28,AD$1,FALSE)</f>
        <v>14</v>
      </c>
      <c r="AE10">
        <f>VLOOKUP('clusters tiempo de recorrido '!$B10,'Tiempo de Recorrido'!$C$6:$AR$28,AE$1,FALSE)</f>
        <v>12</v>
      </c>
      <c r="AF10">
        <f>VLOOKUP('clusters tiempo de recorrido '!$B10,'Tiempo de Recorrido'!$C$6:$AR$28,AF$1,FALSE)</f>
        <v>12</v>
      </c>
      <c r="AG10">
        <f>VLOOKUP('clusters tiempo de recorrido '!$B10,'Tiempo de Recorrido'!$C$6:$AR$28,AG$1,FALSE)</f>
        <v>14</v>
      </c>
      <c r="AH10">
        <f>VLOOKUP('clusters tiempo de recorrido '!$B10,'Tiempo de Recorrido'!$C$6:$AR$28,AH$1,FALSE)</f>
        <v>14</v>
      </c>
      <c r="AI10">
        <f>VLOOKUP('clusters tiempo de recorrido '!$B10,'Tiempo de Recorrido'!$C$6:$AR$28,AI$1,FALSE)</f>
        <v>13</v>
      </c>
      <c r="AJ10">
        <f>VLOOKUP('clusters tiempo de recorrido '!$B10,'Tiempo de Recorrido'!$C$6:$AR$28,AJ$1,FALSE)</f>
        <v>13</v>
      </c>
      <c r="AK10">
        <f>VLOOKUP('clusters tiempo de recorrido '!$B10,'Tiempo de Recorrido'!$C$6:$AR$28,AK$1,FALSE)</f>
        <v>11</v>
      </c>
      <c r="AL10">
        <f>VLOOKUP('clusters tiempo de recorrido '!$B10,'Tiempo de Recorrido'!$C$6:$AR$28,AL$1,FALSE)</f>
        <v>12</v>
      </c>
      <c r="AM10">
        <f>VLOOKUP('clusters tiempo de recorrido '!$B10,'Tiempo de Recorrido'!$C$6:$AR$28,AM$1,FALSE)</f>
        <v>13</v>
      </c>
      <c r="AN10">
        <f>VLOOKUP('clusters tiempo de recorrido '!$B10,'Tiempo de Recorrido'!$C$6:$AR$28,AN$1,FALSE)</f>
        <v>12</v>
      </c>
      <c r="AO10">
        <f>VLOOKUP('clusters tiempo de recorrido '!$B10,'Tiempo de Recorrido'!$C$6:$AR$28,AO$1,FALSE)</f>
        <v>14</v>
      </c>
      <c r="AP10">
        <f>VLOOKUP('clusters tiempo de recorrido '!$B10,'Tiempo de Recorrido'!$C$6:$AR$28,AP$1,FALSE)</f>
        <v>14</v>
      </c>
      <c r="AQ10">
        <f>VLOOKUP('clusters tiempo de recorrido '!$B10,'Tiempo de Recorrido'!$C$6:$AR$28,AQ$1,FALSE)</f>
        <v>14</v>
      </c>
    </row>
    <row r="11" spans="1:43" x14ac:dyDescent="0.25">
      <c r="A11" s="146"/>
      <c r="B11">
        <v>22</v>
      </c>
      <c r="C11" t="str">
        <f>VLOOKUP('clusters tiempo de recorrido '!B11,'Tiempo de Recorrido'!$C$6:$AR$28,2,FALSE)</f>
        <v>Terra_Ferme_S.A</v>
      </c>
      <c r="D11">
        <f>VLOOKUP('clusters tiempo de recorrido '!$B11,'Tiempo de Recorrido'!$C$6:$AR$28,D$1,FALSE)</f>
        <v>7</v>
      </c>
      <c r="E11">
        <f>VLOOKUP('clusters tiempo de recorrido '!$B11,'Tiempo de Recorrido'!$C$6:$AR$28,E$1,FALSE)</f>
        <v>7</v>
      </c>
      <c r="F11">
        <f>VLOOKUP('clusters tiempo de recorrido '!$B11,'Tiempo de Recorrido'!$C$6:$AR$28,F$1,FALSE)</f>
        <v>10</v>
      </c>
      <c r="G11">
        <f>VLOOKUP('clusters tiempo de recorrido '!$B11,'Tiempo de Recorrido'!$C$6:$AR$28,G$1,FALSE)</f>
        <v>9</v>
      </c>
      <c r="H11">
        <f>VLOOKUP('clusters tiempo de recorrido '!$B11,'Tiempo de Recorrido'!$C$6:$AR$28,H$1,FALSE)</f>
        <v>7</v>
      </c>
      <c r="I11">
        <f>VLOOKUP('clusters tiempo de recorrido '!$B11,'Tiempo de Recorrido'!$C$6:$AR$28,I$1,FALSE)</f>
        <v>10</v>
      </c>
      <c r="J11">
        <f>VLOOKUP('clusters tiempo de recorrido '!$B11,'Tiempo de Recorrido'!$C$6:$AR$28,J$1,FALSE)</f>
        <v>7</v>
      </c>
      <c r="K11">
        <f>VLOOKUP('clusters tiempo de recorrido '!$B11,'Tiempo de Recorrido'!$C$6:$AR$28,K$1,FALSE)</f>
        <v>9</v>
      </c>
      <c r="L11">
        <f>VLOOKUP('clusters tiempo de recorrido '!$B11,'Tiempo de Recorrido'!$C$6:$AR$28,L$1,FALSE)</f>
        <v>8</v>
      </c>
      <c r="M11">
        <f>VLOOKUP('clusters tiempo de recorrido '!$B11,'Tiempo de Recorrido'!$C$6:$AR$28,M$1,FALSE)</f>
        <v>8</v>
      </c>
      <c r="N11">
        <f>VLOOKUP('clusters tiempo de recorrido '!$B11,'Tiempo de Recorrido'!$C$6:$AR$28,N$1,FALSE)</f>
        <v>8</v>
      </c>
      <c r="O11">
        <f>VLOOKUP('clusters tiempo de recorrido '!$B11,'Tiempo de Recorrido'!$C$6:$AR$28,O$1,FALSE)</f>
        <v>8</v>
      </c>
      <c r="P11">
        <f>VLOOKUP('clusters tiempo de recorrido '!$B11,'Tiempo de Recorrido'!$C$6:$AR$28,P$1,FALSE)</f>
        <v>8</v>
      </c>
      <c r="Q11">
        <f>VLOOKUP('clusters tiempo de recorrido '!$B11,'Tiempo de Recorrido'!$C$6:$AR$28,Q$1,FALSE)</f>
        <v>7</v>
      </c>
      <c r="R11">
        <f>VLOOKUP('clusters tiempo de recorrido '!$B11,'Tiempo de Recorrido'!$C$6:$AR$28,R$1,FALSE)</f>
        <v>10</v>
      </c>
      <c r="S11">
        <f>VLOOKUP('clusters tiempo de recorrido '!$B11,'Tiempo de Recorrido'!$C$6:$AR$28,S$1,FALSE)</f>
        <v>9</v>
      </c>
      <c r="T11">
        <f>VLOOKUP('clusters tiempo de recorrido '!$B11,'Tiempo de Recorrido'!$C$6:$AR$28,T$1,FALSE)</f>
        <v>7</v>
      </c>
      <c r="U11">
        <f>VLOOKUP('clusters tiempo de recorrido '!$B11,'Tiempo de Recorrido'!$C$6:$AR$28,U$1,FALSE)</f>
        <v>10</v>
      </c>
      <c r="V11">
        <f>VLOOKUP('clusters tiempo de recorrido '!$B11,'Tiempo de Recorrido'!$C$6:$AR$28,V$1,FALSE)</f>
        <v>7</v>
      </c>
      <c r="W11">
        <f>VLOOKUP('clusters tiempo de recorrido '!$B11,'Tiempo de Recorrido'!$C$6:$AR$28,W$1,FALSE)</f>
        <v>9</v>
      </c>
      <c r="X11">
        <f>VLOOKUP('clusters tiempo de recorrido '!$B11,'Tiempo de Recorrido'!$C$6:$AR$28,X$1,FALSE)</f>
        <v>8</v>
      </c>
      <c r="Y11">
        <f>VLOOKUP('clusters tiempo de recorrido '!$B11,'Tiempo de Recorrido'!$C$6:$AR$28,Y$1,FALSE)</f>
        <v>8</v>
      </c>
      <c r="Z11">
        <f>VLOOKUP('clusters tiempo de recorrido '!$B11,'Tiempo de Recorrido'!$C$6:$AR$28,Z$1,FALSE)</f>
        <v>8</v>
      </c>
      <c r="AA11">
        <f>VLOOKUP('clusters tiempo de recorrido '!$B11,'Tiempo de Recorrido'!$C$6:$AR$28,AA$1,FALSE)</f>
        <v>8</v>
      </c>
      <c r="AB11">
        <f>VLOOKUP('clusters tiempo de recorrido '!$B11,'Tiempo de Recorrido'!$C$6:$AR$28,AB$1,FALSE)</f>
        <v>8</v>
      </c>
      <c r="AC11">
        <f>VLOOKUP('clusters tiempo de recorrido '!$B11,'Tiempo de Recorrido'!$C$6:$AR$28,AC$1,FALSE)</f>
        <v>8</v>
      </c>
      <c r="AD11">
        <f>VLOOKUP('clusters tiempo de recorrido '!$B11,'Tiempo de Recorrido'!$C$6:$AR$28,AD$1,FALSE)</f>
        <v>7</v>
      </c>
      <c r="AE11">
        <f>VLOOKUP('clusters tiempo de recorrido '!$B11,'Tiempo de Recorrido'!$C$6:$AR$28,AE$1,FALSE)</f>
        <v>8</v>
      </c>
      <c r="AF11">
        <f>VLOOKUP('clusters tiempo de recorrido '!$B11,'Tiempo de Recorrido'!$C$6:$AR$28,AF$1,FALSE)</f>
        <v>8</v>
      </c>
      <c r="AG11">
        <f>VLOOKUP('clusters tiempo de recorrido '!$B11,'Tiempo de Recorrido'!$C$6:$AR$28,AG$1,FALSE)</f>
        <v>8</v>
      </c>
      <c r="AH11">
        <f>VLOOKUP('clusters tiempo de recorrido '!$B11,'Tiempo de Recorrido'!$C$6:$AR$28,AH$1,FALSE)</f>
        <v>8</v>
      </c>
      <c r="AI11">
        <f>VLOOKUP('clusters tiempo de recorrido '!$B11,'Tiempo de Recorrido'!$C$6:$AR$28,AI$1,FALSE)</f>
        <v>8</v>
      </c>
      <c r="AJ11">
        <f>VLOOKUP('clusters tiempo de recorrido '!$B11,'Tiempo de Recorrido'!$C$6:$AR$28,AJ$1,FALSE)</f>
        <v>9</v>
      </c>
      <c r="AK11">
        <f>VLOOKUP('clusters tiempo de recorrido '!$B11,'Tiempo de Recorrido'!$C$6:$AR$28,AK$1,FALSE)</f>
        <v>8</v>
      </c>
      <c r="AL11">
        <f>VLOOKUP('clusters tiempo de recorrido '!$B11,'Tiempo de Recorrido'!$C$6:$AR$28,AL$1,FALSE)</f>
        <v>8</v>
      </c>
      <c r="AM11">
        <f>VLOOKUP('clusters tiempo de recorrido '!$B11,'Tiempo de Recorrido'!$C$6:$AR$28,AM$1,FALSE)</f>
        <v>9</v>
      </c>
      <c r="AN11">
        <f>VLOOKUP('clusters tiempo de recorrido '!$B11,'Tiempo de Recorrido'!$C$6:$AR$28,AN$1,FALSE)</f>
        <v>9</v>
      </c>
      <c r="AO11">
        <f>VLOOKUP('clusters tiempo de recorrido '!$B11,'Tiempo de Recorrido'!$C$6:$AR$28,AO$1,FALSE)</f>
        <v>7</v>
      </c>
      <c r="AP11">
        <f>VLOOKUP('clusters tiempo de recorrido '!$B11,'Tiempo de Recorrido'!$C$6:$AR$28,AP$1,FALSE)</f>
        <v>10</v>
      </c>
      <c r="AQ11">
        <f>VLOOKUP('clusters tiempo de recorrido '!$B11,'Tiempo de Recorrido'!$C$6:$AR$28,AQ$1,FALSE)</f>
        <v>10</v>
      </c>
    </row>
    <row r="12" spans="1:43" x14ac:dyDescent="0.25">
      <c r="A12" s="80"/>
      <c r="D12" s="17">
        <f>SUM(D8:D11)</f>
        <v>51</v>
      </c>
      <c r="E12" s="17">
        <f t="shared" ref="E12:AQ12" si="1">SUM(E8:E11)</f>
        <v>51</v>
      </c>
      <c r="F12" s="17">
        <f t="shared" si="1"/>
        <v>56</v>
      </c>
      <c r="G12" s="17">
        <f t="shared" si="1"/>
        <v>56</v>
      </c>
      <c r="H12" s="17">
        <f t="shared" si="1"/>
        <v>54</v>
      </c>
      <c r="I12" s="17">
        <f t="shared" si="1"/>
        <v>58</v>
      </c>
      <c r="J12" s="17">
        <f t="shared" si="1"/>
        <v>54</v>
      </c>
      <c r="K12" s="17">
        <f t="shared" si="1"/>
        <v>59</v>
      </c>
      <c r="L12" s="17">
        <f t="shared" si="1"/>
        <v>58</v>
      </c>
      <c r="M12" s="17">
        <f t="shared" si="1"/>
        <v>57</v>
      </c>
      <c r="N12" s="17">
        <f t="shared" si="1"/>
        <v>54</v>
      </c>
      <c r="O12" s="17">
        <f t="shared" si="1"/>
        <v>55</v>
      </c>
      <c r="P12" s="17">
        <f t="shared" si="1"/>
        <v>57</v>
      </c>
      <c r="Q12" s="17">
        <f t="shared" si="1"/>
        <v>55</v>
      </c>
      <c r="R12" s="17">
        <f t="shared" si="1"/>
        <v>57</v>
      </c>
      <c r="S12" s="17">
        <f t="shared" si="1"/>
        <v>57</v>
      </c>
      <c r="T12" s="17">
        <f t="shared" si="1"/>
        <v>54</v>
      </c>
      <c r="U12" s="17">
        <f t="shared" si="1"/>
        <v>58</v>
      </c>
      <c r="V12" s="17">
        <f t="shared" si="1"/>
        <v>55</v>
      </c>
      <c r="W12" s="17">
        <f t="shared" si="1"/>
        <v>59</v>
      </c>
      <c r="X12" s="17">
        <f t="shared" si="1"/>
        <v>57</v>
      </c>
      <c r="Y12" s="17">
        <f t="shared" si="1"/>
        <v>57</v>
      </c>
      <c r="Z12" s="17">
        <f t="shared" si="1"/>
        <v>57</v>
      </c>
      <c r="AA12" s="17">
        <f t="shared" si="1"/>
        <v>58</v>
      </c>
      <c r="AB12" s="17">
        <f t="shared" si="1"/>
        <v>56</v>
      </c>
      <c r="AC12" s="17">
        <f t="shared" si="1"/>
        <v>57</v>
      </c>
      <c r="AD12" s="17">
        <f t="shared" si="1"/>
        <v>58</v>
      </c>
      <c r="AE12" s="17">
        <f t="shared" si="1"/>
        <v>54</v>
      </c>
      <c r="AF12" s="17">
        <f t="shared" si="1"/>
        <v>54</v>
      </c>
      <c r="AG12" s="17">
        <f t="shared" si="1"/>
        <v>58</v>
      </c>
      <c r="AH12" s="17">
        <f t="shared" si="1"/>
        <v>56</v>
      </c>
      <c r="AI12" s="17">
        <f t="shared" si="1"/>
        <v>58</v>
      </c>
      <c r="AJ12" s="17">
        <f t="shared" si="1"/>
        <v>58</v>
      </c>
      <c r="AK12" s="17">
        <f t="shared" si="1"/>
        <v>54</v>
      </c>
      <c r="AL12" s="17">
        <f t="shared" si="1"/>
        <v>56</v>
      </c>
      <c r="AM12" s="17">
        <f t="shared" si="1"/>
        <v>58</v>
      </c>
      <c r="AN12" s="17">
        <f t="shared" si="1"/>
        <v>57</v>
      </c>
      <c r="AO12" s="17">
        <f t="shared" si="1"/>
        <v>55</v>
      </c>
      <c r="AP12" s="17">
        <f t="shared" si="1"/>
        <v>60</v>
      </c>
      <c r="AQ12" s="17">
        <f t="shared" si="1"/>
        <v>60</v>
      </c>
    </row>
    <row r="13" spans="1:43" x14ac:dyDescent="0.25">
      <c r="A13" s="80"/>
    </row>
    <row r="14" spans="1:43" x14ac:dyDescent="0.25">
      <c r="A14" s="145" t="s">
        <v>144</v>
      </c>
      <c r="B14">
        <v>3</v>
      </c>
      <c r="C14" t="str">
        <f>VLOOKUP('clusters tiempo de recorrido '!B14,'Tiempo de Recorrido'!$C$6:$AR$28,2,FALSE)</f>
        <v>Bella_Vista_Libano</v>
      </c>
      <c r="D14">
        <f>VLOOKUP('clusters tiempo de recorrido '!$B14,'Tiempo de Recorrido'!$C$6:$AR$28,D$1,FALSE)</f>
        <v>4</v>
      </c>
      <c r="E14">
        <f>VLOOKUP('clusters tiempo de recorrido '!$B14,'Tiempo de Recorrido'!$C$6:$AR$28,E$1,FALSE)</f>
        <v>4</v>
      </c>
      <c r="F14">
        <f>VLOOKUP('clusters tiempo de recorrido '!$B14,'Tiempo de Recorrido'!$C$6:$AR$28,F$1,FALSE)</f>
        <v>5</v>
      </c>
      <c r="G14">
        <f>VLOOKUP('clusters tiempo de recorrido '!$B14,'Tiempo de Recorrido'!$C$6:$AR$28,G$1,FALSE)</f>
        <v>5</v>
      </c>
      <c r="H14">
        <f>VLOOKUP('clusters tiempo de recorrido '!$B14,'Tiempo de Recorrido'!$C$6:$AR$28,H$1,FALSE)</f>
        <v>6</v>
      </c>
      <c r="I14">
        <f>VLOOKUP('clusters tiempo de recorrido '!$B14,'Tiempo de Recorrido'!$C$6:$AR$28,I$1,FALSE)</f>
        <v>6</v>
      </c>
      <c r="J14">
        <f>VLOOKUP('clusters tiempo de recorrido '!$B14,'Tiempo de Recorrido'!$C$6:$AR$28,J$1,FALSE)</f>
        <v>5</v>
      </c>
      <c r="K14">
        <f>VLOOKUP('clusters tiempo de recorrido '!$B14,'Tiempo de Recorrido'!$C$6:$AR$28,K$1,FALSE)</f>
        <v>6</v>
      </c>
      <c r="L14">
        <f>VLOOKUP('clusters tiempo de recorrido '!$B14,'Tiempo de Recorrido'!$C$6:$AR$28,L$1,FALSE)</f>
        <v>6</v>
      </c>
      <c r="M14">
        <f>VLOOKUP('clusters tiempo de recorrido '!$B14,'Tiempo de Recorrido'!$C$6:$AR$28,M$1,FALSE)</f>
        <v>5</v>
      </c>
      <c r="N14">
        <f>VLOOKUP('clusters tiempo de recorrido '!$B14,'Tiempo de Recorrido'!$C$6:$AR$28,N$1,FALSE)</f>
        <v>5</v>
      </c>
      <c r="O14">
        <f>VLOOKUP('clusters tiempo de recorrido '!$B14,'Tiempo de Recorrido'!$C$6:$AR$28,O$1,FALSE)</f>
        <v>6</v>
      </c>
      <c r="P14">
        <f>VLOOKUP('clusters tiempo de recorrido '!$B14,'Tiempo de Recorrido'!$C$6:$AR$28,P$1,FALSE)</f>
        <v>6</v>
      </c>
      <c r="Q14">
        <f>VLOOKUP('clusters tiempo de recorrido '!$B14,'Tiempo de Recorrido'!$C$6:$AR$28,Q$1,FALSE)</f>
        <v>5</v>
      </c>
      <c r="R14">
        <f>VLOOKUP('clusters tiempo de recorrido '!$B14,'Tiempo de Recorrido'!$C$6:$AR$28,R$1,FALSE)</f>
        <v>6</v>
      </c>
      <c r="S14">
        <f>VLOOKUP('clusters tiempo de recorrido '!$B14,'Tiempo de Recorrido'!$C$6:$AR$28,S$1,FALSE)</f>
        <v>6</v>
      </c>
      <c r="T14">
        <f>VLOOKUP('clusters tiempo de recorrido '!$B14,'Tiempo de Recorrido'!$C$6:$AR$28,T$1,FALSE)</f>
        <v>5</v>
      </c>
      <c r="U14">
        <f>VLOOKUP('clusters tiempo de recorrido '!$B14,'Tiempo de Recorrido'!$C$6:$AR$28,U$1,FALSE)</f>
        <v>6</v>
      </c>
      <c r="V14">
        <f>VLOOKUP('clusters tiempo de recorrido '!$B14,'Tiempo de Recorrido'!$C$6:$AR$28,V$1,FALSE)</f>
        <v>5</v>
      </c>
      <c r="W14">
        <f>VLOOKUP('clusters tiempo de recorrido '!$B14,'Tiempo de Recorrido'!$C$6:$AR$28,W$1,FALSE)</f>
        <v>5</v>
      </c>
      <c r="X14">
        <f>VLOOKUP('clusters tiempo de recorrido '!$B14,'Tiempo de Recorrido'!$C$6:$AR$28,X$1,FALSE)</f>
        <v>6</v>
      </c>
      <c r="Y14">
        <f>VLOOKUP('clusters tiempo de recorrido '!$B14,'Tiempo de Recorrido'!$C$6:$AR$28,Y$1,FALSE)</f>
        <v>6</v>
      </c>
      <c r="Z14">
        <f>VLOOKUP('clusters tiempo de recorrido '!$B14,'Tiempo de Recorrido'!$C$6:$AR$28,Z$1,FALSE)</f>
        <v>6</v>
      </c>
      <c r="AA14">
        <f>VLOOKUP('clusters tiempo de recorrido '!$B14,'Tiempo de Recorrido'!$C$6:$AR$28,AA$1,FALSE)</f>
        <v>5</v>
      </c>
      <c r="AB14">
        <f>VLOOKUP('clusters tiempo de recorrido '!$B14,'Tiempo de Recorrido'!$C$6:$AR$28,AB$1,FALSE)</f>
        <v>6</v>
      </c>
      <c r="AC14">
        <f>VLOOKUP('clusters tiempo de recorrido '!$B14,'Tiempo de Recorrido'!$C$6:$AR$28,AC$1,FALSE)</f>
        <v>5</v>
      </c>
      <c r="AD14">
        <f>VLOOKUP('clusters tiempo de recorrido '!$B14,'Tiempo de Recorrido'!$C$6:$AR$28,AD$1,FALSE)</f>
        <v>6</v>
      </c>
      <c r="AE14">
        <f>VLOOKUP('clusters tiempo de recorrido '!$B14,'Tiempo de Recorrido'!$C$6:$AR$28,AE$1,FALSE)</f>
        <v>6</v>
      </c>
      <c r="AF14">
        <f>VLOOKUP('clusters tiempo de recorrido '!$B14,'Tiempo de Recorrido'!$C$6:$AR$28,AF$1,FALSE)</f>
        <v>5</v>
      </c>
      <c r="AG14">
        <f>VLOOKUP('clusters tiempo de recorrido '!$B14,'Tiempo de Recorrido'!$C$6:$AR$28,AG$1,FALSE)</f>
        <v>5</v>
      </c>
      <c r="AH14">
        <f>VLOOKUP('clusters tiempo de recorrido '!$B14,'Tiempo de Recorrido'!$C$6:$AR$28,AH$1,FALSE)</f>
        <v>5</v>
      </c>
      <c r="AI14">
        <f>VLOOKUP('clusters tiempo de recorrido '!$B14,'Tiempo de Recorrido'!$C$6:$AR$28,AI$1,FALSE)</f>
        <v>6</v>
      </c>
      <c r="AJ14">
        <f>VLOOKUP('clusters tiempo de recorrido '!$B14,'Tiempo de Recorrido'!$C$6:$AR$28,AJ$1,FALSE)</f>
        <v>6</v>
      </c>
      <c r="AK14">
        <f>VLOOKUP('clusters tiempo de recorrido '!$B14,'Tiempo de Recorrido'!$C$6:$AR$28,AK$1,FALSE)</f>
        <v>6</v>
      </c>
      <c r="AL14">
        <f>VLOOKUP('clusters tiempo de recorrido '!$B14,'Tiempo de Recorrido'!$C$6:$AR$28,AL$1,FALSE)</f>
        <v>6</v>
      </c>
      <c r="AM14">
        <f>VLOOKUP('clusters tiempo de recorrido '!$B14,'Tiempo de Recorrido'!$C$6:$AR$28,AM$1,FALSE)</f>
        <v>6</v>
      </c>
      <c r="AN14">
        <f>VLOOKUP('clusters tiempo de recorrido '!$B14,'Tiempo de Recorrido'!$C$6:$AR$28,AN$1,FALSE)</f>
        <v>6</v>
      </c>
      <c r="AO14">
        <f>VLOOKUP('clusters tiempo de recorrido '!$B14,'Tiempo de Recorrido'!$C$6:$AR$28,AO$1,FALSE)</f>
        <v>6</v>
      </c>
      <c r="AP14">
        <f>VLOOKUP('clusters tiempo de recorrido '!$B14,'Tiempo de Recorrido'!$C$6:$AR$28,AP$1,FALSE)</f>
        <v>5</v>
      </c>
      <c r="AQ14">
        <f>VLOOKUP('clusters tiempo de recorrido '!$B14,'Tiempo de Recorrido'!$C$6:$AR$28,AQ$1,FALSE)</f>
        <v>6</v>
      </c>
    </row>
    <row r="15" spans="1:43" x14ac:dyDescent="0.25">
      <c r="A15" s="145"/>
      <c r="B15">
        <v>1</v>
      </c>
      <c r="C15" t="str">
        <f>VLOOKUP('clusters tiempo de recorrido '!B15,'Tiempo de Recorrido'!$C$6:$AR$28,2,FALSE)</f>
        <v>Parqueadero</v>
      </c>
      <c r="D15">
        <f>VLOOKUP('clusters tiempo de recorrido '!$B15,'Tiempo de Recorrido'!$C$6:$AR$28,D$1,FALSE)</f>
        <v>0</v>
      </c>
      <c r="E15">
        <f>VLOOKUP('clusters tiempo de recorrido '!$B15,'Tiempo de Recorrido'!$C$6:$AR$28,E$1,FALSE)</f>
        <v>0</v>
      </c>
      <c r="F15">
        <f>VLOOKUP('clusters tiempo de recorrido '!$B15,'Tiempo de Recorrido'!$C$6:$AR$28,F$1,FALSE)</f>
        <v>0</v>
      </c>
      <c r="G15">
        <f>VLOOKUP('clusters tiempo de recorrido '!$B15,'Tiempo de Recorrido'!$C$6:$AR$28,G$1,FALSE)</f>
        <v>0</v>
      </c>
      <c r="H15">
        <f>VLOOKUP('clusters tiempo de recorrido '!$B15,'Tiempo de Recorrido'!$C$6:$AR$28,H$1,FALSE)</f>
        <v>0</v>
      </c>
      <c r="I15">
        <f>VLOOKUP('clusters tiempo de recorrido '!$B15,'Tiempo de Recorrido'!$C$6:$AR$28,I$1,FALSE)</f>
        <v>0</v>
      </c>
      <c r="J15">
        <f>VLOOKUP('clusters tiempo de recorrido '!$B15,'Tiempo de Recorrido'!$C$6:$AR$28,J$1,FALSE)</f>
        <v>0</v>
      </c>
      <c r="K15">
        <f>VLOOKUP('clusters tiempo de recorrido '!$B15,'Tiempo de Recorrido'!$C$6:$AR$28,K$1,FALSE)</f>
        <v>0</v>
      </c>
      <c r="L15">
        <f>VLOOKUP('clusters tiempo de recorrido '!$B15,'Tiempo de Recorrido'!$C$6:$AR$28,L$1,FALSE)</f>
        <v>0</v>
      </c>
      <c r="M15">
        <f>VLOOKUP('clusters tiempo de recorrido '!$B15,'Tiempo de Recorrido'!$C$6:$AR$28,M$1,FALSE)</f>
        <v>0</v>
      </c>
      <c r="N15">
        <f>VLOOKUP('clusters tiempo de recorrido '!$B15,'Tiempo de Recorrido'!$C$6:$AR$28,N$1,FALSE)</f>
        <v>0</v>
      </c>
      <c r="O15">
        <f>VLOOKUP('clusters tiempo de recorrido '!$B15,'Tiempo de Recorrido'!$C$6:$AR$28,O$1,FALSE)</f>
        <v>0</v>
      </c>
      <c r="P15">
        <f>VLOOKUP('clusters tiempo de recorrido '!$B15,'Tiempo de Recorrido'!$C$6:$AR$28,P$1,FALSE)</f>
        <v>0</v>
      </c>
      <c r="Q15">
        <f>VLOOKUP('clusters tiempo de recorrido '!$B15,'Tiempo de Recorrido'!$C$6:$AR$28,Q$1,FALSE)</f>
        <v>0</v>
      </c>
      <c r="R15">
        <f>VLOOKUP('clusters tiempo de recorrido '!$B15,'Tiempo de Recorrido'!$C$6:$AR$28,R$1,FALSE)</f>
        <v>0</v>
      </c>
      <c r="S15">
        <f>VLOOKUP('clusters tiempo de recorrido '!$B15,'Tiempo de Recorrido'!$C$6:$AR$28,S$1,FALSE)</f>
        <v>0</v>
      </c>
      <c r="T15">
        <f>VLOOKUP('clusters tiempo de recorrido '!$B15,'Tiempo de Recorrido'!$C$6:$AR$28,T$1,FALSE)</f>
        <v>0</v>
      </c>
      <c r="U15">
        <f>VLOOKUP('clusters tiempo de recorrido '!$B15,'Tiempo de Recorrido'!$C$6:$AR$28,U$1,FALSE)</f>
        <v>0</v>
      </c>
      <c r="V15">
        <f>VLOOKUP('clusters tiempo de recorrido '!$B15,'Tiempo de Recorrido'!$C$6:$AR$28,V$1,FALSE)</f>
        <v>0</v>
      </c>
      <c r="W15">
        <f>VLOOKUP('clusters tiempo de recorrido '!$B15,'Tiempo de Recorrido'!$C$6:$AR$28,W$1,FALSE)</f>
        <v>0</v>
      </c>
      <c r="X15">
        <f>VLOOKUP('clusters tiempo de recorrido '!$B15,'Tiempo de Recorrido'!$C$6:$AR$28,X$1,FALSE)</f>
        <v>0</v>
      </c>
      <c r="Y15">
        <f>VLOOKUP('clusters tiempo de recorrido '!$B15,'Tiempo de Recorrido'!$C$6:$AR$28,Y$1,FALSE)</f>
        <v>0</v>
      </c>
      <c r="Z15">
        <f>VLOOKUP('clusters tiempo de recorrido '!$B15,'Tiempo de Recorrido'!$C$6:$AR$28,Z$1,FALSE)</f>
        <v>0</v>
      </c>
      <c r="AA15">
        <f>VLOOKUP('clusters tiempo de recorrido '!$B15,'Tiempo de Recorrido'!$C$6:$AR$28,AA$1,FALSE)</f>
        <v>0</v>
      </c>
      <c r="AB15">
        <f>VLOOKUP('clusters tiempo de recorrido '!$B15,'Tiempo de Recorrido'!$C$6:$AR$28,AB$1,FALSE)</f>
        <v>0</v>
      </c>
      <c r="AC15">
        <f>VLOOKUP('clusters tiempo de recorrido '!$B15,'Tiempo de Recorrido'!$C$6:$AR$28,AC$1,FALSE)</f>
        <v>0</v>
      </c>
      <c r="AD15">
        <f>VLOOKUP('clusters tiempo de recorrido '!$B15,'Tiempo de Recorrido'!$C$6:$AR$28,AD$1,FALSE)</f>
        <v>0</v>
      </c>
      <c r="AE15">
        <f>VLOOKUP('clusters tiempo de recorrido '!$B15,'Tiempo de Recorrido'!$C$6:$AR$28,AE$1,FALSE)</f>
        <v>0</v>
      </c>
      <c r="AF15">
        <f>VLOOKUP('clusters tiempo de recorrido '!$B15,'Tiempo de Recorrido'!$C$6:$AR$28,AF$1,FALSE)</f>
        <v>0</v>
      </c>
      <c r="AG15">
        <f>VLOOKUP('clusters tiempo de recorrido '!$B15,'Tiempo de Recorrido'!$C$6:$AR$28,AG$1,FALSE)</f>
        <v>0</v>
      </c>
      <c r="AH15">
        <f>VLOOKUP('clusters tiempo de recorrido '!$B15,'Tiempo de Recorrido'!$C$6:$AR$28,AH$1,FALSE)</f>
        <v>0</v>
      </c>
      <c r="AI15">
        <f>VLOOKUP('clusters tiempo de recorrido '!$B15,'Tiempo de Recorrido'!$C$6:$AR$28,AI$1,FALSE)</f>
        <v>0</v>
      </c>
      <c r="AJ15">
        <f>VLOOKUP('clusters tiempo de recorrido '!$B15,'Tiempo de Recorrido'!$C$6:$AR$28,AJ$1,FALSE)</f>
        <v>0</v>
      </c>
      <c r="AK15">
        <f>VLOOKUP('clusters tiempo de recorrido '!$B15,'Tiempo de Recorrido'!$C$6:$AR$28,AK$1,FALSE)</f>
        <v>0</v>
      </c>
      <c r="AL15">
        <f>VLOOKUP('clusters tiempo de recorrido '!$B15,'Tiempo de Recorrido'!$C$6:$AR$28,AL$1,FALSE)</f>
        <v>0</v>
      </c>
      <c r="AM15">
        <f>VLOOKUP('clusters tiempo de recorrido '!$B15,'Tiempo de Recorrido'!$C$6:$AR$28,AM$1,FALSE)</f>
        <v>0</v>
      </c>
      <c r="AN15">
        <f>VLOOKUP('clusters tiempo de recorrido '!$B15,'Tiempo de Recorrido'!$C$6:$AR$28,AN$1,FALSE)</f>
        <v>0</v>
      </c>
      <c r="AO15">
        <f>VLOOKUP('clusters tiempo de recorrido '!$B15,'Tiempo de Recorrido'!$C$6:$AR$28,AO$1,FALSE)</f>
        <v>0</v>
      </c>
      <c r="AP15">
        <f>VLOOKUP('clusters tiempo de recorrido '!$B15,'Tiempo de Recorrido'!$C$6:$AR$28,AP$1,FALSE)</f>
        <v>0</v>
      </c>
      <c r="AQ15">
        <f>VLOOKUP('clusters tiempo de recorrido '!$B15,'Tiempo de Recorrido'!$C$6:$AR$28,AQ$1,FALSE)</f>
        <v>0</v>
      </c>
    </row>
    <row r="16" spans="1:43" x14ac:dyDescent="0.25">
      <c r="A16" s="145"/>
      <c r="B16">
        <v>2</v>
      </c>
      <c r="C16" t="str">
        <f>VLOOKUP('clusters tiempo de recorrido '!B16,'Tiempo de Recorrido'!$C$6:$AR$28,2,FALSE)</f>
        <v>Alfonso_Lopez</v>
      </c>
      <c r="D16">
        <f>VLOOKUP('clusters tiempo de recorrido '!$B16,'Tiempo de Recorrido'!$C$6:$AR$28,D$1,FALSE)</f>
        <v>3</v>
      </c>
      <c r="E16">
        <f>VLOOKUP('clusters tiempo de recorrido '!$B16,'Tiempo de Recorrido'!$C$6:$AR$28,E$1,FALSE)</f>
        <v>3</v>
      </c>
      <c r="F16">
        <f>VLOOKUP('clusters tiempo de recorrido '!$B16,'Tiempo de Recorrido'!$C$6:$AR$28,F$1,FALSE)</f>
        <v>3</v>
      </c>
      <c r="G16">
        <f>VLOOKUP('clusters tiempo de recorrido '!$B16,'Tiempo de Recorrido'!$C$6:$AR$28,G$1,FALSE)</f>
        <v>3</v>
      </c>
      <c r="H16">
        <f>VLOOKUP('clusters tiempo de recorrido '!$B16,'Tiempo de Recorrido'!$C$6:$AR$28,H$1,FALSE)</f>
        <v>3</v>
      </c>
      <c r="I16">
        <f>VLOOKUP('clusters tiempo de recorrido '!$B16,'Tiempo de Recorrido'!$C$6:$AR$28,I$1,FALSE)</f>
        <v>4</v>
      </c>
      <c r="J16">
        <f>VLOOKUP('clusters tiempo de recorrido '!$B16,'Tiempo de Recorrido'!$C$6:$AR$28,J$1,FALSE)</f>
        <v>3</v>
      </c>
      <c r="K16">
        <f>VLOOKUP('clusters tiempo de recorrido '!$B16,'Tiempo de Recorrido'!$C$6:$AR$28,K$1,FALSE)</f>
        <v>5</v>
      </c>
      <c r="L16">
        <f>VLOOKUP('clusters tiempo de recorrido '!$B16,'Tiempo de Recorrido'!$C$6:$AR$28,L$1,FALSE)</f>
        <v>4</v>
      </c>
      <c r="M16">
        <f>VLOOKUP('clusters tiempo de recorrido '!$B16,'Tiempo de Recorrido'!$C$6:$AR$28,M$1,FALSE)</f>
        <v>3</v>
      </c>
      <c r="N16">
        <f>VLOOKUP('clusters tiempo de recorrido '!$B16,'Tiempo de Recorrido'!$C$6:$AR$28,N$1,FALSE)</f>
        <v>4</v>
      </c>
      <c r="O16">
        <f>VLOOKUP('clusters tiempo de recorrido '!$B16,'Tiempo de Recorrido'!$C$6:$AR$28,O$1,FALSE)</f>
        <v>3</v>
      </c>
      <c r="P16">
        <f>VLOOKUP('clusters tiempo de recorrido '!$B16,'Tiempo de Recorrido'!$C$6:$AR$28,P$1,FALSE)</f>
        <v>4</v>
      </c>
      <c r="Q16">
        <f>VLOOKUP('clusters tiempo de recorrido '!$B16,'Tiempo de Recorrido'!$C$6:$AR$28,Q$1,FALSE)</f>
        <v>5</v>
      </c>
      <c r="R16">
        <f>VLOOKUP('clusters tiempo de recorrido '!$B16,'Tiempo de Recorrido'!$C$6:$AR$28,R$1,FALSE)</f>
        <v>4</v>
      </c>
      <c r="S16">
        <f>VLOOKUP('clusters tiempo de recorrido '!$B16,'Tiempo de Recorrido'!$C$6:$AR$28,S$1,FALSE)</f>
        <v>5</v>
      </c>
      <c r="T16">
        <f>VLOOKUP('clusters tiempo de recorrido '!$B16,'Tiempo de Recorrido'!$C$6:$AR$28,T$1,FALSE)</f>
        <v>3</v>
      </c>
      <c r="U16">
        <f>VLOOKUP('clusters tiempo de recorrido '!$B16,'Tiempo de Recorrido'!$C$6:$AR$28,U$1,FALSE)</f>
        <v>5</v>
      </c>
      <c r="V16">
        <f>VLOOKUP('clusters tiempo de recorrido '!$B16,'Tiempo de Recorrido'!$C$6:$AR$28,V$1,FALSE)</f>
        <v>3</v>
      </c>
      <c r="W16">
        <f>VLOOKUP('clusters tiempo de recorrido '!$B16,'Tiempo de Recorrido'!$C$6:$AR$28,W$1,FALSE)</f>
        <v>5</v>
      </c>
      <c r="X16">
        <f>VLOOKUP('clusters tiempo de recorrido '!$B16,'Tiempo de Recorrido'!$C$6:$AR$28,X$1,FALSE)</f>
        <v>4</v>
      </c>
      <c r="Y16">
        <f>VLOOKUP('clusters tiempo de recorrido '!$B16,'Tiempo de Recorrido'!$C$6:$AR$28,Y$1,FALSE)</f>
        <v>4</v>
      </c>
      <c r="Z16">
        <f>VLOOKUP('clusters tiempo de recorrido '!$B16,'Tiempo de Recorrido'!$C$6:$AR$28,Z$1,FALSE)</f>
        <v>3</v>
      </c>
      <c r="AA16">
        <f>VLOOKUP('clusters tiempo de recorrido '!$B16,'Tiempo de Recorrido'!$C$6:$AR$28,AA$1,FALSE)</f>
        <v>4</v>
      </c>
      <c r="AB16">
        <f>VLOOKUP('clusters tiempo de recorrido '!$B16,'Tiempo de Recorrido'!$C$6:$AR$28,AB$1,FALSE)</f>
        <v>5</v>
      </c>
      <c r="AC16">
        <f>VLOOKUP('clusters tiempo de recorrido '!$B16,'Tiempo de Recorrido'!$C$6:$AR$28,AC$1,FALSE)</f>
        <v>3</v>
      </c>
      <c r="AD16">
        <f>VLOOKUP('clusters tiempo de recorrido '!$B16,'Tiempo de Recorrido'!$C$6:$AR$28,AD$1,FALSE)</f>
        <v>3</v>
      </c>
      <c r="AE16">
        <f>VLOOKUP('clusters tiempo de recorrido '!$B16,'Tiempo de Recorrido'!$C$6:$AR$28,AE$1,FALSE)</f>
        <v>4</v>
      </c>
      <c r="AF16">
        <f>VLOOKUP('clusters tiempo de recorrido '!$B16,'Tiempo de Recorrido'!$C$6:$AR$28,AF$1,FALSE)</f>
        <v>4</v>
      </c>
      <c r="AG16">
        <f>VLOOKUP('clusters tiempo de recorrido '!$B16,'Tiempo de Recorrido'!$C$6:$AR$28,AG$1,FALSE)</f>
        <v>5</v>
      </c>
      <c r="AH16">
        <f>VLOOKUP('clusters tiempo de recorrido '!$B16,'Tiempo de Recorrido'!$C$6:$AR$28,AH$1,FALSE)</f>
        <v>5</v>
      </c>
      <c r="AI16">
        <f>VLOOKUP('clusters tiempo de recorrido '!$B16,'Tiempo de Recorrido'!$C$6:$AR$28,AI$1,FALSE)</f>
        <v>5</v>
      </c>
      <c r="AJ16">
        <f>VLOOKUP('clusters tiempo de recorrido '!$B16,'Tiempo de Recorrido'!$C$6:$AR$28,AJ$1,FALSE)</f>
        <v>3</v>
      </c>
      <c r="AK16">
        <f>VLOOKUP('clusters tiempo de recorrido '!$B16,'Tiempo de Recorrido'!$C$6:$AR$28,AK$1,FALSE)</f>
        <v>4</v>
      </c>
      <c r="AL16">
        <f>VLOOKUP('clusters tiempo de recorrido '!$B16,'Tiempo de Recorrido'!$C$6:$AR$28,AL$1,FALSE)</f>
        <v>4</v>
      </c>
      <c r="AM16">
        <f>VLOOKUP('clusters tiempo de recorrido '!$B16,'Tiempo de Recorrido'!$C$6:$AR$28,AM$1,FALSE)</f>
        <v>5</v>
      </c>
      <c r="AN16">
        <f>VLOOKUP('clusters tiempo de recorrido '!$B16,'Tiempo de Recorrido'!$C$6:$AR$28,AN$1,FALSE)</f>
        <v>5</v>
      </c>
      <c r="AO16">
        <f>VLOOKUP('clusters tiempo de recorrido '!$B16,'Tiempo de Recorrido'!$C$6:$AR$28,AO$1,FALSE)</f>
        <v>5</v>
      </c>
      <c r="AP16">
        <f>VLOOKUP('clusters tiempo de recorrido '!$B16,'Tiempo de Recorrido'!$C$6:$AR$28,AP$1,FALSE)</f>
        <v>5</v>
      </c>
      <c r="AQ16">
        <f>VLOOKUP('clusters tiempo de recorrido '!$B16,'Tiempo de Recorrido'!$C$6:$AR$28,AQ$1,FALSE)</f>
        <v>3</v>
      </c>
    </row>
    <row r="17" spans="1:43" x14ac:dyDescent="0.25">
      <c r="A17" s="145"/>
      <c r="B17">
        <v>6</v>
      </c>
      <c r="C17" t="str">
        <f>VLOOKUP('clusters tiempo de recorrido '!B17,'Tiempo de Recorrido'!$C$6:$AR$28,2,FALSE)</f>
        <v>Rincon_del_Portal_</v>
      </c>
      <c r="D17">
        <f>VLOOKUP('clusters tiempo de recorrido '!$B17,'Tiempo de Recorrido'!$C$6:$AR$28,D$1,FALSE)</f>
        <v>4</v>
      </c>
      <c r="E17">
        <f>VLOOKUP('clusters tiempo de recorrido '!$B17,'Tiempo de Recorrido'!$C$6:$AR$28,E$1,FALSE)</f>
        <v>4</v>
      </c>
      <c r="F17">
        <f>VLOOKUP('clusters tiempo de recorrido '!$B17,'Tiempo de Recorrido'!$C$6:$AR$28,F$1,FALSE)</f>
        <v>4</v>
      </c>
      <c r="G17">
        <f>VLOOKUP('clusters tiempo de recorrido '!$B17,'Tiempo de Recorrido'!$C$6:$AR$28,G$1,FALSE)</f>
        <v>5</v>
      </c>
      <c r="H17">
        <f>VLOOKUP('clusters tiempo de recorrido '!$B17,'Tiempo de Recorrido'!$C$6:$AR$28,H$1,FALSE)</f>
        <v>5</v>
      </c>
      <c r="I17">
        <f>VLOOKUP('clusters tiempo de recorrido '!$B17,'Tiempo de Recorrido'!$C$6:$AR$28,I$1,FALSE)</f>
        <v>5</v>
      </c>
      <c r="J17">
        <f>VLOOKUP('clusters tiempo de recorrido '!$B17,'Tiempo de Recorrido'!$C$6:$AR$28,J$1,FALSE)</f>
        <v>5</v>
      </c>
      <c r="K17">
        <f>VLOOKUP('clusters tiempo de recorrido '!$B17,'Tiempo de Recorrido'!$C$6:$AR$28,K$1,FALSE)</f>
        <v>5</v>
      </c>
      <c r="L17">
        <f>VLOOKUP('clusters tiempo de recorrido '!$B17,'Tiempo de Recorrido'!$C$6:$AR$28,L$1,FALSE)</f>
        <v>5</v>
      </c>
      <c r="M17">
        <f>VLOOKUP('clusters tiempo de recorrido '!$B17,'Tiempo de Recorrido'!$C$6:$AR$28,M$1,FALSE)</f>
        <v>5</v>
      </c>
      <c r="N17">
        <f>VLOOKUP('clusters tiempo de recorrido '!$B17,'Tiempo de Recorrido'!$C$6:$AR$28,N$1,FALSE)</f>
        <v>5</v>
      </c>
      <c r="O17">
        <f>VLOOKUP('clusters tiempo de recorrido '!$B17,'Tiempo de Recorrido'!$C$6:$AR$28,O$1,FALSE)</f>
        <v>5</v>
      </c>
      <c r="P17">
        <f>VLOOKUP('clusters tiempo de recorrido '!$B17,'Tiempo de Recorrido'!$C$6:$AR$28,P$1,FALSE)</f>
        <v>5</v>
      </c>
      <c r="Q17">
        <f>VLOOKUP('clusters tiempo de recorrido '!$B17,'Tiempo de Recorrido'!$C$6:$AR$28,Q$1,FALSE)</f>
        <v>6</v>
      </c>
      <c r="R17">
        <f>VLOOKUP('clusters tiempo de recorrido '!$B17,'Tiempo de Recorrido'!$C$6:$AR$28,R$1,FALSE)</f>
        <v>6</v>
      </c>
      <c r="S17">
        <f>VLOOKUP('clusters tiempo de recorrido '!$B17,'Tiempo de Recorrido'!$C$6:$AR$28,S$1,FALSE)</f>
        <v>6</v>
      </c>
      <c r="T17">
        <f>VLOOKUP('clusters tiempo de recorrido '!$B17,'Tiempo de Recorrido'!$C$6:$AR$28,T$1,FALSE)</f>
        <v>6</v>
      </c>
      <c r="U17">
        <f>VLOOKUP('clusters tiempo de recorrido '!$B17,'Tiempo de Recorrido'!$C$6:$AR$28,U$1,FALSE)</f>
        <v>5</v>
      </c>
      <c r="V17">
        <f>VLOOKUP('clusters tiempo de recorrido '!$B17,'Tiempo de Recorrido'!$C$6:$AR$28,V$1,FALSE)</f>
        <v>4</v>
      </c>
      <c r="W17">
        <f>VLOOKUP('clusters tiempo de recorrido '!$B17,'Tiempo de Recorrido'!$C$6:$AR$28,W$1,FALSE)</f>
        <v>5</v>
      </c>
      <c r="X17">
        <f>VLOOKUP('clusters tiempo de recorrido '!$B17,'Tiempo de Recorrido'!$C$6:$AR$28,X$1,FALSE)</f>
        <v>4</v>
      </c>
      <c r="Y17">
        <f>VLOOKUP('clusters tiempo de recorrido '!$B17,'Tiempo de Recorrido'!$C$6:$AR$28,Y$1,FALSE)</f>
        <v>5</v>
      </c>
      <c r="Z17">
        <f>VLOOKUP('clusters tiempo de recorrido '!$B17,'Tiempo de Recorrido'!$C$6:$AR$28,Z$1,FALSE)</f>
        <v>4</v>
      </c>
      <c r="AA17">
        <f>VLOOKUP('clusters tiempo de recorrido '!$B17,'Tiempo de Recorrido'!$C$6:$AR$28,AA$1,FALSE)</f>
        <v>5</v>
      </c>
      <c r="AB17">
        <f>VLOOKUP('clusters tiempo de recorrido '!$B17,'Tiempo de Recorrido'!$C$6:$AR$28,AB$1,FALSE)</f>
        <v>4</v>
      </c>
      <c r="AC17">
        <f>VLOOKUP('clusters tiempo de recorrido '!$B17,'Tiempo de Recorrido'!$C$6:$AR$28,AC$1,FALSE)</f>
        <v>5</v>
      </c>
      <c r="AD17">
        <f>VLOOKUP('clusters tiempo de recorrido '!$B17,'Tiempo de Recorrido'!$C$6:$AR$28,AD$1,FALSE)</f>
        <v>4</v>
      </c>
      <c r="AE17">
        <f>VLOOKUP('clusters tiempo de recorrido '!$B17,'Tiempo de Recorrido'!$C$6:$AR$28,AE$1,FALSE)</f>
        <v>5</v>
      </c>
      <c r="AF17">
        <f>VLOOKUP('clusters tiempo de recorrido '!$B17,'Tiempo de Recorrido'!$C$6:$AR$28,AF$1,FALSE)</f>
        <v>6</v>
      </c>
      <c r="AG17">
        <f>VLOOKUP('clusters tiempo de recorrido '!$B17,'Tiempo de Recorrido'!$C$6:$AR$28,AG$1,FALSE)</f>
        <v>5</v>
      </c>
      <c r="AH17">
        <f>VLOOKUP('clusters tiempo de recorrido '!$B17,'Tiempo de Recorrido'!$C$6:$AR$28,AH$1,FALSE)</f>
        <v>6</v>
      </c>
      <c r="AI17">
        <f>VLOOKUP('clusters tiempo de recorrido '!$B17,'Tiempo de Recorrido'!$C$6:$AR$28,AI$1,FALSE)</f>
        <v>6</v>
      </c>
      <c r="AJ17">
        <f>VLOOKUP('clusters tiempo de recorrido '!$B17,'Tiempo de Recorrido'!$C$6:$AR$28,AJ$1,FALSE)</f>
        <v>5</v>
      </c>
      <c r="AK17">
        <f>VLOOKUP('clusters tiempo de recorrido '!$B17,'Tiempo de Recorrido'!$C$6:$AR$28,AK$1,FALSE)</f>
        <v>5</v>
      </c>
      <c r="AL17">
        <f>VLOOKUP('clusters tiempo de recorrido '!$B17,'Tiempo de Recorrido'!$C$6:$AR$28,AL$1,FALSE)</f>
        <v>6</v>
      </c>
      <c r="AM17">
        <f>VLOOKUP('clusters tiempo de recorrido '!$B17,'Tiempo de Recorrido'!$C$6:$AR$28,AM$1,FALSE)</f>
        <v>6</v>
      </c>
      <c r="AN17">
        <f>VLOOKUP('clusters tiempo de recorrido '!$B17,'Tiempo de Recorrido'!$C$6:$AR$28,AN$1,FALSE)</f>
        <v>5</v>
      </c>
      <c r="AO17">
        <f>VLOOKUP('clusters tiempo de recorrido '!$B17,'Tiempo de Recorrido'!$C$6:$AR$28,AO$1,FALSE)</f>
        <v>5</v>
      </c>
      <c r="AP17">
        <f>VLOOKUP('clusters tiempo de recorrido '!$B17,'Tiempo de Recorrido'!$C$6:$AR$28,AP$1,FALSE)</f>
        <v>6</v>
      </c>
      <c r="AQ17">
        <f>VLOOKUP('clusters tiempo de recorrido '!$B17,'Tiempo de Recorrido'!$C$6:$AR$28,AQ$1,FALSE)</f>
        <v>5</v>
      </c>
    </row>
    <row r="18" spans="1:43" x14ac:dyDescent="0.25">
      <c r="A18" s="145"/>
      <c r="B18">
        <v>4</v>
      </c>
      <c r="C18" t="str">
        <f>VLOOKUP('clusters tiempo de recorrido '!B18,'Tiempo de Recorrido'!$C$6:$AR$28,2,FALSE)</f>
        <v>Fortaleza</v>
      </c>
      <c r="D18">
        <f>VLOOKUP('clusters tiempo de recorrido '!$B18,'Tiempo de Recorrido'!$C$6:$AR$28,D$1,FALSE)</f>
        <v>16</v>
      </c>
      <c r="E18">
        <f>VLOOKUP('clusters tiempo de recorrido '!$B18,'Tiempo de Recorrido'!$C$6:$AR$28,E$1,FALSE)</f>
        <v>16</v>
      </c>
      <c r="F18">
        <f>VLOOKUP('clusters tiempo de recorrido '!$B18,'Tiempo de Recorrido'!$C$6:$AR$28,F$1,FALSE)</f>
        <v>15</v>
      </c>
      <c r="G18">
        <f>VLOOKUP('clusters tiempo de recorrido '!$B18,'Tiempo de Recorrido'!$C$6:$AR$28,G$1,FALSE)</f>
        <v>17</v>
      </c>
      <c r="H18">
        <f>VLOOKUP('clusters tiempo de recorrido '!$B18,'Tiempo de Recorrido'!$C$6:$AR$28,H$1,FALSE)</f>
        <v>18</v>
      </c>
      <c r="I18">
        <f>VLOOKUP('clusters tiempo de recorrido '!$B18,'Tiempo de Recorrido'!$C$6:$AR$28,I$1,FALSE)</f>
        <v>17</v>
      </c>
      <c r="J18">
        <f>VLOOKUP('clusters tiempo de recorrido '!$B18,'Tiempo de Recorrido'!$C$6:$AR$28,J$1,FALSE)</f>
        <v>16</v>
      </c>
      <c r="K18">
        <f>VLOOKUP('clusters tiempo de recorrido '!$B18,'Tiempo de Recorrido'!$C$6:$AR$28,K$1,FALSE)</f>
        <v>16</v>
      </c>
      <c r="L18">
        <f>VLOOKUP('clusters tiempo de recorrido '!$B18,'Tiempo de Recorrido'!$C$6:$AR$28,L$1,FALSE)</f>
        <v>16</v>
      </c>
      <c r="M18">
        <f>VLOOKUP('clusters tiempo de recorrido '!$B18,'Tiempo de Recorrido'!$C$6:$AR$28,M$1,FALSE)</f>
        <v>17</v>
      </c>
      <c r="N18">
        <f>VLOOKUP('clusters tiempo de recorrido '!$B18,'Tiempo de Recorrido'!$C$6:$AR$28,N$1,FALSE)</f>
        <v>17</v>
      </c>
      <c r="O18">
        <f>VLOOKUP('clusters tiempo de recorrido '!$B18,'Tiempo de Recorrido'!$C$6:$AR$28,O$1,FALSE)</f>
        <v>18</v>
      </c>
      <c r="P18">
        <f>VLOOKUP('clusters tiempo de recorrido '!$B18,'Tiempo de Recorrido'!$C$6:$AR$28,P$1,FALSE)</f>
        <v>18</v>
      </c>
      <c r="Q18">
        <f>VLOOKUP('clusters tiempo de recorrido '!$B18,'Tiempo de Recorrido'!$C$6:$AR$28,Q$1,FALSE)</f>
        <v>17</v>
      </c>
      <c r="R18">
        <f>VLOOKUP('clusters tiempo de recorrido '!$B18,'Tiempo de Recorrido'!$C$6:$AR$28,R$1,FALSE)</f>
        <v>16</v>
      </c>
      <c r="S18">
        <f>VLOOKUP('clusters tiempo de recorrido '!$B18,'Tiempo de Recorrido'!$C$6:$AR$28,S$1,FALSE)</f>
        <v>17</v>
      </c>
      <c r="T18">
        <f>VLOOKUP('clusters tiempo de recorrido '!$B18,'Tiempo de Recorrido'!$C$6:$AR$28,T$1,FALSE)</f>
        <v>18</v>
      </c>
      <c r="U18">
        <f>VLOOKUP('clusters tiempo de recorrido '!$B18,'Tiempo de Recorrido'!$C$6:$AR$28,U$1,FALSE)</f>
        <v>18</v>
      </c>
      <c r="V18">
        <f>VLOOKUP('clusters tiempo de recorrido '!$B18,'Tiempo de Recorrido'!$C$6:$AR$28,V$1,FALSE)</f>
        <v>16</v>
      </c>
      <c r="W18">
        <f>VLOOKUP('clusters tiempo de recorrido '!$B18,'Tiempo de Recorrido'!$C$6:$AR$28,W$1,FALSE)</f>
        <v>17</v>
      </c>
      <c r="X18">
        <f>VLOOKUP('clusters tiempo de recorrido '!$B18,'Tiempo de Recorrido'!$C$6:$AR$28,X$1,FALSE)</f>
        <v>17</v>
      </c>
      <c r="Y18">
        <f>VLOOKUP('clusters tiempo de recorrido '!$B18,'Tiempo de Recorrido'!$C$6:$AR$28,Y$1,FALSE)</f>
        <v>17</v>
      </c>
      <c r="Z18">
        <f>VLOOKUP('clusters tiempo de recorrido '!$B18,'Tiempo de Recorrido'!$C$6:$AR$28,Z$1,FALSE)</f>
        <v>16</v>
      </c>
      <c r="AA18">
        <f>VLOOKUP('clusters tiempo de recorrido '!$B18,'Tiempo de Recorrido'!$C$6:$AR$28,AA$1,FALSE)</f>
        <v>16</v>
      </c>
      <c r="AB18">
        <f>VLOOKUP('clusters tiempo de recorrido '!$B18,'Tiempo de Recorrido'!$C$6:$AR$28,AB$1,FALSE)</f>
        <v>18</v>
      </c>
      <c r="AC18">
        <f>VLOOKUP('clusters tiempo de recorrido '!$B18,'Tiempo de Recorrido'!$C$6:$AR$28,AC$1,FALSE)</f>
        <v>16</v>
      </c>
      <c r="AD18">
        <f>VLOOKUP('clusters tiempo de recorrido '!$B18,'Tiempo de Recorrido'!$C$6:$AR$28,AD$1,FALSE)</f>
        <v>18</v>
      </c>
      <c r="AE18">
        <f>VLOOKUP('clusters tiempo de recorrido '!$B18,'Tiempo de Recorrido'!$C$6:$AR$28,AE$1,FALSE)</f>
        <v>17</v>
      </c>
      <c r="AF18">
        <f>VLOOKUP('clusters tiempo de recorrido '!$B18,'Tiempo de Recorrido'!$C$6:$AR$28,AF$1,FALSE)</f>
        <v>17</v>
      </c>
      <c r="AG18">
        <f>VLOOKUP('clusters tiempo de recorrido '!$B18,'Tiempo de Recorrido'!$C$6:$AR$28,AG$1,FALSE)</f>
        <v>16</v>
      </c>
      <c r="AH18">
        <f>VLOOKUP('clusters tiempo de recorrido '!$B18,'Tiempo de Recorrido'!$C$6:$AR$28,AH$1,FALSE)</f>
        <v>16</v>
      </c>
      <c r="AI18">
        <f>VLOOKUP('clusters tiempo de recorrido '!$B18,'Tiempo de Recorrido'!$C$6:$AR$28,AI$1,FALSE)</f>
        <v>16</v>
      </c>
      <c r="AJ18">
        <f>VLOOKUP('clusters tiempo de recorrido '!$B18,'Tiempo de Recorrido'!$C$6:$AR$28,AJ$1,FALSE)</f>
        <v>16</v>
      </c>
      <c r="AK18">
        <f>VLOOKUP('clusters tiempo de recorrido '!$B18,'Tiempo de Recorrido'!$C$6:$AR$28,AK$1,FALSE)</f>
        <v>16</v>
      </c>
      <c r="AL18">
        <f>VLOOKUP('clusters tiempo de recorrido '!$B18,'Tiempo de Recorrido'!$C$6:$AR$28,AL$1,FALSE)</f>
        <v>17</v>
      </c>
      <c r="AM18">
        <f>VLOOKUP('clusters tiempo de recorrido '!$B18,'Tiempo de Recorrido'!$C$6:$AR$28,AM$1,FALSE)</f>
        <v>17</v>
      </c>
      <c r="AN18">
        <f>VLOOKUP('clusters tiempo de recorrido '!$B18,'Tiempo de Recorrido'!$C$6:$AR$28,AN$1,FALSE)</f>
        <v>18</v>
      </c>
      <c r="AO18">
        <f>VLOOKUP('clusters tiempo de recorrido '!$B18,'Tiempo de Recorrido'!$C$6:$AR$28,AO$1,FALSE)</f>
        <v>17</v>
      </c>
      <c r="AP18">
        <f>VLOOKUP('clusters tiempo de recorrido '!$B18,'Tiempo de Recorrido'!$C$6:$AR$28,AP$1,FALSE)</f>
        <v>17</v>
      </c>
      <c r="AQ18">
        <f>VLOOKUP('clusters tiempo de recorrido '!$B18,'Tiempo de Recorrido'!$C$6:$AR$28,AQ$1,FALSE)</f>
        <v>17</v>
      </c>
    </row>
    <row r="19" spans="1:43" x14ac:dyDescent="0.25">
      <c r="A19" s="145"/>
      <c r="B19">
        <v>5</v>
      </c>
      <c r="C19" t="str">
        <f>VLOOKUP('clusters tiempo de recorrido '!B19,'Tiempo de Recorrido'!$C$6:$AR$28,2,FALSE)</f>
        <v>Aurora_1</v>
      </c>
      <c r="D19">
        <f>VLOOKUP('clusters tiempo de recorrido '!$B19,'Tiempo de Recorrido'!$C$6:$AR$28,D$1,FALSE)</f>
        <v>9</v>
      </c>
      <c r="E19">
        <f>VLOOKUP('clusters tiempo de recorrido '!$B19,'Tiempo de Recorrido'!$C$6:$AR$28,E$1,FALSE)</f>
        <v>9</v>
      </c>
      <c r="F19">
        <f>VLOOKUP('clusters tiempo de recorrido '!$B19,'Tiempo de Recorrido'!$C$6:$AR$28,F$1,FALSE)</f>
        <v>10</v>
      </c>
      <c r="G19">
        <f>VLOOKUP('clusters tiempo de recorrido '!$B19,'Tiempo de Recorrido'!$C$6:$AR$28,G$1,FALSE)</f>
        <v>12</v>
      </c>
      <c r="H19">
        <f>VLOOKUP('clusters tiempo de recorrido '!$B19,'Tiempo de Recorrido'!$C$6:$AR$28,H$1,FALSE)</f>
        <v>11</v>
      </c>
      <c r="I19">
        <f>VLOOKUP('clusters tiempo de recorrido '!$B19,'Tiempo de Recorrido'!$C$6:$AR$28,I$1,FALSE)</f>
        <v>11</v>
      </c>
      <c r="J19">
        <f>VLOOKUP('clusters tiempo de recorrido '!$B19,'Tiempo de Recorrido'!$C$6:$AR$28,J$1,FALSE)</f>
        <v>10</v>
      </c>
      <c r="K19">
        <f>VLOOKUP('clusters tiempo de recorrido '!$B19,'Tiempo de Recorrido'!$C$6:$AR$28,K$1,FALSE)</f>
        <v>10</v>
      </c>
      <c r="L19">
        <f>VLOOKUP('clusters tiempo de recorrido '!$B19,'Tiempo de Recorrido'!$C$6:$AR$28,L$1,FALSE)</f>
        <v>9</v>
      </c>
      <c r="M19">
        <f>VLOOKUP('clusters tiempo de recorrido '!$B19,'Tiempo de Recorrido'!$C$6:$AR$28,M$1,FALSE)</f>
        <v>9</v>
      </c>
      <c r="N19">
        <f>VLOOKUP('clusters tiempo de recorrido '!$B19,'Tiempo de Recorrido'!$C$6:$AR$28,N$1,FALSE)</f>
        <v>10</v>
      </c>
      <c r="O19">
        <f>VLOOKUP('clusters tiempo de recorrido '!$B19,'Tiempo de Recorrido'!$C$6:$AR$28,O$1,FALSE)</f>
        <v>10</v>
      </c>
      <c r="P19">
        <f>VLOOKUP('clusters tiempo de recorrido '!$B19,'Tiempo de Recorrido'!$C$6:$AR$28,P$1,FALSE)</f>
        <v>9</v>
      </c>
      <c r="Q19">
        <f>VLOOKUP('clusters tiempo de recorrido '!$B19,'Tiempo de Recorrido'!$C$6:$AR$28,Q$1,FALSE)</f>
        <v>9</v>
      </c>
      <c r="R19">
        <f>VLOOKUP('clusters tiempo de recorrido '!$B19,'Tiempo de Recorrido'!$C$6:$AR$28,R$1,FALSE)</f>
        <v>11</v>
      </c>
      <c r="S19">
        <f>VLOOKUP('clusters tiempo de recorrido '!$B19,'Tiempo de Recorrido'!$C$6:$AR$28,S$1,FALSE)</f>
        <v>9</v>
      </c>
      <c r="T19">
        <f>VLOOKUP('clusters tiempo de recorrido '!$B19,'Tiempo de Recorrido'!$C$6:$AR$28,T$1,FALSE)</f>
        <v>9</v>
      </c>
      <c r="U19">
        <f>VLOOKUP('clusters tiempo de recorrido '!$B19,'Tiempo de Recorrido'!$C$6:$AR$28,U$1,FALSE)</f>
        <v>10</v>
      </c>
      <c r="V19">
        <f>VLOOKUP('clusters tiempo de recorrido '!$B19,'Tiempo de Recorrido'!$C$6:$AR$28,V$1,FALSE)</f>
        <v>9</v>
      </c>
      <c r="W19">
        <f>VLOOKUP('clusters tiempo de recorrido '!$B19,'Tiempo de Recorrido'!$C$6:$AR$28,W$1,FALSE)</f>
        <v>9</v>
      </c>
      <c r="X19">
        <f>VLOOKUP('clusters tiempo de recorrido '!$B19,'Tiempo de Recorrido'!$C$6:$AR$28,X$1,FALSE)</f>
        <v>11</v>
      </c>
      <c r="Y19">
        <f>VLOOKUP('clusters tiempo de recorrido '!$B19,'Tiempo de Recorrido'!$C$6:$AR$28,Y$1,FALSE)</f>
        <v>9</v>
      </c>
      <c r="Z19">
        <f>VLOOKUP('clusters tiempo de recorrido '!$B19,'Tiempo de Recorrido'!$C$6:$AR$28,Z$1,FALSE)</f>
        <v>9</v>
      </c>
      <c r="AA19">
        <f>VLOOKUP('clusters tiempo de recorrido '!$B19,'Tiempo de Recorrido'!$C$6:$AR$28,AA$1,FALSE)</f>
        <v>10</v>
      </c>
      <c r="AB19">
        <f>VLOOKUP('clusters tiempo de recorrido '!$B19,'Tiempo de Recorrido'!$C$6:$AR$28,AB$1,FALSE)</f>
        <v>9</v>
      </c>
      <c r="AC19">
        <f>VLOOKUP('clusters tiempo de recorrido '!$B19,'Tiempo de Recorrido'!$C$6:$AR$28,AC$1,FALSE)</f>
        <v>9</v>
      </c>
      <c r="AD19">
        <f>VLOOKUP('clusters tiempo de recorrido '!$B19,'Tiempo de Recorrido'!$C$6:$AR$28,AD$1,FALSE)</f>
        <v>11</v>
      </c>
      <c r="AE19">
        <f>VLOOKUP('clusters tiempo de recorrido '!$B19,'Tiempo de Recorrido'!$C$6:$AR$28,AE$1,FALSE)</f>
        <v>10</v>
      </c>
      <c r="AF19">
        <f>VLOOKUP('clusters tiempo de recorrido '!$B19,'Tiempo de Recorrido'!$C$6:$AR$28,AF$1,FALSE)</f>
        <v>10</v>
      </c>
      <c r="AG19">
        <f>VLOOKUP('clusters tiempo de recorrido '!$B19,'Tiempo de Recorrido'!$C$6:$AR$28,AG$1,FALSE)</f>
        <v>9</v>
      </c>
      <c r="AH19">
        <f>VLOOKUP('clusters tiempo de recorrido '!$B19,'Tiempo de Recorrido'!$C$6:$AR$28,AH$1,FALSE)</f>
        <v>9</v>
      </c>
      <c r="AI19">
        <f>VLOOKUP('clusters tiempo de recorrido '!$B19,'Tiempo de Recorrido'!$C$6:$AR$28,AI$1,FALSE)</f>
        <v>10</v>
      </c>
      <c r="AJ19">
        <f>VLOOKUP('clusters tiempo de recorrido '!$B19,'Tiempo de Recorrido'!$C$6:$AR$28,AJ$1,FALSE)</f>
        <v>9</v>
      </c>
      <c r="AK19">
        <f>VLOOKUP('clusters tiempo de recorrido '!$B19,'Tiempo de Recorrido'!$C$6:$AR$28,AK$1,FALSE)</f>
        <v>9</v>
      </c>
      <c r="AL19">
        <f>VLOOKUP('clusters tiempo de recorrido '!$B19,'Tiempo de Recorrido'!$C$6:$AR$28,AL$1,FALSE)</f>
        <v>11</v>
      </c>
      <c r="AM19">
        <f>VLOOKUP('clusters tiempo de recorrido '!$B19,'Tiempo de Recorrido'!$C$6:$AR$28,AM$1,FALSE)</f>
        <v>10</v>
      </c>
      <c r="AN19">
        <f>VLOOKUP('clusters tiempo de recorrido '!$B19,'Tiempo de Recorrido'!$C$6:$AR$28,AN$1,FALSE)</f>
        <v>10</v>
      </c>
      <c r="AO19">
        <f>VLOOKUP('clusters tiempo de recorrido '!$B19,'Tiempo de Recorrido'!$C$6:$AR$28,AO$1,FALSE)</f>
        <v>9</v>
      </c>
      <c r="AP19">
        <f>VLOOKUP('clusters tiempo de recorrido '!$B19,'Tiempo de Recorrido'!$C$6:$AR$28,AP$1,FALSE)</f>
        <v>11</v>
      </c>
      <c r="AQ19">
        <f>VLOOKUP('clusters tiempo de recorrido '!$B19,'Tiempo de Recorrido'!$C$6:$AR$28,AQ$1,FALSE)</f>
        <v>11</v>
      </c>
    </row>
    <row r="20" spans="1:43" x14ac:dyDescent="0.25">
      <c r="A20" s="79"/>
      <c r="D20" s="17">
        <f>SUM(D14:D19)</f>
        <v>36</v>
      </c>
      <c r="E20" s="17">
        <f t="shared" ref="E20:AQ20" si="2">SUM(E14:E19)</f>
        <v>36</v>
      </c>
      <c r="F20" s="17">
        <f t="shared" si="2"/>
        <v>37</v>
      </c>
      <c r="G20" s="17">
        <f t="shared" si="2"/>
        <v>42</v>
      </c>
      <c r="H20" s="17">
        <f t="shared" si="2"/>
        <v>43</v>
      </c>
      <c r="I20" s="17">
        <f t="shared" si="2"/>
        <v>43</v>
      </c>
      <c r="J20" s="17">
        <f t="shared" si="2"/>
        <v>39</v>
      </c>
      <c r="K20" s="17">
        <f t="shared" si="2"/>
        <v>42</v>
      </c>
      <c r="L20" s="17">
        <f t="shared" si="2"/>
        <v>40</v>
      </c>
      <c r="M20" s="17">
        <f t="shared" si="2"/>
        <v>39</v>
      </c>
      <c r="N20" s="17">
        <f t="shared" si="2"/>
        <v>41</v>
      </c>
      <c r="O20" s="17">
        <f t="shared" si="2"/>
        <v>42</v>
      </c>
      <c r="P20" s="17">
        <f t="shared" si="2"/>
        <v>42</v>
      </c>
      <c r="Q20" s="17">
        <f t="shared" si="2"/>
        <v>42</v>
      </c>
      <c r="R20" s="17">
        <f t="shared" si="2"/>
        <v>43</v>
      </c>
      <c r="S20" s="17">
        <f t="shared" si="2"/>
        <v>43</v>
      </c>
      <c r="T20" s="17">
        <f t="shared" si="2"/>
        <v>41</v>
      </c>
      <c r="U20" s="17">
        <f t="shared" si="2"/>
        <v>44</v>
      </c>
      <c r="V20" s="17">
        <f t="shared" si="2"/>
        <v>37</v>
      </c>
      <c r="W20" s="17">
        <f t="shared" si="2"/>
        <v>41</v>
      </c>
      <c r="X20" s="17">
        <f t="shared" si="2"/>
        <v>42</v>
      </c>
      <c r="Y20" s="17">
        <f t="shared" si="2"/>
        <v>41</v>
      </c>
      <c r="Z20" s="17">
        <f t="shared" si="2"/>
        <v>38</v>
      </c>
      <c r="AA20" s="17">
        <f t="shared" si="2"/>
        <v>40</v>
      </c>
      <c r="AB20" s="17">
        <f t="shared" si="2"/>
        <v>42</v>
      </c>
      <c r="AC20" s="17">
        <f t="shared" si="2"/>
        <v>38</v>
      </c>
      <c r="AD20" s="17">
        <f t="shared" si="2"/>
        <v>42</v>
      </c>
      <c r="AE20" s="17">
        <f t="shared" si="2"/>
        <v>42</v>
      </c>
      <c r="AF20" s="17">
        <f t="shared" si="2"/>
        <v>42</v>
      </c>
      <c r="AG20" s="17">
        <f t="shared" si="2"/>
        <v>40</v>
      </c>
      <c r="AH20" s="17">
        <f t="shared" si="2"/>
        <v>41</v>
      </c>
      <c r="AI20" s="17">
        <f t="shared" si="2"/>
        <v>43</v>
      </c>
      <c r="AJ20" s="17">
        <f t="shared" si="2"/>
        <v>39</v>
      </c>
      <c r="AK20" s="17">
        <f t="shared" si="2"/>
        <v>40</v>
      </c>
      <c r="AL20" s="17">
        <f t="shared" si="2"/>
        <v>44</v>
      </c>
      <c r="AM20" s="17">
        <f t="shared" si="2"/>
        <v>44</v>
      </c>
      <c r="AN20" s="17">
        <f t="shared" si="2"/>
        <v>44</v>
      </c>
      <c r="AO20" s="17">
        <f t="shared" si="2"/>
        <v>42</v>
      </c>
      <c r="AP20" s="17">
        <f t="shared" si="2"/>
        <v>44</v>
      </c>
      <c r="AQ20" s="17">
        <f t="shared" si="2"/>
        <v>42</v>
      </c>
    </row>
    <row r="21" spans="1:43" x14ac:dyDescent="0.25">
      <c r="A21" s="79"/>
    </row>
    <row r="22" spans="1:43" x14ac:dyDescent="0.25">
      <c r="A22" s="145" t="s">
        <v>134</v>
      </c>
      <c r="B22">
        <v>13</v>
      </c>
      <c r="C22" t="str">
        <f>VLOOKUP('clusters tiempo de recorrido '!B22,'Tiempo de Recorrido'!$C$6:$AR$28,2,FALSE)</f>
        <v>20_de_julio</v>
      </c>
      <c r="D22">
        <f>VLOOKUP('clusters tiempo de recorrido '!$B22,'Tiempo de Recorrido'!$C$6:$AR$28,D$1,FALSE)</f>
        <v>6</v>
      </c>
      <c r="E22">
        <f>VLOOKUP('clusters tiempo de recorrido '!$B22,'Tiempo de Recorrido'!$C$6:$AR$28,E$1,FALSE)</f>
        <v>6</v>
      </c>
      <c r="F22">
        <f>VLOOKUP('clusters tiempo de recorrido '!$B22,'Tiempo de Recorrido'!$C$6:$AR$28,F$1,FALSE)</f>
        <v>6</v>
      </c>
      <c r="G22">
        <f>VLOOKUP('clusters tiempo de recorrido '!$B22,'Tiempo de Recorrido'!$C$6:$AR$28,G$1,FALSE)</f>
        <v>5</v>
      </c>
      <c r="H22">
        <f>VLOOKUP('clusters tiempo de recorrido '!$B22,'Tiempo de Recorrido'!$C$6:$AR$28,H$1,FALSE)</f>
        <v>6</v>
      </c>
      <c r="I22">
        <f>VLOOKUP('clusters tiempo de recorrido '!$B22,'Tiempo de Recorrido'!$C$6:$AR$28,I$1,FALSE)</f>
        <v>6</v>
      </c>
      <c r="J22">
        <f>VLOOKUP('clusters tiempo de recorrido '!$B22,'Tiempo de Recorrido'!$C$6:$AR$28,J$1,FALSE)</f>
        <v>5</v>
      </c>
      <c r="K22">
        <f>VLOOKUP('clusters tiempo de recorrido '!$B22,'Tiempo de Recorrido'!$C$6:$AR$28,K$1,FALSE)</f>
        <v>5</v>
      </c>
      <c r="L22">
        <f>VLOOKUP('clusters tiempo de recorrido '!$B22,'Tiempo de Recorrido'!$C$6:$AR$28,L$1,FALSE)</f>
        <v>6</v>
      </c>
      <c r="M22">
        <f>VLOOKUP('clusters tiempo de recorrido '!$B22,'Tiempo de Recorrido'!$C$6:$AR$28,M$1,FALSE)</f>
        <v>6</v>
      </c>
      <c r="N22">
        <f>VLOOKUP('clusters tiempo de recorrido '!$B22,'Tiempo de Recorrido'!$C$6:$AR$28,N$1,FALSE)</f>
        <v>6</v>
      </c>
      <c r="O22">
        <f>VLOOKUP('clusters tiempo de recorrido '!$B22,'Tiempo de Recorrido'!$C$6:$AR$28,O$1,FALSE)</f>
        <v>6</v>
      </c>
      <c r="P22">
        <f>VLOOKUP('clusters tiempo de recorrido '!$B22,'Tiempo de Recorrido'!$C$6:$AR$28,P$1,FALSE)</f>
        <v>5</v>
      </c>
      <c r="Q22">
        <f>VLOOKUP('clusters tiempo de recorrido '!$B22,'Tiempo de Recorrido'!$C$6:$AR$28,Q$1,FALSE)</f>
        <v>5</v>
      </c>
      <c r="R22">
        <f>VLOOKUP('clusters tiempo de recorrido '!$B22,'Tiempo de Recorrido'!$C$6:$AR$28,R$1,FALSE)</f>
        <v>6</v>
      </c>
      <c r="S22">
        <f>VLOOKUP('clusters tiempo de recorrido '!$B22,'Tiempo de Recorrido'!$C$6:$AR$28,S$1,FALSE)</f>
        <v>5</v>
      </c>
      <c r="T22">
        <f>VLOOKUP('clusters tiempo de recorrido '!$B22,'Tiempo de Recorrido'!$C$6:$AR$28,T$1,FALSE)</f>
        <v>5</v>
      </c>
      <c r="U22">
        <f>VLOOKUP('clusters tiempo de recorrido '!$B22,'Tiempo de Recorrido'!$C$6:$AR$28,U$1,FALSE)</f>
        <v>5</v>
      </c>
      <c r="V22">
        <f>VLOOKUP('clusters tiempo de recorrido '!$B22,'Tiempo de Recorrido'!$C$6:$AR$28,V$1,FALSE)</f>
        <v>7</v>
      </c>
      <c r="W22">
        <f>VLOOKUP('clusters tiempo de recorrido '!$B22,'Tiempo de Recorrido'!$C$6:$AR$28,W$1,FALSE)</f>
        <v>6</v>
      </c>
      <c r="X22">
        <f>VLOOKUP('clusters tiempo de recorrido '!$B22,'Tiempo de Recorrido'!$C$6:$AR$28,X$1,FALSE)</f>
        <v>6</v>
      </c>
      <c r="Y22">
        <f>VLOOKUP('clusters tiempo de recorrido '!$B22,'Tiempo de Recorrido'!$C$6:$AR$28,Y$1,FALSE)</f>
        <v>5</v>
      </c>
      <c r="Z22">
        <f>VLOOKUP('clusters tiempo de recorrido '!$B22,'Tiempo de Recorrido'!$C$6:$AR$28,Z$1,FALSE)</f>
        <v>5</v>
      </c>
      <c r="AA22">
        <f>VLOOKUP('clusters tiempo de recorrido '!$B22,'Tiempo de Recorrido'!$C$6:$AR$28,AA$1,FALSE)</f>
        <v>5</v>
      </c>
      <c r="AB22">
        <f>VLOOKUP('clusters tiempo de recorrido '!$B22,'Tiempo de Recorrido'!$C$6:$AR$28,AB$1,FALSE)</f>
        <v>5</v>
      </c>
      <c r="AC22">
        <f>VLOOKUP('clusters tiempo de recorrido '!$B22,'Tiempo de Recorrido'!$C$6:$AR$28,AC$1,FALSE)</f>
        <v>5</v>
      </c>
      <c r="AD22">
        <f>VLOOKUP('clusters tiempo de recorrido '!$B22,'Tiempo de Recorrido'!$C$6:$AR$28,AD$1,FALSE)</f>
        <v>6</v>
      </c>
      <c r="AE22">
        <f>VLOOKUP('clusters tiempo de recorrido '!$B22,'Tiempo de Recorrido'!$C$6:$AR$28,AE$1,FALSE)</f>
        <v>5</v>
      </c>
      <c r="AF22">
        <f>VLOOKUP('clusters tiempo de recorrido '!$B22,'Tiempo de Recorrido'!$C$6:$AR$28,AF$1,FALSE)</f>
        <v>6</v>
      </c>
      <c r="AG22">
        <f>VLOOKUP('clusters tiempo de recorrido '!$B22,'Tiempo de Recorrido'!$C$6:$AR$28,AG$1,FALSE)</f>
        <v>6</v>
      </c>
      <c r="AH22">
        <f>VLOOKUP('clusters tiempo de recorrido '!$B22,'Tiempo de Recorrido'!$C$6:$AR$28,AH$1,FALSE)</f>
        <v>6</v>
      </c>
      <c r="AI22">
        <f>VLOOKUP('clusters tiempo de recorrido '!$B22,'Tiempo de Recorrido'!$C$6:$AR$28,AI$1,FALSE)</f>
        <v>6</v>
      </c>
      <c r="AJ22">
        <f>VLOOKUP('clusters tiempo de recorrido '!$B22,'Tiempo de Recorrido'!$C$6:$AR$28,AJ$1,FALSE)</f>
        <v>5</v>
      </c>
      <c r="AK22">
        <f>VLOOKUP('clusters tiempo de recorrido '!$B22,'Tiempo de Recorrido'!$C$6:$AR$28,AK$1,FALSE)</f>
        <v>5</v>
      </c>
      <c r="AL22">
        <f>VLOOKUP('clusters tiempo de recorrido '!$B22,'Tiempo de Recorrido'!$C$6:$AR$28,AL$1,FALSE)</f>
        <v>6</v>
      </c>
      <c r="AM22">
        <f>VLOOKUP('clusters tiempo de recorrido '!$B22,'Tiempo de Recorrido'!$C$6:$AR$28,AM$1,FALSE)</f>
        <v>6</v>
      </c>
      <c r="AN22">
        <f>VLOOKUP('clusters tiempo de recorrido '!$B22,'Tiempo de Recorrido'!$C$6:$AR$28,AN$1,FALSE)</f>
        <v>5</v>
      </c>
      <c r="AO22">
        <f>VLOOKUP('clusters tiempo de recorrido '!$B22,'Tiempo de Recorrido'!$C$6:$AR$28,AO$1,FALSE)</f>
        <v>5</v>
      </c>
      <c r="AP22">
        <f>VLOOKUP('clusters tiempo de recorrido '!$B22,'Tiempo de Recorrido'!$C$6:$AR$28,AP$1,FALSE)</f>
        <v>6</v>
      </c>
      <c r="AQ22">
        <f>VLOOKUP('clusters tiempo de recorrido '!$B22,'Tiempo de Recorrido'!$C$6:$AR$28,AQ$1,FALSE)</f>
        <v>6</v>
      </c>
    </row>
    <row r="23" spans="1:43" x14ac:dyDescent="0.25">
      <c r="A23" s="145"/>
      <c r="B23">
        <v>15</v>
      </c>
      <c r="C23" t="str">
        <f>VLOOKUP('clusters tiempo de recorrido '!B23,'Tiempo de Recorrido'!$C$6:$AR$28,2,FALSE)</f>
        <v>San_Blas_2</v>
      </c>
      <c r="D23">
        <f>VLOOKUP('clusters tiempo de recorrido '!$B23,'Tiempo de Recorrido'!$C$6:$AR$28,D$1,FALSE)</f>
        <v>5</v>
      </c>
      <c r="E23">
        <f>VLOOKUP('clusters tiempo de recorrido '!$B23,'Tiempo de Recorrido'!$C$6:$AR$28,E$1,FALSE)</f>
        <v>5</v>
      </c>
      <c r="F23">
        <f>VLOOKUP('clusters tiempo de recorrido '!$B23,'Tiempo de Recorrido'!$C$6:$AR$28,F$1,FALSE)</f>
        <v>5</v>
      </c>
      <c r="G23">
        <f>VLOOKUP('clusters tiempo de recorrido '!$B23,'Tiempo de Recorrido'!$C$6:$AR$28,G$1,FALSE)</f>
        <v>6</v>
      </c>
      <c r="H23">
        <f>VLOOKUP('clusters tiempo de recorrido '!$B23,'Tiempo de Recorrido'!$C$6:$AR$28,H$1,FALSE)</f>
        <v>5</v>
      </c>
      <c r="I23">
        <f>VLOOKUP('clusters tiempo de recorrido '!$B23,'Tiempo de Recorrido'!$C$6:$AR$28,I$1,FALSE)</f>
        <v>6</v>
      </c>
      <c r="J23">
        <f>VLOOKUP('clusters tiempo de recorrido '!$B23,'Tiempo de Recorrido'!$C$6:$AR$28,J$1,FALSE)</f>
        <v>5</v>
      </c>
      <c r="K23">
        <f>VLOOKUP('clusters tiempo de recorrido '!$B23,'Tiempo de Recorrido'!$C$6:$AR$28,K$1,FALSE)</f>
        <v>6</v>
      </c>
      <c r="L23">
        <f>VLOOKUP('clusters tiempo de recorrido '!$B23,'Tiempo de Recorrido'!$C$6:$AR$28,L$1,FALSE)</f>
        <v>6</v>
      </c>
      <c r="M23">
        <f>VLOOKUP('clusters tiempo de recorrido '!$B23,'Tiempo de Recorrido'!$C$6:$AR$28,M$1,FALSE)</f>
        <v>6</v>
      </c>
      <c r="N23">
        <f>VLOOKUP('clusters tiempo de recorrido '!$B23,'Tiempo de Recorrido'!$C$6:$AR$28,N$1,FALSE)</f>
        <v>6</v>
      </c>
      <c r="O23">
        <f>VLOOKUP('clusters tiempo de recorrido '!$B23,'Tiempo de Recorrido'!$C$6:$AR$28,O$1,FALSE)</f>
        <v>6</v>
      </c>
      <c r="P23">
        <f>VLOOKUP('clusters tiempo de recorrido '!$B23,'Tiempo de Recorrido'!$C$6:$AR$28,P$1,FALSE)</f>
        <v>5</v>
      </c>
      <c r="Q23">
        <f>VLOOKUP('clusters tiempo de recorrido '!$B23,'Tiempo de Recorrido'!$C$6:$AR$28,Q$1,FALSE)</f>
        <v>5</v>
      </c>
      <c r="R23">
        <f>VLOOKUP('clusters tiempo de recorrido '!$B23,'Tiempo de Recorrido'!$C$6:$AR$28,R$1,FALSE)</f>
        <v>5</v>
      </c>
      <c r="S23">
        <f>VLOOKUP('clusters tiempo de recorrido '!$B23,'Tiempo de Recorrido'!$C$6:$AR$28,S$1,FALSE)</f>
        <v>5</v>
      </c>
      <c r="T23">
        <f>VLOOKUP('clusters tiempo de recorrido '!$B23,'Tiempo de Recorrido'!$C$6:$AR$28,T$1,FALSE)</f>
        <v>5</v>
      </c>
      <c r="U23">
        <f>VLOOKUP('clusters tiempo de recorrido '!$B23,'Tiempo de Recorrido'!$C$6:$AR$28,U$1,FALSE)</f>
        <v>6</v>
      </c>
      <c r="V23">
        <f>VLOOKUP('clusters tiempo de recorrido '!$B23,'Tiempo de Recorrido'!$C$6:$AR$28,V$1,FALSE)</f>
        <v>6</v>
      </c>
      <c r="W23">
        <f>VLOOKUP('clusters tiempo de recorrido '!$B23,'Tiempo de Recorrido'!$C$6:$AR$28,W$1,FALSE)</f>
        <v>6</v>
      </c>
      <c r="X23">
        <f>VLOOKUP('clusters tiempo de recorrido '!$B23,'Tiempo de Recorrido'!$C$6:$AR$28,X$1,FALSE)</f>
        <v>5</v>
      </c>
      <c r="Y23">
        <f>VLOOKUP('clusters tiempo de recorrido '!$B23,'Tiempo de Recorrido'!$C$6:$AR$28,Y$1,FALSE)</f>
        <v>5</v>
      </c>
      <c r="Z23">
        <f>VLOOKUP('clusters tiempo de recorrido '!$B23,'Tiempo de Recorrido'!$C$6:$AR$28,Z$1,FALSE)</f>
        <v>5</v>
      </c>
      <c r="AA23">
        <f>VLOOKUP('clusters tiempo de recorrido '!$B23,'Tiempo de Recorrido'!$C$6:$AR$28,AA$1,FALSE)</f>
        <v>5</v>
      </c>
      <c r="AB23">
        <f>VLOOKUP('clusters tiempo de recorrido '!$B23,'Tiempo de Recorrido'!$C$6:$AR$28,AB$1,FALSE)</f>
        <v>6</v>
      </c>
      <c r="AC23">
        <f>VLOOKUP('clusters tiempo de recorrido '!$B23,'Tiempo de Recorrido'!$C$6:$AR$28,AC$1,FALSE)</f>
        <v>5</v>
      </c>
      <c r="AD23">
        <f>VLOOKUP('clusters tiempo de recorrido '!$B23,'Tiempo de Recorrido'!$C$6:$AR$28,AD$1,FALSE)</f>
        <v>6</v>
      </c>
      <c r="AE23">
        <f>VLOOKUP('clusters tiempo de recorrido '!$B23,'Tiempo de Recorrido'!$C$6:$AR$28,AE$1,FALSE)</f>
        <v>5</v>
      </c>
      <c r="AF23">
        <f>VLOOKUP('clusters tiempo de recorrido '!$B23,'Tiempo de Recorrido'!$C$6:$AR$28,AF$1,FALSE)</f>
        <v>6</v>
      </c>
      <c r="AG23">
        <f>VLOOKUP('clusters tiempo de recorrido '!$B23,'Tiempo de Recorrido'!$C$6:$AR$28,AG$1,FALSE)</f>
        <v>5</v>
      </c>
      <c r="AH23">
        <f>VLOOKUP('clusters tiempo de recorrido '!$B23,'Tiempo de Recorrido'!$C$6:$AR$28,AH$1,FALSE)</f>
        <v>5</v>
      </c>
      <c r="AI23">
        <f>VLOOKUP('clusters tiempo de recorrido '!$B23,'Tiempo de Recorrido'!$C$6:$AR$28,AI$1,FALSE)</f>
        <v>6</v>
      </c>
      <c r="AJ23">
        <f>VLOOKUP('clusters tiempo de recorrido '!$B23,'Tiempo de Recorrido'!$C$6:$AR$28,AJ$1,FALSE)</f>
        <v>6</v>
      </c>
      <c r="AK23">
        <f>VLOOKUP('clusters tiempo de recorrido '!$B23,'Tiempo de Recorrido'!$C$6:$AR$28,AK$1,FALSE)</f>
        <v>5</v>
      </c>
      <c r="AL23">
        <f>VLOOKUP('clusters tiempo de recorrido '!$B23,'Tiempo de Recorrido'!$C$6:$AR$28,AL$1,FALSE)</f>
        <v>6</v>
      </c>
      <c r="AM23">
        <f>VLOOKUP('clusters tiempo de recorrido '!$B23,'Tiempo de Recorrido'!$C$6:$AR$28,AM$1,FALSE)</f>
        <v>5</v>
      </c>
      <c r="AN23">
        <f>VLOOKUP('clusters tiempo de recorrido '!$B23,'Tiempo de Recorrido'!$C$6:$AR$28,AN$1,FALSE)</f>
        <v>6</v>
      </c>
      <c r="AO23">
        <f>VLOOKUP('clusters tiempo de recorrido '!$B23,'Tiempo de Recorrido'!$C$6:$AR$28,AO$1,FALSE)</f>
        <v>7</v>
      </c>
      <c r="AP23">
        <f>VLOOKUP('clusters tiempo de recorrido '!$B23,'Tiempo de Recorrido'!$C$6:$AR$28,AP$1,FALSE)</f>
        <v>8</v>
      </c>
      <c r="AQ23">
        <f>VLOOKUP('clusters tiempo de recorrido '!$B23,'Tiempo de Recorrido'!$C$6:$AR$28,AQ$1,FALSE)</f>
        <v>8</v>
      </c>
    </row>
    <row r="24" spans="1:43" x14ac:dyDescent="0.25">
      <c r="A24" s="145"/>
      <c r="B24">
        <v>12</v>
      </c>
      <c r="C24" t="str">
        <f>VLOOKUP('clusters tiempo de recorrido '!B24,'Tiempo de Recorrido'!$C$6:$AR$28,2,FALSE)</f>
        <v>Altos_del_Poblado</v>
      </c>
      <c r="D24">
        <f>VLOOKUP('clusters tiempo de recorrido '!$B24,'Tiempo de Recorrido'!$C$6:$AR$28,D$1,FALSE)</f>
        <v>3</v>
      </c>
      <c r="E24">
        <f>VLOOKUP('clusters tiempo de recorrido '!$B24,'Tiempo de Recorrido'!$C$6:$AR$28,E$1,FALSE)</f>
        <v>3</v>
      </c>
      <c r="F24">
        <f>VLOOKUP('clusters tiempo de recorrido '!$B24,'Tiempo de Recorrido'!$C$6:$AR$28,F$1,FALSE)</f>
        <v>5</v>
      </c>
      <c r="G24">
        <f>VLOOKUP('clusters tiempo de recorrido '!$B24,'Tiempo de Recorrido'!$C$6:$AR$28,G$1,FALSE)</f>
        <v>5</v>
      </c>
      <c r="H24">
        <f>VLOOKUP('clusters tiempo de recorrido '!$B24,'Tiempo de Recorrido'!$C$6:$AR$28,H$1,FALSE)</f>
        <v>5</v>
      </c>
      <c r="I24">
        <f>VLOOKUP('clusters tiempo de recorrido '!$B24,'Tiempo de Recorrido'!$C$6:$AR$28,I$1,FALSE)</f>
        <v>5</v>
      </c>
      <c r="J24">
        <f>VLOOKUP('clusters tiempo de recorrido '!$B24,'Tiempo de Recorrido'!$C$6:$AR$28,J$1,FALSE)</f>
        <v>4</v>
      </c>
      <c r="K24">
        <f>VLOOKUP('clusters tiempo de recorrido '!$B24,'Tiempo de Recorrido'!$C$6:$AR$28,K$1,FALSE)</f>
        <v>5</v>
      </c>
      <c r="L24">
        <f>VLOOKUP('clusters tiempo de recorrido '!$B24,'Tiempo de Recorrido'!$C$6:$AR$28,L$1,FALSE)</f>
        <v>5</v>
      </c>
      <c r="M24">
        <f>VLOOKUP('clusters tiempo de recorrido '!$B24,'Tiempo de Recorrido'!$C$6:$AR$28,M$1,FALSE)</f>
        <v>5</v>
      </c>
      <c r="N24">
        <f>VLOOKUP('clusters tiempo de recorrido '!$B24,'Tiempo de Recorrido'!$C$6:$AR$28,N$1,FALSE)</f>
        <v>4</v>
      </c>
      <c r="O24">
        <f>VLOOKUP('clusters tiempo de recorrido '!$B24,'Tiempo de Recorrido'!$C$6:$AR$28,O$1,FALSE)</f>
        <v>5</v>
      </c>
      <c r="P24">
        <f>VLOOKUP('clusters tiempo de recorrido '!$B24,'Tiempo de Recorrido'!$C$6:$AR$28,P$1,FALSE)</f>
        <v>5</v>
      </c>
      <c r="Q24">
        <f>VLOOKUP('clusters tiempo de recorrido '!$B24,'Tiempo de Recorrido'!$C$6:$AR$28,Q$1,FALSE)</f>
        <v>5</v>
      </c>
      <c r="R24">
        <f>VLOOKUP('clusters tiempo de recorrido '!$B24,'Tiempo de Recorrido'!$C$6:$AR$28,R$1,FALSE)</f>
        <v>4</v>
      </c>
      <c r="S24">
        <f>VLOOKUP('clusters tiempo de recorrido '!$B24,'Tiempo de Recorrido'!$C$6:$AR$28,S$1,FALSE)</f>
        <v>4</v>
      </c>
      <c r="T24">
        <f>VLOOKUP('clusters tiempo de recorrido '!$B24,'Tiempo de Recorrido'!$C$6:$AR$28,T$1,FALSE)</f>
        <v>5</v>
      </c>
      <c r="U24">
        <f>VLOOKUP('clusters tiempo de recorrido '!$B24,'Tiempo de Recorrido'!$C$6:$AR$28,U$1,FALSE)</f>
        <v>5</v>
      </c>
      <c r="V24">
        <f>VLOOKUP('clusters tiempo de recorrido '!$B24,'Tiempo de Recorrido'!$C$6:$AR$28,V$1,FALSE)</f>
        <v>4</v>
      </c>
      <c r="W24">
        <f>VLOOKUP('clusters tiempo de recorrido '!$B24,'Tiempo de Recorrido'!$C$6:$AR$28,W$1,FALSE)</f>
        <v>5</v>
      </c>
      <c r="X24">
        <f>VLOOKUP('clusters tiempo de recorrido '!$B24,'Tiempo de Recorrido'!$C$6:$AR$28,X$1,FALSE)</f>
        <v>5</v>
      </c>
      <c r="Y24">
        <f>VLOOKUP('clusters tiempo de recorrido '!$B24,'Tiempo de Recorrido'!$C$6:$AR$28,Y$1,FALSE)</f>
        <v>4</v>
      </c>
      <c r="Z24">
        <f>VLOOKUP('clusters tiempo de recorrido '!$B24,'Tiempo de Recorrido'!$C$6:$AR$28,Z$1,FALSE)</f>
        <v>5</v>
      </c>
      <c r="AA24">
        <f>VLOOKUP('clusters tiempo de recorrido '!$B24,'Tiempo de Recorrido'!$C$6:$AR$28,AA$1,FALSE)</f>
        <v>4</v>
      </c>
      <c r="AB24">
        <f>VLOOKUP('clusters tiempo de recorrido '!$B24,'Tiempo de Recorrido'!$C$6:$AR$28,AB$1,FALSE)</f>
        <v>4</v>
      </c>
      <c r="AC24">
        <f>VLOOKUP('clusters tiempo de recorrido '!$B24,'Tiempo de Recorrido'!$C$6:$AR$28,AC$1,FALSE)</f>
        <v>4</v>
      </c>
      <c r="AD24">
        <f>VLOOKUP('clusters tiempo de recorrido '!$B24,'Tiempo de Recorrido'!$C$6:$AR$28,AD$1,FALSE)</f>
        <v>4</v>
      </c>
      <c r="AE24">
        <f>VLOOKUP('clusters tiempo de recorrido '!$B24,'Tiempo de Recorrido'!$C$6:$AR$28,AE$1,FALSE)</f>
        <v>5</v>
      </c>
      <c r="AF24">
        <f>VLOOKUP('clusters tiempo de recorrido '!$B24,'Tiempo de Recorrido'!$C$6:$AR$28,AF$1,FALSE)</f>
        <v>5</v>
      </c>
      <c r="AG24">
        <f>VLOOKUP('clusters tiempo de recorrido '!$B24,'Tiempo de Recorrido'!$C$6:$AR$28,AG$1,FALSE)</f>
        <v>5</v>
      </c>
      <c r="AH24">
        <f>VLOOKUP('clusters tiempo de recorrido '!$B24,'Tiempo de Recorrido'!$C$6:$AR$28,AH$1,FALSE)</f>
        <v>5</v>
      </c>
      <c r="AI24">
        <f>VLOOKUP('clusters tiempo de recorrido '!$B24,'Tiempo de Recorrido'!$C$6:$AR$28,AI$1,FALSE)</f>
        <v>4</v>
      </c>
      <c r="AJ24">
        <f>VLOOKUP('clusters tiempo de recorrido '!$B24,'Tiempo de Recorrido'!$C$6:$AR$28,AJ$1,FALSE)</f>
        <v>4</v>
      </c>
      <c r="AK24">
        <f>VLOOKUP('clusters tiempo de recorrido '!$B24,'Tiempo de Recorrido'!$C$6:$AR$28,AK$1,FALSE)</f>
        <v>4</v>
      </c>
      <c r="AL24">
        <f>VLOOKUP('clusters tiempo de recorrido '!$B24,'Tiempo de Recorrido'!$C$6:$AR$28,AL$1,FALSE)</f>
        <v>4</v>
      </c>
      <c r="AM24">
        <f>VLOOKUP('clusters tiempo de recorrido '!$B24,'Tiempo de Recorrido'!$C$6:$AR$28,AM$1,FALSE)</f>
        <v>4</v>
      </c>
      <c r="AN24">
        <f>VLOOKUP('clusters tiempo de recorrido '!$B24,'Tiempo de Recorrido'!$C$6:$AR$28,AN$1,FALSE)</f>
        <v>4</v>
      </c>
      <c r="AO24">
        <f>VLOOKUP('clusters tiempo de recorrido '!$B24,'Tiempo de Recorrido'!$C$6:$AR$28,AO$1,FALSE)</f>
        <v>4</v>
      </c>
      <c r="AP24">
        <f>VLOOKUP('clusters tiempo de recorrido '!$B24,'Tiempo de Recorrido'!$C$6:$AR$28,AP$1,FALSE)</f>
        <v>5</v>
      </c>
      <c r="AQ24">
        <f>VLOOKUP('clusters tiempo de recorrido '!$B24,'Tiempo de Recorrido'!$C$6:$AR$28,AQ$1,FALSE)</f>
        <v>5</v>
      </c>
    </row>
    <row r="25" spans="1:43" x14ac:dyDescent="0.25">
      <c r="A25" s="145"/>
      <c r="B25">
        <v>11</v>
      </c>
      <c r="C25" t="str">
        <f>VLOOKUP('clusters tiempo de recorrido '!B25,'Tiempo de Recorrido'!$C$6:$AR$28,2,FALSE)</f>
        <v>_Bello_Horizonte</v>
      </c>
      <c r="D25">
        <f>VLOOKUP('clusters tiempo de recorrido '!$B25,'Tiempo de Recorrido'!$C$6:$AR$28,D$1,FALSE)</f>
        <v>7</v>
      </c>
      <c r="E25">
        <f>VLOOKUP('clusters tiempo de recorrido '!$B25,'Tiempo de Recorrido'!$C$6:$AR$28,E$1,FALSE)</f>
        <v>7</v>
      </c>
      <c r="F25">
        <f>VLOOKUP('clusters tiempo de recorrido '!$B25,'Tiempo de Recorrido'!$C$6:$AR$28,F$1,FALSE)</f>
        <v>7</v>
      </c>
      <c r="G25">
        <f>VLOOKUP('clusters tiempo de recorrido '!$B25,'Tiempo de Recorrido'!$C$6:$AR$28,G$1,FALSE)</f>
        <v>8</v>
      </c>
      <c r="H25">
        <f>VLOOKUP('clusters tiempo de recorrido '!$B25,'Tiempo de Recorrido'!$C$6:$AR$28,H$1,FALSE)</f>
        <v>8</v>
      </c>
      <c r="I25">
        <f>VLOOKUP('clusters tiempo de recorrido '!$B25,'Tiempo de Recorrido'!$C$6:$AR$28,I$1,FALSE)</f>
        <v>8</v>
      </c>
      <c r="J25">
        <f>VLOOKUP('clusters tiempo de recorrido '!$B25,'Tiempo de Recorrido'!$C$6:$AR$28,J$1,FALSE)</f>
        <v>7</v>
      </c>
      <c r="K25">
        <f>VLOOKUP('clusters tiempo de recorrido '!$B25,'Tiempo de Recorrido'!$C$6:$AR$28,K$1,FALSE)</f>
        <v>8</v>
      </c>
      <c r="L25">
        <f>VLOOKUP('clusters tiempo de recorrido '!$B25,'Tiempo de Recorrido'!$C$6:$AR$28,L$1,FALSE)</f>
        <v>8</v>
      </c>
      <c r="M25">
        <f>VLOOKUP('clusters tiempo de recorrido '!$B25,'Tiempo de Recorrido'!$C$6:$AR$28,M$1,FALSE)</f>
        <v>9</v>
      </c>
      <c r="N25">
        <f>VLOOKUP('clusters tiempo de recorrido '!$B25,'Tiempo de Recorrido'!$C$6:$AR$28,N$1,FALSE)</f>
        <v>8</v>
      </c>
      <c r="O25">
        <f>VLOOKUP('clusters tiempo de recorrido '!$B25,'Tiempo de Recorrido'!$C$6:$AR$28,O$1,FALSE)</f>
        <v>7</v>
      </c>
      <c r="P25">
        <f>VLOOKUP('clusters tiempo de recorrido '!$B25,'Tiempo de Recorrido'!$C$6:$AR$28,P$1,FALSE)</f>
        <v>9</v>
      </c>
      <c r="Q25">
        <f>VLOOKUP('clusters tiempo de recorrido '!$B25,'Tiempo de Recorrido'!$C$6:$AR$28,Q$1,FALSE)</f>
        <v>8</v>
      </c>
      <c r="R25">
        <f>VLOOKUP('clusters tiempo de recorrido '!$B25,'Tiempo de Recorrido'!$C$6:$AR$28,R$1,FALSE)</f>
        <v>8</v>
      </c>
      <c r="S25">
        <f>VLOOKUP('clusters tiempo de recorrido '!$B25,'Tiempo de Recorrido'!$C$6:$AR$28,S$1,FALSE)</f>
        <v>9</v>
      </c>
      <c r="T25">
        <f>VLOOKUP('clusters tiempo de recorrido '!$B25,'Tiempo de Recorrido'!$C$6:$AR$28,T$1,FALSE)</f>
        <v>7</v>
      </c>
      <c r="U25">
        <f>VLOOKUP('clusters tiempo de recorrido '!$B25,'Tiempo de Recorrido'!$C$6:$AR$28,U$1,FALSE)</f>
        <v>7</v>
      </c>
      <c r="V25">
        <f>VLOOKUP('clusters tiempo de recorrido '!$B25,'Tiempo de Recorrido'!$C$6:$AR$28,V$1,FALSE)</f>
        <v>7</v>
      </c>
      <c r="W25">
        <f>VLOOKUP('clusters tiempo de recorrido '!$B25,'Tiempo de Recorrido'!$C$6:$AR$28,W$1,FALSE)</f>
        <v>8</v>
      </c>
      <c r="X25">
        <f>VLOOKUP('clusters tiempo de recorrido '!$B25,'Tiempo de Recorrido'!$C$6:$AR$28,X$1,FALSE)</f>
        <v>7</v>
      </c>
      <c r="Y25">
        <f>VLOOKUP('clusters tiempo de recorrido '!$B25,'Tiempo de Recorrido'!$C$6:$AR$28,Y$1,FALSE)</f>
        <v>7</v>
      </c>
      <c r="Z25">
        <f>VLOOKUP('clusters tiempo de recorrido '!$B25,'Tiempo de Recorrido'!$C$6:$AR$28,Z$1,FALSE)</f>
        <v>8</v>
      </c>
      <c r="AA25">
        <f>VLOOKUP('clusters tiempo de recorrido '!$B25,'Tiempo de Recorrido'!$C$6:$AR$28,AA$1,FALSE)</f>
        <v>8</v>
      </c>
      <c r="AB25">
        <f>VLOOKUP('clusters tiempo de recorrido '!$B25,'Tiempo de Recorrido'!$C$6:$AR$28,AB$1,FALSE)</f>
        <v>8</v>
      </c>
      <c r="AC25">
        <f>VLOOKUP('clusters tiempo de recorrido '!$B25,'Tiempo de Recorrido'!$C$6:$AR$28,AC$1,FALSE)</f>
        <v>7</v>
      </c>
      <c r="AD25">
        <f>VLOOKUP('clusters tiempo de recorrido '!$B25,'Tiempo de Recorrido'!$C$6:$AR$28,AD$1,FALSE)</f>
        <v>9</v>
      </c>
      <c r="AE25">
        <f>VLOOKUP('clusters tiempo de recorrido '!$B25,'Tiempo de Recorrido'!$C$6:$AR$28,AE$1,FALSE)</f>
        <v>8</v>
      </c>
      <c r="AF25">
        <f>VLOOKUP('clusters tiempo de recorrido '!$B25,'Tiempo de Recorrido'!$C$6:$AR$28,AF$1,FALSE)</f>
        <v>8</v>
      </c>
      <c r="AG25">
        <f>VLOOKUP('clusters tiempo de recorrido '!$B25,'Tiempo de Recorrido'!$C$6:$AR$28,AG$1,FALSE)</f>
        <v>9</v>
      </c>
      <c r="AH25">
        <f>VLOOKUP('clusters tiempo de recorrido '!$B25,'Tiempo de Recorrido'!$C$6:$AR$28,AH$1,FALSE)</f>
        <v>8</v>
      </c>
      <c r="AI25">
        <f>VLOOKUP('clusters tiempo de recorrido '!$B25,'Tiempo de Recorrido'!$C$6:$AR$28,AI$1,FALSE)</f>
        <v>8</v>
      </c>
      <c r="AJ25">
        <f>VLOOKUP('clusters tiempo de recorrido '!$B25,'Tiempo de Recorrido'!$C$6:$AR$28,AJ$1,FALSE)</f>
        <v>9</v>
      </c>
      <c r="AK25">
        <f>VLOOKUP('clusters tiempo de recorrido '!$B25,'Tiempo de Recorrido'!$C$6:$AR$28,AK$1,FALSE)</f>
        <v>9</v>
      </c>
      <c r="AL25">
        <f>VLOOKUP('clusters tiempo de recorrido '!$B25,'Tiempo de Recorrido'!$C$6:$AR$28,AL$1,FALSE)</f>
        <v>7</v>
      </c>
      <c r="AM25">
        <f>VLOOKUP('clusters tiempo de recorrido '!$B25,'Tiempo de Recorrido'!$C$6:$AR$28,AM$1,FALSE)</f>
        <v>7</v>
      </c>
      <c r="AN25">
        <f>VLOOKUP('clusters tiempo de recorrido '!$B25,'Tiempo de Recorrido'!$C$6:$AR$28,AN$1,FALSE)</f>
        <v>7</v>
      </c>
      <c r="AO25">
        <f>VLOOKUP('clusters tiempo de recorrido '!$B25,'Tiempo de Recorrido'!$C$6:$AR$28,AO$1,FALSE)</f>
        <v>7</v>
      </c>
      <c r="AP25">
        <f>VLOOKUP('clusters tiempo de recorrido '!$B25,'Tiempo de Recorrido'!$C$6:$AR$28,AP$1,FALSE)</f>
        <v>9</v>
      </c>
      <c r="AQ25">
        <f>VLOOKUP('clusters tiempo de recorrido '!$B25,'Tiempo de Recorrido'!$C$6:$AR$28,AQ$1,FALSE)</f>
        <v>9</v>
      </c>
    </row>
    <row r="26" spans="1:43" x14ac:dyDescent="0.25">
      <c r="A26" s="145"/>
      <c r="B26">
        <v>10</v>
      </c>
      <c r="C26" t="str">
        <f>VLOOKUP('clusters tiempo de recorrido '!B26,'Tiempo de Recorrido'!$C$6:$AR$28,2,FALSE)</f>
        <v>Barrio_Villa_de_los_Alpes</v>
      </c>
      <c r="D26">
        <f>VLOOKUP('clusters tiempo de recorrido '!$B26,'Tiempo de Recorrido'!$C$6:$AR$28,D$1,FALSE)</f>
        <v>5</v>
      </c>
      <c r="E26">
        <f>VLOOKUP('clusters tiempo de recorrido '!$B26,'Tiempo de Recorrido'!$C$6:$AR$28,E$1,FALSE)</f>
        <v>5</v>
      </c>
      <c r="F26">
        <f>VLOOKUP('clusters tiempo de recorrido '!$B26,'Tiempo de Recorrido'!$C$6:$AR$28,F$1,FALSE)</f>
        <v>5</v>
      </c>
      <c r="G26">
        <f>VLOOKUP('clusters tiempo de recorrido '!$B26,'Tiempo de Recorrido'!$C$6:$AR$28,G$1,FALSE)</f>
        <v>6</v>
      </c>
      <c r="H26">
        <f>VLOOKUP('clusters tiempo de recorrido '!$B26,'Tiempo de Recorrido'!$C$6:$AR$28,H$1,FALSE)</f>
        <v>7</v>
      </c>
      <c r="I26">
        <f>VLOOKUP('clusters tiempo de recorrido '!$B26,'Tiempo de Recorrido'!$C$6:$AR$28,I$1,FALSE)</f>
        <v>6</v>
      </c>
      <c r="J26">
        <f>VLOOKUP('clusters tiempo de recorrido '!$B26,'Tiempo de Recorrido'!$C$6:$AR$28,J$1,FALSE)</f>
        <v>5</v>
      </c>
      <c r="K26">
        <f>VLOOKUP('clusters tiempo de recorrido '!$B26,'Tiempo de Recorrido'!$C$6:$AR$28,K$1,FALSE)</f>
        <v>5</v>
      </c>
      <c r="L26">
        <f>VLOOKUP('clusters tiempo de recorrido '!$B26,'Tiempo de Recorrido'!$C$6:$AR$28,L$1,FALSE)</f>
        <v>5</v>
      </c>
      <c r="M26">
        <f>VLOOKUP('clusters tiempo de recorrido '!$B26,'Tiempo de Recorrido'!$C$6:$AR$28,M$1,FALSE)</f>
        <v>4</v>
      </c>
      <c r="N26">
        <f>VLOOKUP('clusters tiempo de recorrido '!$B26,'Tiempo de Recorrido'!$C$6:$AR$28,N$1,FALSE)</f>
        <v>5</v>
      </c>
      <c r="O26">
        <f>VLOOKUP('clusters tiempo de recorrido '!$B26,'Tiempo de Recorrido'!$C$6:$AR$28,O$1,FALSE)</f>
        <v>6</v>
      </c>
      <c r="P26">
        <f>VLOOKUP('clusters tiempo de recorrido '!$B26,'Tiempo de Recorrido'!$C$6:$AR$28,P$1,FALSE)</f>
        <v>6</v>
      </c>
      <c r="Q26">
        <f>VLOOKUP('clusters tiempo de recorrido '!$B26,'Tiempo de Recorrido'!$C$6:$AR$28,Q$1,FALSE)</f>
        <v>6</v>
      </c>
      <c r="R26">
        <f>VLOOKUP('clusters tiempo de recorrido '!$B26,'Tiempo de Recorrido'!$C$6:$AR$28,R$1,FALSE)</f>
        <v>6</v>
      </c>
      <c r="S26">
        <f>VLOOKUP('clusters tiempo de recorrido '!$B26,'Tiempo de Recorrido'!$C$6:$AR$28,S$1,FALSE)</f>
        <v>6</v>
      </c>
      <c r="T26">
        <f>VLOOKUP('clusters tiempo de recorrido '!$B26,'Tiempo de Recorrido'!$C$6:$AR$28,T$1,FALSE)</f>
        <v>5</v>
      </c>
      <c r="U26">
        <f>VLOOKUP('clusters tiempo de recorrido '!$B26,'Tiempo de Recorrido'!$C$6:$AR$28,U$1,FALSE)</f>
        <v>5</v>
      </c>
      <c r="V26">
        <f>VLOOKUP('clusters tiempo de recorrido '!$B26,'Tiempo de Recorrido'!$C$6:$AR$28,V$1,FALSE)</f>
        <v>6</v>
      </c>
      <c r="W26">
        <f>VLOOKUP('clusters tiempo de recorrido '!$B26,'Tiempo de Recorrido'!$C$6:$AR$28,W$1,FALSE)</f>
        <v>5</v>
      </c>
      <c r="X26">
        <f>VLOOKUP('clusters tiempo de recorrido '!$B26,'Tiempo de Recorrido'!$C$6:$AR$28,X$1,FALSE)</f>
        <v>6</v>
      </c>
      <c r="Y26">
        <f>VLOOKUP('clusters tiempo de recorrido '!$B26,'Tiempo de Recorrido'!$C$6:$AR$28,Y$1,FALSE)</f>
        <v>5</v>
      </c>
      <c r="Z26">
        <f>VLOOKUP('clusters tiempo de recorrido '!$B26,'Tiempo de Recorrido'!$C$6:$AR$28,Z$1,FALSE)</f>
        <v>6</v>
      </c>
      <c r="AA26">
        <f>VLOOKUP('clusters tiempo de recorrido '!$B26,'Tiempo de Recorrido'!$C$6:$AR$28,AA$1,FALSE)</f>
        <v>6</v>
      </c>
      <c r="AB26">
        <f>VLOOKUP('clusters tiempo de recorrido '!$B26,'Tiempo de Recorrido'!$C$6:$AR$28,AB$1,FALSE)</f>
        <v>6</v>
      </c>
      <c r="AC26">
        <f>VLOOKUP('clusters tiempo de recorrido '!$B26,'Tiempo de Recorrido'!$C$6:$AR$28,AC$1,FALSE)</f>
        <v>5</v>
      </c>
      <c r="AD26">
        <f>VLOOKUP('clusters tiempo de recorrido '!$B26,'Tiempo de Recorrido'!$C$6:$AR$28,AD$1,FALSE)</f>
        <v>6</v>
      </c>
      <c r="AE26">
        <f>VLOOKUP('clusters tiempo de recorrido '!$B26,'Tiempo de Recorrido'!$C$6:$AR$28,AE$1,FALSE)</f>
        <v>5</v>
      </c>
      <c r="AF26">
        <f>VLOOKUP('clusters tiempo de recorrido '!$B26,'Tiempo de Recorrido'!$C$6:$AR$28,AF$1,FALSE)</f>
        <v>6</v>
      </c>
      <c r="AG26">
        <f>VLOOKUP('clusters tiempo de recorrido '!$B26,'Tiempo de Recorrido'!$C$6:$AR$28,AG$1,FALSE)</f>
        <v>5</v>
      </c>
      <c r="AH26">
        <f>VLOOKUP('clusters tiempo de recorrido '!$B26,'Tiempo de Recorrido'!$C$6:$AR$28,AH$1,FALSE)</f>
        <v>6</v>
      </c>
      <c r="AI26">
        <f>VLOOKUP('clusters tiempo de recorrido '!$B26,'Tiempo de Recorrido'!$C$6:$AR$28,AI$1,FALSE)</f>
        <v>6</v>
      </c>
      <c r="AJ26">
        <f>VLOOKUP('clusters tiempo de recorrido '!$B26,'Tiempo de Recorrido'!$C$6:$AR$28,AJ$1,FALSE)</f>
        <v>6</v>
      </c>
      <c r="AK26">
        <f>VLOOKUP('clusters tiempo de recorrido '!$B26,'Tiempo de Recorrido'!$C$6:$AR$28,AK$1,FALSE)</f>
        <v>5</v>
      </c>
      <c r="AL26">
        <f>VLOOKUP('clusters tiempo de recorrido '!$B26,'Tiempo de Recorrido'!$C$6:$AR$28,AL$1,FALSE)</f>
        <v>5</v>
      </c>
      <c r="AM26">
        <f>VLOOKUP('clusters tiempo de recorrido '!$B26,'Tiempo de Recorrido'!$C$6:$AR$28,AM$1,FALSE)</f>
        <v>7</v>
      </c>
      <c r="AN26">
        <f>VLOOKUP('clusters tiempo de recorrido '!$B26,'Tiempo de Recorrido'!$C$6:$AR$28,AN$1,FALSE)</f>
        <v>7</v>
      </c>
      <c r="AO26">
        <f>VLOOKUP('clusters tiempo de recorrido '!$B26,'Tiempo de Recorrido'!$C$6:$AR$28,AO$1,FALSE)</f>
        <v>7</v>
      </c>
      <c r="AP26">
        <f>VLOOKUP('clusters tiempo de recorrido '!$B26,'Tiempo de Recorrido'!$C$6:$AR$28,AP$1,FALSE)</f>
        <v>7</v>
      </c>
      <c r="AQ26">
        <f>VLOOKUP('clusters tiempo de recorrido '!$B26,'Tiempo de Recorrido'!$C$6:$AR$28,AQ$1,FALSE)</f>
        <v>7</v>
      </c>
    </row>
    <row r="27" spans="1:43" x14ac:dyDescent="0.25">
      <c r="A27" s="145"/>
      <c r="B27">
        <v>14</v>
      </c>
      <c r="C27" t="str">
        <f>VLOOKUP('clusters tiempo de recorrido '!B27,'Tiempo de Recorrido'!$C$6:$AR$28,2,FALSE)</f>
        <v>San_Isidro</v>
      </c>
      <c r="D27">
        <f>VLOOKUP('clusters tiempo de recorrido '!$B27,'Tiempo de Recorrido'!$C$6:$AR$28,D$1,FALSE)</f>
        <v>7</v>
      </c>
      <c r="E27">
        <f>VLOOKUP('clusters tiempo de recorrido '!$B27,'Tiempo de Recorrido'!$C$6:$AR$28,E$1,FALSE)</f>
        <v>7</v>
      </c>
      <c r="F27">
        <f>VLOOKUP('clusters tiempo de recorrido '!$B27,'Tiempo de Recorrido'!$C$6:$AR$28,F$1,FALSE)</f>
        <v>10</v>
      </c>
      <c r="G27">
        <f>VLOOKUP('clusters tiempo de recorrido '!$B27,'Tiempo de Recorrido'!$C$6:$AR$28,G$1,FALSE)</f>
        <v>9</v>
      </c>
      <c r="H27">
        <f>VLOOKUP('clusters tiempo de recorrido '!$B27,'Tiempo de Recorrido'!$C$6:$AR$28,H$1,FALSE)</f>
        <v>9</v>
      </c>
      <c r="I27">
        <f>VLOOKUP('clusters tiempo de recorrido '!$B27,'Tiempo de Recorrido'!$C$6:$AR$28,I$1,FALSE)</f>
        <v>9</v>
      </c>
      <c r="J27">
        <f>VLOOKUP('clusters tiempo de recorrido '!$B27,'Tiempo de Recorrido'!$C$6:$AR$28,J$1,FALSE)</f>
        <v>9</v>
      </c>
      <c r="K27">
        <f>VLOOKUP('clusters tiempo de recorrido '!$B27,'Tiempo de Recorrido'!$C$6:$AR$28,K$1,FALSE)</f>
        <v>9</v>
      </c>
      <c r="L27">
        <f>VLOOKUP('clusters tiempo de recorrido '!$B27,'Tiempo de Recorrido'!$C$6:$AR$28,L$1,FALSE)</f>
        <v>9</v>
      </c>
      <c r="M27">
        <f>VLOOKUP('clusters tiempo de recorrido '!$B27,'Tiempo de Recorrido'!$C$6:$AR$28,M$1,FALSE)</f>
        <v>8</v>
      </c>
      <c r="N27">
        <f>VLOOKUP('clusters tiempo de recorrido '!$B27,'Tiempo de Recorrido'!$C$6:$AR$28,N$1,FALSE)</f>
        <v>8</v>
      </c>
      <c r="O27">
        <f>VLOOKUP('clusters tiempo de recorrido '!$B27,'Tiempo de Recorrido'!$C$6:$AR$28,O$1,FALSE)</f>
        <v>8</v>
      </c>
      <c r="P27">
        <f>VLOOKUP('clusters tiempo de recorrido '!$B27,'Tiempo de Recorrido'!$C$6:$AR$28,P$1,FALSE)</f>
        <v>8</v>
      </c>
      <c r="Q27">
        <f>VLOOKUP('clusters tiempo de recorrido '!$B27,'Tiempo de Recorrido'!$C$6:$AR$28,Q$1,FALSE)</f>
        <v>9</v>
      </c>
      <c r="R27">
        <f>VLOOKUP('clusters tiempo de recorrido '!$B27,'Tiempo de Recorrido'!$C$6:$AR$28,R$1,FALSE)</f>
        <v>9</v>
      </c>
      <c r="S27">
        <f>VLOOKUP('clusters tiempo de recorrido '!$B27,'Tiempo de Recorrido'!$C$6:$AR$28,S$1,FALSE)</f>
        <v>8</v>
      </c>
      <c r="T27">
        <f>VLOOKUP('clusters tiempo de recorrido '!$B27,'Tiempo de Recorrido'!$C$6:$AR$28,T$1,FALSE)</f>
        <v>9</v>
      </c>
      <c r="U27">
        <f>VLOOKUP('clusters tiempo de recorrido '!$B27,'Tiempo de Recorrido'!$C$6:$AR$28,U$1,FALSE)</f>
        <v>8</v>
      </c>
      <c r="V27">
        <f>VLOOKUP('clusters tiempo de recorrido '!$B27,'Tiempo de Recorrido'!$C$6:$AR$28,V$1,FALSE)</f>
        <v>9</v>
      </c>
      <c r="W27">
        <f>VLOOKUP('clusters tiempo de recorrido '!$B27,'Tiempo de Recorrido'!$C$6:$AR$28,W$1,FALSE)</f>
        <v>8</v>
      </c>
      <c r="X27">
        <f>VLOOKUP('clusters tiempo de recorrido '!$B27,'Tiempo de Recorrido'!$C$6:$AR$28,X$1,FALSE)</f>
        <v>9</v>
      </c>
      <c r="Y27">
        <f>VLOOKUP('clusters tiempo de recorrido '!$B27,'Tiempo de Recorrido'!$C$6:$AR$28,Y$1,FALSE)</f>
        <v>8</v>
      </c>
      <c r="Z27">
        <f>VLOOKUP('clusters tiempo de recorrido '!$B27,'Tiempo de Recorrido'!$C$6:$AR$28,Z$1,FALSE)</f>
        <v>9</v>
      </c>
      <c r="AA27">
        <f>VLOOKUP('clusters tiempo de recorrido '!$B27,'Tiempo de Recorrido'!$C$6:$AR$28,AA$1,FALSE)</f>
        <v>9</v>
      </c>
      <c r="AB27">
        <f>VLOOKUP('clusters tiempo de recorrido '!$B27,'Tiempo de Recorrido'!$C$6:$AR$28,AB$1,FALSE)</f>
        <v>9</v>
      </c>
      <c r="AC27">
        <f>VLOOKUP('clusters tiempo de recorrido '!$B27,'Tiempo de Recorrido'!$C$6:$AR$28,AC$1,FALSE)</f>
        <v>9</v>
      </c>
      <c r="AD27">
        <f>VLOOKUP('clusters tiempo de recorrido '!$B27,'Tiempo de Recorrido'!$C$6:$AR$28,AD$1,FALSE)</f>
        <v>9</v>
      </c>
      <c r="AE27">
        <f>VLOOKUP('clusters tiempo de recorrido '!$B27,'Tiempo de Recorrido'!$C$6:$AR$28,AE$1,FALSE)</f>
        <v>9</v>
      </c>
      <c r="AF27">
        <f>VLOOKUP('clusters tiempo de recorrido '!$B27,'Tiempo de Recorrido'!$C$6:$AR$28,AF$1,FALSE)</f>
        <v>8</v>
      </c>
      <c r="AG27">
        <f>VLOOKUP('clusters tiempo de recorrido '!$B27,'Tiempo de Recorrido'!$C$6:$AR$28,AG$1,FALSE)</f>
        <v>8</v>
      </c>
      <c r="AH27">
        <f>VLOOKUP('clusters tiempo de recorrido '!$B27,'Tiempo de Recorrido'!$C$6:$AR$28,AH$1,FALSE)</f>
        <v>8</v>
      </c>
      <c r="AI27">
        <f>VLOOKUP('clusters tiempo de recorrido '!$B27,'Tiempo de Recorrido'!$C$6:$AR$28,AI$1,FALSE)</f>
        <v>8</v>
      </c>
      <c r="AJ27">
        <f>VLOOKUP('clusters tiempo de recorrido '!$B27,'Tiempo de Recorrido'!$C$6:$AR$28,AJ$1,FALSE)</f>
        <v>9</v>
      </c>
      <c r="AK27">
        <f>VLOOKUP('clusters tiempo de recorrido '!$B27,'Tiempo de Recorrido'!$C$6:$AR$28,AK$1,FALSE)</f>
        <v>9</v>
      </c>
      <c r="AL27">
        <f>VLOOKUP('clusters tiempo de recorrido '!$B27,'Tiempo de Recorrido'!$C$6:$AR$28,AL$1,FALSE)</f>
        <v>9</v>
      </c>
      <c r="AM27">
        <f>VLOOKUP('clusters tiempo de recorrido '!$B27,'Tiempo de Recorrido'!$C$6:$AR$28,AM$1,FALSE)</f>
        <v>9</v>
      </c>
      <c r="AN27">
        <f>VLOOKUP('clusters tiempo de recorrido '!$B27,'Tiempo de Recorrido'!$C$6:$AR$28,AN$1,FALSE)</f>
        <v>9</v>
      </c>
      <c r="AO27">
        <f>VLOOKUP('clusters tiempo de recorrido '!$B27,'Tiempo de Recorrido'!$C$6:$AR$28,AO$1,FALSE)</f>
        <v>9</v>
      </c>
      <c r="AP27">
        <f>VLOOKUP('clusters tiempo de recorrido '!$B27,'Tiempo de Recorrido'!$C$6:$AR$28,AP$1,FALSE)</f>
        <v>9</v>
      </c>
      <c r="AQ27">
        <f>VLOOKUP('clusters tiempo de recorrido '!$B27,'Tiempo de Recorrido'!$C$6:$AR$28,AQ$1,FALSE)</f>
        <v>9</v>
      </c>
    </row>
    <row r="28" spans="1:43" x14ac:dyDescent="0.25">
      <c r="A28" s="145"/>
      <c r="B28">
        <v>7</v>
      </c>
      <c r="C28" t="str">
        <f>VLOOKUP('clusters tiempo de recorrido '!B28,'Tiempo de Recorrido'!$C$6:$AR$28,2,FALSE)</f>
        <v>Santa_Lucia</v>
      </c>
      <c r="D28">
        <f>VLOOKUP('clusters tiempo de recorrido '!$B28,'Tiempo de Recorrido'!$C$6:$AR$28,D$1,FALSE)</f>
        <v>6</v>
      </c>
      <c r="E28">
        <f>VLOOKUP('clusters tiempo de recorrido '!$B28,'Tiempo de Recorrido'!$C$6:$AR$28,E$1,FALSE)</f>
        <v>6</v>
      </c>
      <c r="F28">
        <f>VLOOKUP('clusters tiempo de recorrido '!$B28,'Tiempo de Recorrido'!$C$6:$AR$28,F$1,FALSE)</f>
        <v>6</v>
      </c>
      <c r="G28">
        <f>VLOOKUP('clusters tiempo de recorrido '!$B28,'Tiempo de Recorrido'!$C$6:$AR$28,G$1,FALSE)</f>
        <v>7</v>
      </c>
      <c r="H28">
        <f>VLOOKUP('clusters tiempo de recorrido '!$B28,'Tiempo de Recorrido'!$C$6:$AR$28,H$1,FALSE)</f>
        <v>7</v>
      </c>
      <c r="I28">
        <f>VLOOKUP('clusters tiempo de recorrido '!$B28,'Tiempo de Recorrido'!$C$6:$AR$28,I$1,FALSE)</f>
        <v>7</v>
      </c>
      <c r="J28">
        <f>VLOOKUP('clusters tiempo de recorrido '!$B28,'Tiempo de Recorrido'!$C$6:$AR$28,J$1,FALSE)</f>
        <v>7</v>
      </c>
      <c r="K28">
        <f>VLOOKUP('clusters tiempo de recorrido '!$B28,'Tiempo de Recorrido'!$C$6:$AR$28,K$1,FALSE)</f>
        <v>7</v>
      </c>
      <c r="L28">
        <f>VLOOKUP('clusters tiempo de recorrido '!$B28,'Tiempo de Recorrido'!$C$6:$AR$28,L$1,FALSE)</f>
        <v>7</v>
      </c>
      <c r="M28">
        <f>VLOOKUP('clusters tiempo de recorrido '!$B28,'Tiempo de Recorrido'!$C$6:$AR$28,M$1,FALSE)</f>
        <v>7</v>
      </c>
      <c r="N28">
        <f>VLOOKUP('clusters tiempo de recorrido '!$B28,'Tiempo de Recorrido'!$C$6:$AR$28,N$1,FALSE)</f>
        <v>7</v>
      </c>
      <c r="O28">
        <f>VLOOKUP('clusters tiempo de recorrido '!$B28,'Tiempo de Recorrido'!$C$6:$AR$28,O$1,FALSE)</f>
        <v>7</v>
      </c>
      <c r="P28">
        <f>VLOOKUP('clusters tiempo de recorrido '!$B28,'Tiempo de Recorrido'!$C$6:$AR$28,P$1,FALSE)</f>
        <v>7</v>
      </c>
      <c r="Q28">
        <f>VLOOKUP('clusters tiempo de recorrido '!$B28,'Tiempo de Recorrido'!$C$6:$AR$28,Q$1,FALSE)</f>
        <v>6</v>
      </c>
      <c r="R28">
        <f>VLOOKUP('clusters tiempo de recorrido '!$B28,'Tiempo de Recorrido'!$C$6:$AR$28,R$1,FALSE)</f>
        <v>6</v>
      </c>
      <c r="S28">
        <f>VLOOKUP('clusters tiempo de recorrido '!$B28,'Tiempo de Recorrido'!$C$6:$AR$28,S$1,FALSE)</f>
        <v>6</v>
      </c>
      <c r="T28">
        <f>VLOOKUP('clusters tiempo de recorrido '!$B28,'Tiempo de Recorrido'!$C$6:$AR$28,T$1,FALSE)</f>
        <v>6</v>
      </c>
      <c r="U28">
        <f>VLOOKUP('clusters tiempo de recorrido '!$B28,'Tiempo de Recorrido'!$C$6:$AR$28,U$1,FALSE)</f>
        <v>5</v>
      </c>
      <c r="V28">
        <f>VLOOKUP('clusters tiempo de recorrido '!$B28,'Tiempo de Recorrido'!$C$6:$AR$28,V$1,FALSE)</f>
        <v>6</v>
      </c>
      <c r="W28">
        <f>VLOOKUP('clusters tiempo de recorrido '!$B28,'Tiempo de Recorrido'!$C$6:$AR$28,W$1,FALSE)</f>
        <v>6</v>
      </c>
      <c r="X28">
        <f>VLOOKUP('clusters tiempo de recorrido '!$B28,'Tiempo de Recorrido'!$C$6:$AR$28,X$1,FALSE)</f>
        <v>5</v>
      </c>
      <c r="Y28">
        <f>VLOOKUP('clusters tiempo de recorrido '!$B28,'Tiempo de Recorrido'!$C$6:$AR$28,Y$1,FALSE)</f>
        <v>7</v>
      </c>
      <c r="Z28">
        <f>VLOOKUP('clusters tiempo de recorrido '!$B28,'Tiempo de Recorrido'!$C$6:$AR$28,Z$1,FALSE)</f>
        <v>7</v>
      </c>
      <c r="AA28">
        <f>VLOOKUP('clusters tiempo de recorrido '!$B28,'Tiempo de Recorrido'!$C$6:$AR$28,AA$1,FALSE)</f>
        <v>7</v>
      </c>
      <c r="AB28">
        <f>VLOOKUP('clusters tiempo de recorrido '!$B28,'Tiempo de Recorrido'!$C$6:$AR$28,AB$1,FALSE)</f>
        <v>6</v>
      </c>
      <c r="AC28">
        <f>VLOOKUP('clusters tiempo de recorrido '!$B28,'Tiempo de Recorrido'!$C$6:$AR$28,AC$1,FALSE)</f>
        <v>7</v>
      </c>
      <c r="AD28">
        <f>VLOOKUP('clusters tiempo de recorrido '!$B28,'Tiempo de Recorrido'!$C$6:$AR$28,AD$1,FALSE)</f>
        <v>7</v>
      </c>
      <c r="AE28">
        <f>VLOOKUP('clusters tiempo de recorrido '!$B28,'Tiempo de Recorrido'!$C$6:$AR$28,AE$1,FALSE)</f>
        <v>7</v>
      </c>
      <c r="AF28">
        <f>VLOOKUP('clusters tiempo de recorrido '!$B28,'Tiempo de Recorrido'!$C$6:$AR$28,AF$1,FALSE)</f>
        <v>6</v>
      </c>
      <c r="AG28">
        <f>VLOOKUP('clusters tiempo de recorrido '!$B28,'Tiempo de Recorrido'!$C$6:$AR$28,AG$1,FALSE)</f>
        <v>7</v>
      </c>
      <c r="AH28">
        <f>VLOOKUP('clusters tiempo de recorrido '!$B28,'Tiempo de Recorrido'!$C$6:$AR$28,AH$1,FALSE)</f>
        <v>7</v>
      </c>
      <c r="AI28">
        <f>VLOOKUP('clusters tiempo de recorrido '!$B28,'Tiempo de Recorrido'!$C$6:$AR$28,AI$1,FALSE)</f>
        <v>7</v>
      </c>
      <c r="AJ28">
        <f>VLOOKUP('clusters tiempo de recorrido '!$B28,'Tiempo de Recorrido'!$C$6:$AR$28,AJ$1,FALSE)</f>
        <v>6</v>
      </c>
      <c r="AK28">
        <f>VLOOKUP('clusters tiempo de recorrido '!$B28,'Tiempo de Recorrido'!$C$6:$AR$28,AK$1,FALSE)</f>
        <v>5</v>
      </c>
      <c r="AL28">
        <f>VLOOKUP('clusters tiempo de recorrido '!$B28,'Tiempo de Recorrido'!$C$6:$AR$28,AL$1,FALSE)</f>
        <v>6</v>
      </c>
      <c r="AM28">
        <f>VLOOKUP('clusters tiempo de recorrido '!$B28,'Tiempo de Recorrido'!$C$6:$AR$28,AM$1,FALSE)</f>
        <v>6</v>
      </c>
      <c r="AN28">
        <f>VLOOKUP('clusters tiempo de recorrido '!$B28,'Tiempo de Recorrido'!$C$6:$AR$28,AN$1,FALSE)</f>
        <v>6</v>
      </c>
      <c r="AO28">
        <f>VLOOKUP('clusters tiempo de recorrido '!$B28,'Tiempo de Recorrido'!$C$6:$AR$28,AO$1,FALSE)</f>
        <v>6</v>
      </c>
      <c r="AP28">
        <f>VLOOKUP('clusters tiempo de recorrido '!$B28,'Tiempo de Recorrido'!$C$6:$AR$28,AP$1,FALSE)</f>
        <v>6</v>
      </c>
      <c r="AQ28">
        <f>VLOOKUP('clusters tiempo de recorrido '!$B28,'Tiempo de Recorrido'!$C$6:$AR$28,AQ$1,FALSE)</f>
        <v>6</v>
      </c>
    </row>
    <row r="29" spans="1:43" x14ac:dyDescent="0.25">
      <c r="A29" s="145"/>
      <c r="B29">
        <v>8</v>
      </c>
      <c r="C29" t="str">
        <f>VLOOKUP('clusters tiempo de recorrido '!B29,'Tiempo de Recorrido'!$C$6:$AR$28,2,FALSE)</f>
        <v>Restrepo</v>
      </c>
      <c r="D29">
        <f>VLOOKUP('clusters tiempo de recorrido '!$B29,'Tiempo de Recorrido'!$C$6:$AR$28,D$1,FALSE)</f>
        <v>12</v>
      </c>
      <c r="E29">
        <f>VLOOKUP('clusters tiempo de recorrido '!$B29,'Tiempo de Recorrido'!$C$6:$AR$28,E$1,FALSE)</f>
        <v>12</v>
      </c>
      <c r="F29">
        <f>VLOOKUP('clusters tiempo de recorrido '!$B29,'Tiempo de Recorrido'!$C$6:$AR$28,F$1,FALSE)</f>
        <v>10</v>
      </c>
      <c r="G29">
        <f>VLOOKUP('clusters tiempo de recorrido '!$B29,'Tiempo de Recorrido'!$C$6:$AR$28,G$1,FALSE)</f>
        <v>11</v>
      </c>
      <c r="H29">
        <f>VLOOKUP('clusters tiempo de recorrido '!$B29,'Tiempo de Recorrido'!$C$6:$AR$28,H$1,FALSE)</f>
        <v>12</v>
      </c>
      <c r="I29">
        <f>VLOOKUP('clusters tiempo de recorrido '!$B29,'Tiempo de Recorrido'!$C$6:$AR$28,I$1,FALSE)</f>
        <v>12</v>
      </c>
      <c r="J29">
        <f>VLOOKUP('clusters tiempo de recorrido '!$B29,'Tiempo de Recorrido'!$C$6:$AR$28,J$1,FALSE)</f>
        <v>12</v>
      </c>
      <c r="K29">
        <f>VLOOKUP('clusters tiempo de recorrido '!$B29,'Tiempo de Recorrido'!$C$6:$AR$28,K$1,FALSE)</f>
        <v>11</v>
      </c>
      <c r="L29">
        <f>VLOOKUP('clusters tiempo de recorrido '!$B29,'Tiempo de Recorrido'!$C$6:$AR$28,L$1,FALSE)</f>
        <v>10</v>
      </c>
      <c r="M29">
        <f>VLOOKUP('clusters tiempo de recorrido '!$B29,'Tiempo de Recorrido'!$C$6:$AR$28,M$1,FALSE)</f>
        <v>11</v>
      </c>
      <c r="N29">
        <f>VLOOKUP('clusters tiempo de recorrido '!$B29,'Tiempo de Recorrido'!$C$6:$AR$28,N$1,FALSE)</f>
        <v>12</v>
      </c>
      <c r="O29">
        <f>VLOOKUP('clusters tiempo de recorrido '!$B29,'Tiempo de Recorrido'!$C$6:$AR$28,O$1,FALSE)</f>
        <v>12</v>
      </c>
      <c r="P29">
        <f>VLOOKUP('clusters tiempo de recorrido '!$B29,'Tiempo de Recorrido'!$C$6:$AR$28,P$1,FALSE)</f>
        <v>12</v>
      </c>
      <c r="Q29">
        <f>VLOOKUP('clusters tiempo de recorrido '!$B29,'Tiempo de Recorrido'!$C$6:$AR$28,Q$1,FALSE)</f>
        <v>11</v>
      </c>
      <c r="R29">
        <f>VLOOKUP('clusters tiempo de recorrido '!$B29,'Tiempo de Recorrido'!$C$6:$AR$28,R$1,FALSE)</f>
        <v>12</v>
      </c>
      <c r="S29">
        <f>VLOOKUP('clusters tiempo de recorrido '!$B29,'Tiempo de Recorrido'!$C$6:$AR$28,S$1,FALSE)</f>
        <v>11</v>
      </c>
      <c r="T29">
        <f>VLOOKUP('clusters tiempo de recorrido '!$B29,'Tiempo de Recorrido'!$C$6:$AR$28,T$1,FALSE)</f>
        <v>10</v>
      </c>
      <c r="U29">
        <f>VLOOKUP('clusters tiempo de recorrido '!$B29,'Tiempo de Recorrido'!$C$6:$AR$28,U$1,FALSE)</f>
        <v>11</v>
      </c>
      <c r="V29">
        <f>VLOOKUP('clusters tiempo de recorrido '!$B29,'Tiempo de Recorrido'!$C$6:$AR$28,V$1,FALSE)</f>
        <v>12</v>
      </c>
      <c r="W29">
        <f>VLOOKUP('clusters tiempo de recorrido '!$B29,'Tiempo de Recorrido'!$C$6:$AR$28,W$1,FALSE)</f>
        <v>11</v>
      </c>
      <c r="X29">
        <f>VLOOKUP('clusters tiempo de recorrido '!$B29,'Tiempo de Recorrido'!$C$6:$AR$28,X$1,FALSE)</f>
        <v>12</v>
      </c>
      <c r="Y29">
        <f>VLOOKUP('clusters tiempo de recorrido '!$B29,'Tiempo de Recorrido'!$C$6:$AR$28,Y$1,FALSE)</f>
        <v>12</v>
      </c>
      <c r="Z29">
        <f>VLOOKUP('clusters tiempo de recorrido '!$B29,'Tiempo de Recorrido'!$C$6:$AR$28,Z$1,FALSE)</f>
        <v>12</v>
      </c>
      <c r="AA29">
        <f>VLOOKUP('clusters tiempo de recorrido '!$B29,'Tiempo de Recorrido'!$C$6:$AR$28,AA$1,FALSE)</f>
        <v>12</v>
      </c>
      <c r="AB29">
        <f>VLOOKUP('clusters tiempo de recorrido '!$B29,'Tiempo de Recorrido'!$C$6:$AR$28,AB$1,FALSE)</f>
        <v>12</v>
      </c>
      <c r="AC29">
        <f>VLOOKUP('clusters tiempo de recorrido '!$B29,'Tiempo de Recorrido'!$C$6:$AR$28,AC$1,FALSE)</f>
        <v>12</v>
      </c>
      <c r="AD29">
        <f>VLOOKUP('clusters tiempo de recorrido '!$B29,'Tiempo de Recorrido'!$C$6:$AR$28,AD$1,FALSE)</f>
        <v>11</v>
      </c>
      <c r="AE29">
        <f>VLOOKUP('clusters tiempo de recorrido '!$B29,'Tiempo de Recorrido'!$C$6:$AR$28,AE$1,FALSE)</f>
        <v>11</v>
      </c>
      <c r="AF29">
        <f>VLOOKUP('clusters tiempo de recorrido '!$B29,'Tiempo de Recorrido'!$C$6:$AR$28,AF$1,FALSE)</f>
        <v>12</v>
      </c>
      <c r="AG29">
        <f>VLOOKUP('clusters tiempo de recorrido '!$B29,'Tiempo de Recorrido'!$C$6:$AR$28,AG$1,FALSE)</f>
        <v>12</v>
      </c>
      <c r="AH29">
        <f>VLOOKUP('clusters tiempo de recorrido '!$B29,'Tiempo de Recorrido'!$C$6:$AR$28,AH$1,FALSE)</f>
        <v>12</v>
      </c>
      <c r="AI29">
        <f>VLOOKUP('clusters tiempo de recorrido '!$B29,'Tiempo de Recorrido'!$C$6:$AR$28,AI$1,FALSE)</f>
        <v>11</v>
      </c>
      <c r="AJ29">
        <f>VLOOKUP('clusters tiempo de recorrido '!$B29,'Tiempo de Recorrido'!$C$6:$AR$28,AJ$1,FALSE)</f>
        <v>12</v>
      </c>
      <c r="AK29">
        <f>VLOOKUP('clusters tiempo de recorrido '!$B29,'Tiempo de Recorrido'!$C$6:$AR$28,AK$1,FALSE)</f>
        <v>12</v>
      </c>
      <c r="AL29">
        <f>VLOOKUP('clusters tiempo de recorrido '!$B29,'Tiempo de Recorrido'!$C$6:$AR$28,AL$1,FALSE)</f>
        <v>11</v>
      </c>
      <c r="AM29">
        <f>VLOOKUP('clusters tiempo de recorrido '!$B29,'Tiempo de Recorrido'!$C$6:$AR$28,AM$1,FALSE)</f>
        <v>11</v>
      </c>
      <c r="AN29">
        <f>VLOOKUP('clusters tiempo de recorrido '!$B29,'Tiempo de Recorrido'!$C$6:$AR$28,AN$1,FALSE)</f>
        <v>11</v>
      </c>
      <c r="AO29">
        <f>VLOOKUP('clusters tiempo de recorrido '!$B29,'Tiempo de Recorrido'!$C$6:$AR$28,AO$1,FALSE)</f>
        <v>12</v>
      </c>
      <c r="AP29">
        <f>VLOOKUP('clusters tiempo de recorrido '!$B29,'Tiempo de Recorrido'!$C$6:$AR$28,AP$1,FALSE)</f>
        <v>12</v>
      </c>
      <c r="AQ29">
        <f>VLOOKUP('clusters tiempo de recorrido '!$B29,'Tiempo de Recorrido'!$C$6:$AR$28,AQ$1,FALSE)</f>
        <v>12</v>
      </c>
    </row>
    <row r="30" spans="1:43" x14ac:dyDescent="0.25">
      <c r="A30" s="145"/>
      <c r="B30">
        <v>9</v>
      </c>
      <c r="C30" t="str">
        <f>VLOOKUP('clusters tiempo de recorrido '!B30,'Tiempo de Recorrido'!$C$6:$AR$28,2,FALSE)</f>
        <v>San_José</v>
      </c>
      <c r="D30">
        <f>VLOOKUP('clusters tiempo de recorrido '!$B30,'Tiempo de Recorrido'!$C$6:$AR$28,D$1,FALSE)</f>
        <v>12</v>
      </c>
      <c r="E30">
        <f>VLOOKUP('clusters tiempo de recorrido '!$B30,'Tiempo de Recorrido'!$C$6:$AR$28,E$1,FALSE)</f>
        <v>12</v>
      </c>
      <c r="F30">
        <f>VLOOKUP('clusters tiempo de recorrido '!$B30,'Tiempo de Recorrido'!$C$6:$AR$28,F$1,FALSE)</f>
        <v>12</v>
      </c>
      <c r="G30">
        <f>VLOOKUP('clusters tiempo de recorrido '!$B30,'Tiempo de Recorrido'!$C$6:$AR$28,G$1,FALSE)</f>
        <v>11</v>
      </c>
      <c r="H30">
        <f>VLOOKUP('clusters tiempo de recorrido '!$B30,'Tiempo de Recorrido'!$C$6:$AR$28,H$1,FALSE)</f>
        <v>12</v>
      </c>
      <c r="I30">
        <f>VLOOKUP('clusters tiempo de recorrido '!$B30,'Tiempo de Recorrido'!$C$6:$AR$28,I$1,FALSE)</f>
        <v>12</v>
      </c>
      <c r="J30">
        <f>VLOOKUP('clusters tiempo de recorrido '!$B30,'Tiempo de Recorrido'!$C$6:$AR$28,J$1,FALSE)</f>
        <v>12</v>
      </c>
      <c r="K30">
        <f>VLOOKUP('clusters tiempo de recorrido '!$B30,'Tiempo de Recorrido'!$C$6:$AR$28,K$1,FALSE)</f>
        <v>12</v>
      </c>
      <c r="L30">
        <f>VLOOKUP('clusters tiempo de recorrido '!$B30,'Tiempo de Recorrido'!$C$6:$AR$28,L$1,FALSE)</f>
        <v>12</v>
      </c>
      <c r="M30">
        <f>VLOOKUP('clusters tiempo de recorrido '!$B30,'Tiempo de Recorrido'!$C$6:$AR$28,M$1,FALSE)</f>
        <v>12</v>
      </c>
      <c r="N30">
        <f>VLOOKUP('clusters tiempo de recorrido '!$B30,'Tiempo de Recorrido'!$C$6:$AR$28,N$1,FALSE)</f>
        <v>14</v>
      </c>
      <c r="O30">
        <f>VLOOKUP('clusters tiempo de recorrido '!$B30,'Tiempo de Recorrido'!$C$6:$AR$28,O$1,FALSE)</f>
        <v>12</v>
      </c>
      <c r="P30">
        <f>VLOOKUP('clusters tiempo de recorrido '!$B30,'Tiempo de Recorrido'!$C$6:$AR$28,P$1,FALSE)</f>
        <v>14</v>
      </c>
      <c r="Q30">
        <f>VLOOKUP('clusters tiempo de recorrido '!$B30,'Tiempo de Recorrido'!$C$6:$AR$28,Q$1,FALSE)</f>
        <v>12</v>
      </c>
      <c r="R30">
        <f>VLOOKUP('clusters tiempo de recorrido '!$B30,'Tiempo de Recorrido'!$C$6:$AR$28,R$1,FALSE)</f>
        <v>12</v>
      </c>
      <c r="S30">
        <f>VLOOKUP('clusters tiempo de recorrido '!$B30,'Tiempo de Recorrido'!$C$6:$AR$28,S$1,FALSE)</f>
        <v>12</v>
      </c>
      <c r="T30">
        <f>VLOOKUP('clusters tiempo de recorrido '!$B30,'Tiempo de Recorrido'!$C$6:$AR$28,T$1,FALSE)</f>
        <v>12</v>
      </c>
      <c r="U30">
        <f>VLOOKUP('clusters tiempo de recorrido '!$B30,'Tiempo de Recorrido'!$C$6:$AR$28,U$1,FALSE)</f>
        <v>12</v>
      </c>
      <c r="V30">
        <f>VLOOKUP('clusters tiempo de recorrido '!$B30,'Tiempo de Recorrido'!$C$6:$AR$28,V$1,FALSE)</f>
        <v>12</v>
      </c>
      <c r="W30">
        <f>VLOOKUP('clusters tiempo de recorrido '!$B30,'Tiempo de Recorrido'!$C$6:$AR$28,W$1,FALSE)</f>
        <v>12</v>
      </c>
      <c r="X30">
        <f>VLOOKUP('clusters tiempo de recorrido '!$B30,'Tiempo de Recorrido'!$C$6:$AR$28,X$1,FALSE)</f>
        <v>12</v>
      </c>
      <c r="Y30">
        <f>VLOOKUP('clusters tiempo de recorrido '!$B30,'Tiempo de Recorrido'!$C$6:$AR$28,Y$1,FALSE)</f>
        <v>12</v>
      </c>
      <c r="Z30">
        <f>VLOOKUP('clusters tiempo de recorrido '!$B30,'Tiempo de Recorrido'!$C$6:$AR$28,Z$1,FALSE)</f>
        <v>12</v>
      </c>
      <c r="AA30">
        <f>VLOOKUP('clusters tiempo de recorrido '!$B30,'Tiempo de Recorrido'!$C$6:$AR$28,AA$1,FALSE)</f>
        <v>12</v>
      </c>
      <c r="AB30">
        <f>VLOOKUP('clusters tiempo de recorrido '!$B30,'Tiempo de Recorrido'!$C$6:$AR$28,AB$1,FALSE)</f>
        <v>13</v>
      </c>
      <c r="AC30">
        <f>VLOOKUP('clusters tiempo de recorrido '!$B30,'Tiempo de Recorrido'!$C$6:$AR$28,AC$1,FALSE)</f>
        <v>13</v>
      </c>
      <c r="AD30">
        <f>VLOOKUP('clusters tiempo de recorrido '!$B30,'Tiempo de Recorrido'!$C$6:$AR$28,AD$1,FALSE)</f>
        <v>14</v>
      </c>
      <c r="AE30">
        <f>VLOOKUP('clusters tiempo de recorrido '!$B30,'Tiempo de Recorrido'!$C$6:$AR$28,AE$1,FALSE)</f>
        <v>13</v>
      </c>
      <c r="AF30">
        <f>VLOOKUP('clusters tiempo de recorrido '!$B30,'Tiempo de Recorrido'!$C$6:$AR$28,AF$1,FALSE)</f>
        <v>13</v>
      </c>
      <c r="AG30">
        <f>VLOOKUP('clusters tiempo de recorrido '!$B30,'Tiempo de Recorrido'!$C$6:$AR$28,AG$1,FALSE)</f>
        <v>11</v>
      </c>
      <c r="AH30">
        <f>VLOOKUP('clusters tiempo de recorrido '!$B30,'Tiempo de Recorrido'!$C$6:$AR$28,AH$1,FALSE)</f>
        <v>12</v>
      </c>
      <c r="AI30">
        <f>VLOOKUP('clusters tiempo de recorrido '!$B30,'Tiempo de Recorrido'!$C$6:$AR$28,AI$1,FALSE)</f>
        <v>12</v>
      </c>
      <c r="AJ30">
        <f>VLOOKUP('clusters tiempo de recorrido '!$B30,'Tiempo de Recorrido'!$C$6:$AR$28,AJ$1,FALSE)</f>
        <v>13</v>
      </c>
      <c r="AK30">
        <f>VLOOKUP('clusters tiempo de recorrido '!$B30,'Tiempo de Recorrido'!$C$6:$AR$28,AK$1,FALSE)</f>
        <v>13</v>
      </c>
      <c r="AL30">
        <f>VLOOKUP('clusters tiempo de recorrido '!$B30,'Tiempo de Recorrido'!$C$6:$AR$28,AL$1,FALSE)</f>
        <v>13</v>
      </c>
      <c r="AM30">
        <f>VLOOKUP('clusters tiempo de recorrido '!$B30,'Tiempo de Recorrido'!$C$6:$AR$28,AM$1,FALSE)</f>
        <v>13</v>
      </c>
      <c r="AN30">
        <f>VLOOKUP('clusters tiempo de recorrido '!$B30,'Tiempo de Recorrido'!$C$6:$AR$28,AN$1,FALSE)</f>
        <v>13</v>
      </c>
      <c r="AO30">
        <f>VLOOKUP('clusters tiempo de recorrido '!$B30,'Tiempo de Recorrido'!$C$6:$AR$28,AO$1,FALSE)</f>
        <v>13</v>
      </c>
      <c r="AP30">
        <f>VLOOKUP('clusters tiempo de recorrido '!$B30,'Tiempo de Recorrido'!$C$6:$AR$28,AP$1,FALSE)</f>
        <v>12</v>
      </c>
      <c r="AQ30">
        <f>VLOOKUP('clusters tiempo de recorrido '!$B30,'Tiempo de Recorrido'!$C$6:$AR$28,AQ$1,FALSE)</f>
        <v>12</v>
      </c>
    </row>
    <row r="31" spans="1:43" x14ac:dyDescent="0.25">
      <c r="D31" s="17">
        <f>SUM(D22:D30)</f>
        <v>63</v>
      </c>
      <c r="E31" s="17">
        <f t="shared" ref="E31:AP31" si="3">SUM(E22:E30)</f>
        <v>63</v>
      </c>
      <c r="F31" s="17">
        <f t="shared" si="3"/>
        <v>66</v>
      </c>
      <c r="G31" s="17">
        <f t="shared" si="3"/>
        <v>68</v>
      </c>
      <c r="H31" s="17">
        <f t="shared" si="3"/>
        <v>71</v>
      </c>
      <c r="I31" s="17">
        <f t="shared" si="3"/>
        <v>71</v>
      </c>
      <c r="J31" s="17">
        <f t="shared" si="3"/>
        <v>66</v>
      </c>
      <c r="K31" s="17">
        <f t="shared" si="3"/>
        <v>68</v>
      </c>
      <c r="L31" s="17">
        <f t="shared" si="3"/>
        <v>68</v>
      </c>
      <c r="M31" s="17">
        <f t="shared" si="3"/>
        <v>68</v>
      </c>
      <c r="N31" s="17">
        <f t="shared" si="3"/>
        <v>70</v>
      </c>
      <c r="O31" s="17">
        <f t="shared" si="3"/>
        <v>69</v>
      </c>
      <c r="P31" s="17">
        <f t="shared" si="3"/>
        <v>71</v>
      </c>
      <c r="Q31" s="17">
        <f t="shared" si="3"/>
        <v>67</v>
      </c>
      <c r="R31" s="17">
        <f t="shared" si="3"/>
        <v>68</v>
      </c>
      <c r="S31" s="17">
        <f t="shared" si="3"/>
        <v>66</v>
      </c>
      <c r="T31" s="17">
        <f t="shared" si="3"/>
        <v>64</v>
      </c>
      <c r="U31" s="17">
        <f t="shared" si="3"/>
        <v>64</v>
      </c>
      <c r="V31" s="17">
        <f t="shared" si="3"/>
        <v>69</v>
      </c>
      <c r="W31" s="17">
        <f t="shared" si="3"/>
        <v>67</v>
      </c>
      <c r="X31" s="17">
        <f t="shared" si="3"/>
        <v>67</v>
      </c>
      <c r="Y31" s="17">
        <f t="shared" si="3"/>
        <v>65</v>
      </c>
      <c r="Z31" s="17">
        <f t="shared" si="3"/>
        <v>69</v>
      </c>
      <c r="AA31" s="17">
        <f t="shared" si="3"/>
        <v>68</v>
      </c>
      <c r="AB31" s="17">
        <f t="shared" si="3"/>
        <v>69</v>
      </c>
      <c r="AC31" s="17">
        <f t="shared" si="3"/>
        <v>67</v>
      </c>
      <c r="AD31" s="17">
        <f t="shared" si="3"/>
        <v>72</v>
      </c>
      <c r="AE31" s="17">
        <f t="shared" si="3"/>
        <v>68</v>
      </c>
      <c r="AF31" s="17">
        <f t="shared" si="3"/>
        <v>70</v>
      </c>
      <c r="AG31" s="17">
        <f t="shared" si="3"/>
        <v>68</v>
      </c>
      <c r="AH31" s="17">
        <f t="shared" si="3"/>
        <v>69</v>
      </c>
      <c r="AI31" s="17">
        <f t="shared" si="3"/>
        <v>68</v>
      </c>
      <c r="AJ31" s="17">
        <f t="shared" si="3"/>
        <v>70</v>
      </c>
      <c r="AK31" s="17">
        <f t="shared" si="3"/>
        <v>67</v>
      </c>
      <c r="AL31" s="17">
        <f t="shared" si="3"/>
        <v>67</v>
      </c>
      <c r="AM31" s="17">
        <f t="shared" si="3"/>
        <v>68</v>
      </c>
      <c r="AN31" s="17">
        <f t="shared" si="3"/>
        <v>68</v>
      </c>
      <c r="AO31" s="17">
        <f t="shared" si="3"/>
        <v>70</v>
      </c>
      <c r="AP31" s="17">
        <f t="shared" si="3"/>
        <v>74</v>
      </c>
      <c r="AQ31" s="17">
        <f>SUM(AQ22:AQ30)</f>
        <v>74</v>
      </c>
    </row>
  </sheetData>
  <mergeCells count="4">
    <mergeCell ref="A3:A5"/>
    <mergeCell ref="A8:A11"/>
    <mergeCell ref="A14:A19"/>
    <mergeCell ref="A22:A3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3:B16"/>
  <sheetViews>
    <sheetView workbookViewId="0">
      <selection activeCell="A4" sqref="A4:B14"/>
      <pivotSelection pane="bottomRight" showHeader="1" extendable="1" axis="axisRow" max="13" activeRow="3" previousRow="13" click="1" r:id="rId1">
        <pivotArea dataOnly="0" axis="axisRow" fieldPosition="0">
          <references count="1">
            <reference field="3" count="1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</reference>
          </references>
        </pivotArea>
      </pivotSelection>
    </sheetView>
  </sheetViews>
  <sheetFormatPr baseColWidth="10" defaultRowHeight="15" x14ac:dyDescent="0.25"/>
  <cols>
    <col min="1" max="1" width="17.5703125" bestFit="1" customWidth="1"/>
    <col min="2" max="2" width="18.28515625" bestFit="1" customWidth="1"/>
  </cols>
  <sheetData>
    <row r="3" spans="1:2" x14ac:dyDescent="0.25">
      <c r="A3" s="85" t="s">
        <v>137</v>
      </c>
      <c r="B3" t="s">
        <v>145</v>
      </c>
    </row>
    <row r="4" spans="1:2" x14ac:dyDescent="0.25">
      <c r="A4" s="86">
        <v>63</v>
      </c>
      <c r="B4" s="84">
        <v>2</v>
      </c>
    </row>
    <row r="5" spans="1:2" x14ac:dyDescent="0.25">
      <c r="A5" s="86">
        <v>64</v>
      </c>
      <c r="B5" s="84">
        <v>2</v>
      </c>
    </row>
    <row r="6" spans="1:2" x14ac:dyDescent="0.25">
      <c r="A6" s="86">
        <v>65</v>
      </c>
      <c r="B6" s="84">
        <v>1</v>
      </c>
    </row>
    <row r="7" spans="1:2" x14ac:dyDescent="0.25">
      <c r="A7" s="86">
        <v>66</v>
      </c>
      <c r="B7" s="84">
        <v>3</v>
      </c>
    </row>
    <row r="8" spans="1:2" x14ac:dyDescent="0.25">
      <c r="A8" s="86">
        <v>67</v>
      </c>
      <c r="B8" s="84">
        <v>6</v>
      </c>
    </row>
    <row r="9" spans="1:2" x14ac:dyDescent="0.25">
      <c r="A9" s="86">
        <v>68</v>
      </c>
      <c r="B9" s="84">
        <v>11</v>
      </c>
    </row>
    <row r="10" spans="1:2" x14ac:dyDescent="0.25">
      <c r="A10" s="86">
        <v>69</v>
      </c>
      <c r="B10" s="84">
        <v>5</v>
      </c>
    </row>
    <row r="11" spans="1:2" x14ac:dyDescent="0.25">
      <c r="A11" s="86">
        <v>70</v>
      </c>
      <c r="B11" s="84">
        <v>4</v>
      </c>
    </row>
    <row r="12" spans="1:2" x14ac:dyDescent="0.25">
      <c r="A12" s="86">
        <v>71</v>
      </c>
      <c r="B12" s="84">
        <v>3</v>
      </c>
    </row>
    <row r="13" spans="1:2" x14ac:dyDescent="0.25">
      <c r="A13" s="86">
        <v>72</v>
      </c>
      <c r="B13" s="84">
        <v>1</v>
      </c>
    </row>
    <row r="14" spans="1:2" x14ac:dyDescent="0.25">
      <c r="A14" s="86">
        <v>74</v>
      </c>
      <c r="B14" s="84">
        <v>2</v>
      </c>
    </row>
    <row r="15" spans="1:2" x14ac:dyDescent="0.25">
      <c r="A15" s="86" t="s">
        <v>138</v>
      </c>
      <c r="B15" s="84"/>
    </row>
    <row r="16" spans="1:2" x14ac:dyDescent="0.25">
      <c r="A16" s="86" t="s">
        <v>139</v>
      </c>
      <c r="B16" s="84">
        <v>40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D41"/>
  <sheetViews>
    <sheetView workbookViewId="0">
      <selection sqref="A1:D1048576"/>
    </sheetView>
  </sheetViews>
  <sheetFormatPr baseColWidth="10" defaultRowHeight="16.5" x14ac:dyDescent="0.3"/>
  <cols>
    <col min="1" max="4" width="11.42578125" style="93"/>
  </cols>
  <sheetData>
    <row r="1" spans="1:4" x14ac:dyDescent="0.3">
      <c r="A1" s="126" t="s">
        <v>141</v>
      </c>
      <c r="B1" s="127" t="s">
        <v>143</v>
      </c>
      <c r="C1" s="127" t="s">
        <v>144</v>
      </c>
      <c r="D1" s="128" t="s">
        <v>134</v>
      </c>
    </row>
    <row r="2" spans="1:4" x14ac:dyDescent="0.3">
      <c r="A2" s="129">
        <v>52</v>
      </c>
      <c r="B2" s="125">
        <v>51</v>
      </c>
      <c r="C2" s="125">
        <v>36</v>
      </c>
      <c r="D2" s="134">
        <v>63</v>
      </c>
    </row>
    <row r="3" spans="1:4" x14ac:dyDescent="0.3">
      <c r="A3" s="129">
        <v>42</v>
      </c>
      <c r="B3" s="125">
        <v>51</v>
      </c>
      <c r="C3" s="125">
        <v>36</v>
      </c>
      <c r="D3" s="134">
        <v>63</v>
      </c>
    </row>
    <row r="4" spans="1:4" x14ac:dyDescent="0.3">
      <c r="A4" s="129">
        <v>38</v>
      </c>
      <c r="B4" s="125">
        <v>56</v>
      </c>
      <c r="C4" s="125">
        <v>37</v>
      </c>
      <c r="D4" s="134">
        <v>66</v>
      </c>
    </row>
    <row r="5" spans="1:4" x14ac:dyDescent="0.3">
      <c r="A5" s="129">
        <v>48</v>
      </c>
      <c r="B5" s="125">
        <v>56</v>
      </c>
      <c r="C5" s="125">
        <v>42</v>
      </c>
      <c r="D5" s="134">
        <v>68</v>
      </c>
    </row>
    <row r="6" spans="1:4" x14ac:dyDescent="0.3">
      <c r="A6" s="129">
        <v>39</v>
      </c>
      <c r="B6" s="125">
        <v>54</v>
      </c>
      <c r="C6" s="125">
        <v>43</v>
      </c>
      <c r="D6" s="134">
        <v>71</v>
      </c>
    </row>
    <row r="7" spans="1:4" x14ac:dyDescent="0.3">
      <c r="A7" s="129">
        <v>42</v>
      </c>
      <c r="B7" s="125">
        <v>58</v>
      </c>
      <c r="C7" s="125">
        <v>43</v>
      </c>
      <c r="D7" s="134">
        <v>71</v>
      </c>
    </row>
    <row r="8" spans="1:4" x14ac:dyDescent="0.3">
      <c r="A8" s="129">
        <v>53</v>
      </c>
      <c r="B8" s="125">
        <v>54</v>
      </c>
      <c r="C8" s="125">
        <v>39</v>
      </c>
      <c r="D8" s="134">
        <v>66</v>
      </c>
    </row>
    <row r="9" spans="1:4" x14ac:dyDescent="0.3">
      <c r="A9" s="129">
        <v>39</v>
      </c>
      <c r="B9" s="125">
        <v>59</v>
      </c>
      <c r="C9" s="125">
        <v>42</v>
      </c>
      <c r="D9" s="134">
        <v>68</v>
      </c>
    </row>
    <row r="10" spans="1:4" x14ac:dyDescent="0.3">
      <c r="A10" s="129">
        <v>50</v>
      </c>
      <c r="B10" s="125">
        <v>58</v>
      </c>
      <c r="C10" s="125">
        <v>40</v>
      </c>
      <c r="D10" s="134">
        <v>68</v>
      </c>
    </row>
    <row r="11" spans="1:4" x14ac:dyDescent="0.3">
      <c r="A11" s="129">
        <v>47</v>
      </c>
      <c r="B11" s="125">
        <v>57</v>
      </c>
      <c r="C11" s="125">
        <v>39</v>
      </c>
      <c r="D11" s="134">
        <v>68</v>
      </c>
    </row>
    <row r="12" spans="1:4" x14ac:dyDescent="0.3">
      <c r="A12" s="129">
        <v>49</v>
      </c>
      <c r="B12" s="125">
        <v>54</v>
      </c>
      <c r="C12" s="125">
        <v>41</v>
      </c>
      <c r="D12" s="134">
        <v>70</v>
      </c>
    </row>
    <row r="13" spans="1:4" x14ac:dyDescent="0.3">
      <c r="A13" s="129">
        <v>46</v>
      </c>
      <c r="B13" s="125">
        <v>55</v>
      </c>
      <c r="C13" s="125">
        <v>42</v>
      </c>
      <c r="D13" s="134">
        <v>69</v>
      </c>
    </row>
    <row r="14" spans="1:4" x14ac:dyDescent="0.3">
      <c r="A14" s="129">
        <v>41</v>
      </c>
      <c r="B14" s="125">
        <v>57</v>
      </c>
      <c r="C14" s="125">
        <v>42</v>
      </c>
      <c r="D14" s="134">
        <v>71</v>
      </c>
    </row>
    <row r="15" spans="1:4" x14ac:dyDescent="0.3">
      <c r="A15" s="129">
        <v>45</v>
      </c>
      <c r="B15" s="125">
        <v>55</v>
      </c>
      <c r="C15" s="125">
        <v>42</v>
      </c>
      <c r="D15" s="134">
        <v>67</v>
      </c>
    </row>
    <row r="16" spans="1:4" x14ac:dyDescent="0.3">
      <c r="A16" s="129">
        <v>46</v>
      </c>
      <c r="B16" s="125">
        <v>57</v>
      </c>
      <c r="C16" s="125">
        <v>43</v>
      </c>
      <c r="D16" s="134">
        <v>68</v>
      </c>
    </row>
    <row r="17" spans="1:4" x14ac:dyDescent="0.3">
      <c r="A17" s="129">
        <v>49</v>
      </c>
      <c r="B17" s="125">
        <v>57</v>
      </c>
      <c r="C17" s="125">
        <v>43</v>
      </c>
      <c r="D17" s="134">
        <v>66</v>
      </c>
    </row>
    <row r="18" spans="1:4" x14ac:dyDescent="0.3">
      <c r="A18" s="129">
        <v>49</v>
      </c>
      <c r="B18" s="125">
        <v>54</v>
      </c>
      <c r="C18" s="125">
        <v>41</v>
      </c>
      <c r="D18" s="134">
        <v>64</v>
      </c>
    </row>
    <row r="19" spans="1:4" x14ac:dyDescent="0.3">
      <c r="A19" s="129">
        <v>45</v>
      </c>
      <c r="B19" s="125">
        <v>58</v>
      </c>
      <c r="C19" s="125">
        <v>44</v>
      </c>
      <c r="D19" s="134">
        <v>64</v>
      </c>
    </row>
    <row r="20" spans="1:4" x14ac:dyDescent="0.3">
      <c r="A20" s="129">
        <v>44</v>
      </c>
      <c r="B20" s="125">
        <v>55</v>
      </c>
      <c r="C20" s="125">
        <v>37</v>
      </c>
      <c r="D20" s="134">
        <v>69</v>
      </c>
    </row>
    <row r="21" spans="1:4" x14ac:dyDescent="0.3">
      <c r="A21" s="129">
        <v>48</v>
      </c>
      <c r="B21" s="125">
        <v>59</v>
      </c>
      <c r="C21" s="125">
        <v>41</v>
      </c>
      <c r="D21" s="134">
        <v>67</v>
      </c>
    </row>
    <row r="22" spans="1:4" x14ac:dyDescent="0.3">
      <c r="A22" s="129">
        <v>51</v>
      </c>
      <c r="B22" s="125">
        <v>57</v>
      </c>
      <c r="C22" s="125">
        <v>42</v>
      </c>
      <c r="D22" s="134">
        <v>67</v>
      </c>
    </row>
    <row r="23" spans="1:4" x14ac:dyDescent="0.3">
      <c r="A23" s="129">
        <v>48</v>
      </c>
      <c r="B23" s="125">
        <v>57</v>
      </c>
      <c r="C23" s="125">
        <v>41</v>
      </c>
      <c r="D23" s="134">
        <v>65</v>
      </c>
    </row>
    <row r="24" spans="1:4" x14ac:dyDescent="0.3">
      <c r="A24" s="129">
        <v>50</v>
      </c>
      <c r="B24" s="125">
        <v>57</v>
      </c>
      <c r="C24" s="125">
        <v>38</v>
      </c>
      <c r="D24" s="134">
        <v>69</v>
      </c>
    </row>
    <row r="25" spans="1:4" x14ac:dyDescent="0.3">
      <c r="A25" s="129">
        <v>47</v>
      </c>
      <c r="B25" s="125">
        <v>58</v>
      </c>
      <c r="C25" s="125">
        <v>40</v>
      </c>
      <c r="D25" s="134">
        <v>68</v>
      </c>
    </row>
    <row r="26" spans="1:4" x14ac:dyDescent="0.3">
      <c r="A26" s="129">
        <v>50</v>
      </c>
      <c r="B26" s="125">
        <v>56</v>
      </c>
      <c r="C26" s="125">
        <v>42</v>
      </c>
      <c r="D26" s="134">
        <v>69</v>
      </c>
    </row>
    <row r="27" spans="1:4" x14ac:dyDescent="0.3">
      <c r="A27" s="129">
        <v>50</v>
      </c>
      <c r="B27" s="125">
        <v>57</v>
      </c>
      <c r="C27" s="125">
        <v>38</v>
      </c>
      <c r="D27" s="134">
        <v>67</v>
      </c>
    </row>
    <row r="28" spans="1:4" x14ac:dyDescent="0.3">
      <c r="A28" s="129">
        <v>45</v>
      </c>
      <c r="B28" s="125">
        <v>58</v>
      </c>
      <c r="C28" s="125">
        <v>42</v>
      </c>
      <c r="D28" s="134">
        <v>72</v>
      </c>
    </row>
    <row r="29" spans="1:4" x14ac:dyDescent="0.3">
      <c r="A29" s="129">
        <v>46</v>
      </c>
      <c r="B29" s="125">
        <v>54</v>
      </c>
      <c r="C29" s="125">
        <v>42</v>
      </c>
      <c r="D29" s="134">
        <v>68</v>
      </c>
    </row>
    <row r="30" spans="1:4" x14ac:dyDescent="0.3">
      <c r="A30" s="129">
        <v>46</v>
      </c>
      <c r="B30" s="125">
        <v>54</v>
      </c>
      <c r="C30" s="125">
        <v>42</v>
      </c>
      <c r="D30" s="134">
        <v>70</v>
      </c>
    </row>
    <row r="31" spans="1:4" x14ac:dyDescent="0.3">
      <c r="A31" s="129">
        <v>48</v>
      </c>
      <c r="B31" s="125">
        <v>58</v>
      </c>
      <c r="C31" s="125">
        <v>40</v>
      </c>
      <c r="D31" s="134">
        <v>68</v>
      </c>
    </row>
    <row r="32" spans="1:4" x14ac:dyDescent="0.3">
      <c r="A32" s="129">
        <v>52</v>
      </c>
      <c r="B32" s="125">
        <v>56</v>
      </c>
      <c r="C32" s="125">
        <v>41</v>
      </c>
      <c r="D32" s="134">
        <v>69</v>
      </c>
    </row>
    <row r="33" spans="1:4" x14ac:dyDescent="0.3">
      <c r="A33" s="129">
        <v>46</v>
      </c>
      <c r="B33" s="125">
        <v>58</v>
      </c>
      <c r="C33" s="125">
        <v>43</v>
      </c>
      <c r="D33" s="134">
        <v>68</v>
      </c>
    </row>
    <row r="34" spans="1:4" x14ac:dyDescent="0.3">
      <c r="A34" s="129">
        <v>44</v>
      </c>
      <c r="B34" s="125">
        <v>58</v>
      </c>
      <c r="C34" s="125">
        <v>39</v>
      </c>
      <c r="D34" s="134">
        <v>70</v>
      </c>
    </row>
    <row r="35" spans="1:4" x14ac:dyDescent="0.3">
      <c r="A35" s="129">
        <v>47</v>
      </c>
      <c r="B35" s="125">
        <v>54</v>
      </c>
      <c r="C35" s="125">
        <v>40</v>
      </c>
      <c r="D35" s="134">
        <v>67</v>
      </c>
    </row>
    <row r="36" spans="1:4" x14ac:dyDescent="0.3">
      <c r="A36" s="129">
        <v>52</v>
      </c>
      <c r="B36" s="125">
        <v>56</v>
      </c>
      <c r="C36" s="125">
        <v>44</v>
      </c>
      <c r="D36" s="134">
        <v>67</v>
      </c>
    </row>
    <row r="37" spans="1:4" x14ac:dyDescent="0.3">
      <c r="A37" s="129">
        <v>49</v>
      </c>
      <c r="B37" s="125">
        <v>58</v>
      </c>
      <c r="C37" s="125">
        <v>44</v>
      </c>
      <c r="D37" s="134">
        <v>68</v>
      </c>
    </row>
    <row r="38" spans="1:4" x14ac:dyDescent="0.3">
      <c r="A38" s="129">
        <v>45</v>
      </c>
      <c r="B38" s="125">
        <v>57</v>
      </c>
      <c r="C38" s="125">
        <v>44</v>
      </c>
      <c r="D38" s="134">
        <v>68</v>
      </c>
    </row>
    <row r="39" spans="1:4" x14ac:dyDescent="0.3">
      <c r="A39" s="129">
        <v>47</v>
      </c>
      <c r="B39" s="125">
        <v>55</v>
      </c>
      <c r="C39" s="125">
        <v>42</v>
      </c>
      <c r="D39" s="134">
        <v>70</v>
      </c>
    </row>
    <row r="40" spans="1:4" x14ac:dyDescent="0.3">
      <c r="A40" s="129">
        <v>50</v>
      </c>
      <c r="B40" s="125">
        <v>60</v>
      </c>
      <c r="C40" s="125">
        <v>44</v>
      </c>
      <c r="D40" s="134">
        <v>74</v>
      </c>
    </row>
    <row r="41" spans="1:4" ht="17.25" thickBot="1" x14ac:dyDescent="0.35">
      <c r="A41" s="130">
        <v>51</v>
      </c>
      <c r="B41" s="135">
        <v>60</v>
      </c>
      <c r="C41" s="135">
        <v>42</v>
      </c>
      <c r="D41" s="136">
        <v>74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249977111117893"/>
  </sheetPr>
  <dimension ref="A1:O55"/>
  <sheetViews>
    <sheetView workbookViewId="0">
      <selection activeCell="F8" sqref="F8:F9"/>
    </sheetView>
  </sheetViews>
  <sheetFormatPr baseColWidth="10" defaultRowHeight="16.5" x14ac:dyDescent="0.3"/>
  <cols>
    <col min="1" max="1" width="11.28515625" style="93" customWidth="1"/>
    <col min="2" max="3" width="11.42578125" style="93"/>
    <col min="5" max="5" width="17.140625" style="93" customWidth="1"/>
    <col min="6" max="6" width="15.42578125" style="93" bestFit="1" customWidth="1"/>
    <col min="10" max="27" width="11.42578125" customWidth="1"/>
  </cols>
  <sheetData>
    <row r="1" spans="1:7" ht="17.25" thickBot="1" x14ac:dyDescent="0.35">
      <c r="A1" s="122" t="s">
        <v>140</v>
      </c>
      <c r="B1" s="123"/>
      <c r="C1" s="124"/>
      <c r="E1" s="139" t="s">
        <v>148</v>
      </c>
      <c r="F1" s="139" t="s">
        <v>135</v>
      </c>
    </row>
    <row r="2" spans="1:7" x14ac:dyDescent="0.3">
      <c r="A2" s="87">
        <v>38</v>
      </c>
      <c r="B2" s="88">
        <v>1</v>
      </c>
      <c r="C2" s="134">
        <f t="shared" ref="C2:C8" si="0">B2/$B$16</f>
        <v>2.5000000000000001E-2</v>
      </c>
      <c r="E2" s="109">
        <v>1</v>
      </c>
      <c r="F2" s="110">
        <f>C16</f>
        <v>46.9</v>
      </c>
    </row>
    <row r="3" spans="1:7" x14ac:dyDescent="0.3">
      <c r="A3" s="87">
        <v>39</v>
      </c>
      <c r="B3" s="88">
        <v>2</v>
      </c>
      <c r="C3" s="134">
        <f t="shared" si="0"/>
        <v>0.05</v>
      </c>
      <c r="E3" s="109">
        <v>2</v>
      </c>
      <c r="F3" s="110">
        <f>C27</f>
        <v>56.325000000000003</v>
      </c>
    </row>
    <row r="4" spans="1:7" ht="16.5" customHeight="1" x14ac:dyDescent="0.3">
      <c r="A4" s="89">
        <v>41</v>
      </c>
      <c r="B4" s="90">
        <v>1</v>
      </c>
      <c r="C4" s="134">
        <f t="shared" si="0"/>
        <v>2.5000000000000001E-2</v>
      </c>
      <c r="E4" s="109">
        <v>3</v>
      </c>
      <c r="F4" s="110">
        <f>+C39</f>
        <v>41.075000000000003</v>
      </c>
      <c r="G4" s="81"/>
    </row>
    <row r="5" spans="1:7" x14ac:dyDescent="0.3">
      <c r="A5" s="89">
        <v>42</v>
      </c>
      <c r="B5" s="90">
        <v>2</v>
      </c>
      <c r="C5" s="134">
        <f t="shared" si="0"/>
        <v>0.05</v>
      </c>
      <c r="E5" s="109">
        <v>4</v>
      </c>
      <c r="F5" s="110">
        <f>C53</f>
        <v>68.125000000000014</v>
      </c>
      <c r="G5" s="82"/>
    </row>
    <row r="6" spans="1:7" ht="17.25" thickBot="1" x14ac:dyDescent="0.35">
      <c r="A6" s="87">
        <v>44</v>
      </c>
      <c r="B6" s="88">
        <v>2</v>
      </c>
      <c r="C6" s="138">
        <f t="shared" si="0"/>
        <v>0.05</v>
      </c>
      <c r="E6" s="112" t="s">
        <v>136</v>
      </c>
      <c r="F6" s="113">
        <f>SUM(F2:F5)</f>
        <v>212.42500000000001</v>
      </c>
    </row>
    <row r="7" spans="1:7" ht="16.5" customHeight="1" thickBot="1" x14ac:dyDescent="0.35">
      <c r="A7" s="89">
        <v>45</v>
      </c>
      <c r="B7" s="90">
        <v>4</v>
      </c>
      <c r="C7" s="134">
        <f t="shared" si="0"/>
        <v>0.1</v>
      </c>
      <c r="E7" s="140" t="s">
        <v>149</v>
      </c>
      <c r="F7" s="141">
        <f>F6/60</f>
        <v>3.5404166666666668</v>
      </c>
      <c r="G7" s="81"/>
    </row>
    <row r="8" spans="1:7" x14ac:dyDescent="0.3">
      <c r="A8" s="89">
        <v>46</v>
      </c>
      <c r="B8" s="90">
        <v>5</v>
      </c>
      <c r="C8" s="134">
        <f t="shared" si="0"/>
        <v>0.125</v>
      </c>
      <c r="G8" s="82"/>
    </row>
    <row r="9" spans="1:7" x14ac:dyDescent="0.3">
      <c r="A9" s="137">
        <v>47</v>
      </c>
      <c r="B9" s="99">
        <v>4</v>
      </c>
      <c r="C9" s="134">
        <f t="shared" ref="C9:C15" si="1">B9/$B$16</f>
        <v>0.1</v>
      </c>
      <c r="F9" s="148"/>
      <c r="G9" s="82"/>
    </row>
    <row r="10" spans="1:7" x14ac:dyDescent="0.3">
      <c r="A10" s="137">
        <v>48</v>
      </c>
      <c r="B10" s="99">
        <v>4</v>
      </c>
      <c r="C10" s="134">
        <f t="shared" si="1"/>
        <v>0.1</v>
      </c>
      <c r="G10" s="82"/>
    </row>
    <row r="11" spans="1:7" x14ac:dyDescent="0.3">
      <c r="A11" s="137">
        <v>49</v>
      </c>
      <c r="B11" s="99">
        <v>4</v>
      </c>
      <c r="C11" s="134">
        <f t="shared" si="1"/>
        <v>0.1</v>
      </c>
      <c r="G11" s="82"/>
    </row>
    <row r="12" spans="1:7" x14ac:dyDescent="0.3">
      <c r="A12" s="137">
        <v>50</v>
      </c>
      <c r="B12" s="99">
        <v>5</v>
      </c>
      <c r="C12" s="134">
        <f t="shared" si="1"/>
        <v>0.125</v>
      </c>
      <c r="G12" s="82"/>
    </row>
    <row r="13" spans="1:7" x14ac:dyDescent="0.3">
      <c r="A13" s="137">
        <v>51</v>
      </c>
      <c r="B13" s="99">
        <v>2</v>
      </c>
      <c r="C13" s="134">
        <f t="shared" si="1"/>
        <v>0.05</v>
      </c>
      <c r="G13" s="82"/>
    </row>
    <row r="14" spans="1:7" x14ac:dyDescent="0.3">
      <c r="A14" s="137">
        <v>52</v>
      </c>
      <c r="B14" s="99">
        <v>3</v>
      </c>
      <c r="C14" s="134">
        <f t="shared" si="1"/>
        <v>7.4999999999999997E-2</v>
      </c>
      <c r="G14" s="82"/>
    </row>
    <row r="15" spans="1:7" x14ac:dyDescent="0.3">
      <c r="A15" s="137">
        <v>53</v>
      </c>
      <c r="B15" s="99">
        <v>1</v>
      </c>
      <c r="C15" s="134">
        <f t="shared" si="1"/>
        <v>2.5000000000000001E-2</v>
      </c>
      <c r="G15" s="82"/>
    </row>
    <row r="16" spans="1:7" ht="17.25" thickBot="1" x14ac:dyDescent="0.35">
      <c r="A16" s="91"/>
      <c r="B16" s="100">
        <f>SUM(B2:B15)</f>
        <v>40</v>
      </c>
      <c r="C16" s="102">
        <f>SUMPRODUCT(A2:A15,C2:C15)</f>
        <v>46.9</v>
      </c>
    </row>
    <row r="17" spans="1:15" ht="17.25" thickBot="1" x14ac:dyDescent="0.35"/>
    <row r="18" spans="1:15" ht="17.25" thickBot="1" x14ac:dyDescent="0.35">
      <c r="A18" s="122" t="s">
        <v>142</v>
      </c>
      <c r="B18" s="123"/>
      <c r="C18" s="124"/>
    </row>
    <row r="19" spans="1:15" x14ac:dyDescent="0.3">
      <c r="A19" s="94">
        <v>51</v>
      </c>
      <c r="B19" s="88">
        <v>2</v>
      </c>
      <c r="C19" s="138">
        <f t="shared" ref="C19:C26" si="2">B19/$B$27</f>
        <v>0.05</v>
      </c>
    </row>
    <row r="20" spans="1:15" x14ac:dyDescent="0.3">
      <c r="A20" s="95">
        <v>54</v>
      </c>
      <c r="B20" s="90">
        <v>7</v>
      </c>
      <c r="C20" s="138">
        <f t="shared" si="2"/>
        <v>0.17499999999999999</v>
      </c>
      <c r="J20" s="145"/>
    </row>
    <row r="21" spans="1:15" x14ac:dyDescent="0.3">
      <c r="A21" s="95">
        <v>55</v>
      </c>
      <c r="B21" s="90">
        <v>4</v>
      </c>
      <c r="C21" s="138">
        <f t="shared" si="2"/>
        <v>0.1</v>
      </c>
      <c r="J21" s="145"/>
    </row>
    <row r="22" spans="1:15" x14ac:dyDescent="0.3">
      <c r="A22" s="98">
        <v>56</v>
      </c>
      <c r="B22" s="99">
        <v>5</v>
      </c>
      <c r="C22" s="138">
        <f t="shared" si="2"/>
        <v>0.125</v>
      </c>
      <c r="J22" s="145"/>
    </row>
    <row r="23" spans="1:15" x14ac:dyDescent="0.3">
      <c r="A23" s="98">
        <v>57</v>
      </c>
      <c r="B23" s="99">
        <v>9</v>
      </c>
      <c r="C23" s="138">
        <f t="shared" si="2"/>
        <v>0.22500000000000001</v>
      </c>
      <c r="J23" s="145"/>
    </row>
    <row r="24" spans="1:15" x14ac:dyDescent="0.3">
      <c r="A24" s="98">
        <v>58</v>
      </c>
      <c r="B24" s="99">
        <v>9</v>
      </c>
      <c r="C24" s="138">
        <f t="shared" si="2"/>
        <v>0.22500000000000001</v>
      </c>
      <c r="J24" s="145"/>
    </row>
    <row r="25" spans="1:15" x14ac:dyDescent="0.3">
      <c r="A25" s="98">
        <v>59</v>
      </c>
      <c r="B25" s="99">
        <v>2</v>
      </c>
      <c r="C25" s="138">
        <f t="shared" si="2"/>
        <v>0.05</v>
      </c>
      <c r="J25" s="79"/>
    </row>
    <row r="26" spans="1:15" x14ac:dyDescent="0.3">
      <c r="A26" s="98">
        <v>60</v>
      </c>
      <c r="B26" s="99">
        <v>2</v>
      </c>
      <c r="C26" s="138">
        <f t="shared" si="2"/>
        <v>0.05</v>
      </c>
      <c r="J26" s="79"/>
    </row>
    <row r="27" spans="1:15" ht="17.25" thickBot="1" x14ac:dyDescent="0.35">
      <c r="A27" s="91"/>
      <c r="B27" s="100">
        <f>SUM(B19:B26)</f>
        <v>40</v>
      </c>
      <c r="C27" s="102">
        <f>SUMPRODUCT(A19:A26,C19:C26)</f>
        <v>56.325000000000003</v>
      </c>
    </row>
    <row r="28" spans="1:15" ht="17.25" thickBot="1" x14ac:dyDescent="0.35"/>
    <row r="29" spans="1:15" ht="17.25" thickBot="1" x14ac:dyDescent="0.35">
      <c r="A29" s="122" t="s">
        <v>146</v>
      </c>
      <c r="B29" s="123"/>
      <c r="C29" s="124"/>
    </row>
    <row r="30" spans="1:15" x14ac:dyDescent="0.3">
      <c r="A30" s="94">
        <v>36</v>
      </c>
      <c r="B30" s="88">
        <v>2</v>
      </c>
      <c r="C30" s="138">
        <f>B30/$B$27</f>
        <v>0.05</v>
      </c>
    </row>
    <row r="31" spans="1:15" x14ac:dyDescent="0.3">
      <c r="A31" s="95">
        <v>37</v>
      </c>
      <c r="B31" s="90">
        <v>2</v>
      </c>
      <c r="C31" s="138">
        <f>B31/$B$27</f>
        <v>0.05</v>
      </c>
      <c r="O31" s="83"/>
    </row>
    <row r="32" spans="1:15" x14ac:dyDescent="0.3">
      <c r="A32" s="95">
        <v>38</v>
      </c>
      <c r="B32" s="90">
        <v>2</v>
      </c>
      <c r="C32" s="138">
        <f>B32/$B$27</f>
        <v>0.05</v>
      </c>
      <c r="O32" s="83"/>
    </row>
    <row r="33" spans="1:15" x14ac:dyDescent="0.3">
      <c r="A33" s="98">
        <v>39</v>
      </c>
      <c r="B33" s="99">
        <v>3</v>
      </c>
      <c r="C33" s="138">
        <f>B33/$B$27</f>
        <v>7.4999999999999997E-2</v>
      </c>
      <c r="O33" s="83"/>
    </row>
    <row r="34" spans="1:15" x14ac:dyDescent="0.3">
      <c r="A34" s="98">
        <v>40</v>
      </c>
      <c r="B34" s="99">
        <v>4</v>
      </c>
      <c r="C34" s="138">
        <f t="shared" ref="C34:C38" si="3">B34/$B$27</f>
        <v>0.1</v>
      </c>
      <c r="O34" s="83"/>
    </row>
    <row r="35" spans="1:15" x14ac:dyDescent="0.3">
      <c r="A35" s="98">
        <v>41</v>
      </c>
      <c r="B35" s="99">
        <v>5</v>
      </c>
      <c r="C35" s="138">
        <f t="shared" si="3"/>
        <v>0.125</v>
      </c>
      <c r="O35" s="83"/>
    </row>
    <row r="36" spans="1:15" x14ac:dyDescent="0.3">
      <c r="A36" s="98">
        <v>42</v>
      </c>
      <c r="B36" s="99">
        <v>12</v>
      </c>
      <c r="C36" s="138">
        <f t="shared" si="3"/>
        <v>0.3</v>
      </c>
    </row>
    <row r="37" spans="1:15" x14ac:dyDescent="0.3">
      <c r="A37" s="98">
        <v>43</v>
      </c>
      <c r="B37" s="99">
        <v>5</v>
      </c>
      <c r="C37" s="138">
        <f t="shared" si="3"/>
        <v>0.125</v>
      </c>
    </row>
    <row r="38" spans="1:15" x14ac:dyDescent="0.3">
      <c r="A38" s="98">
        <v>44</v>
      </c>
      <c r="B38" s="99">
        <v>5</v>
      </c>
      <c r="C38" s="138">
        <f t="shared" si="3"/>
        <v>0.125</v>
      </c>
      <c r="J38" s="83"/>
    </row>
    <row r="39" spans="1:15" ht="17.25" thickBot="1" x14ac:dyDescent="0.35">
      <c r="A39" s="91"/>
      <c r="B39" s="100">
        <f>SUM(B30:B38)</f>
        <v>40</v>
      </c>
      <c r="C39" s="102">
        <f>SUMPRODUCT(A30:A38,C30:C38)</f>
        <v>41.075000000000003</v>
      </c>
      <c r="J39" s="83"/>
    </row>
    <row r="40" spans="1:15" ht="17.25" thickBot="1" x14ac:dyDescent="0.35">
      <c r="J40" s="83"/>
    </row>
    <row r="41" spans="1:15" ht="17.25" thickBot="1" x14ac:dyDescent="0.35">
      <c r="A41" s="122" t="s">
        <v>134</v>
      </c>
      <c r="B41" s="123"/>
      <c r="C41" s="124"/>
    </row>
    <row r="42" spans="1:15" x14ac:dyDescent="0.3">
      <c r="A42" s="104">
        <v>63</v>
      </c>
      <c r="B42" s="90">
        <v>2</v>
      </c>
      <c r="C42" s="101">
        <f>B42/$B$53</f>
        <v>0.05</v>
      </c>
    </row>
    <row r="43" spans="1:15" x14ac:dyDescent="0.3">
      <c r="A43" s="104">
        <v>64</v>
      </c>
      <c r="B43" s="90">
        <v>2</v>
      </c>
      <c r="C43" s="101">
        <f t="shared" ref="C43:C52" si="4">B43/$B$53</f>
        <v>0.05</v>
      </c>
    </row>
    <row r="44" spans="1:15" x14ac:dyDescent="0.3">
      <c r="A44" s="104">
        <v>65</v>
      </c>
      <c r="B44" s="90">
        <v>1</v>
      </c>
      <c r="C44" s="101">
        <f t="shared" si="4"/>
        <v>2.5000000000000001E-2</v>
      </c>
    </row>
    <row r="45" spans="1:15" x14ac:dyDescent="0.3">
      <c r="A45" s="104">
        <v>66</v>
      </c>
      <c r="B45" s="90">
        <v>3</v>
      </c>
      <c r="C45" s="101">
        <f t="shared" si="4"/>
        <v>7.4999999999999997E-2</v>
      </c>
    </row>
    <row r="46" spans="1:15" x14ac:dyDescent="0.3">
      <c r="A46" s="104">
        <v>67</v>
      </c>
      <c r="B46" s="90">
        <v>6</v>
      </c>
      <c r="C46" s="101">
        <f t="shared" si="4"/>
        <v>0.15</v>
      </c>
    </row>
    <row r="47" spans="1:15" x14ac:dyDescent="0.3">
      <c r="A47" s="104">
        <v>68</v>
      </c>
      <c r="B47" s="90">
        <v>11</v>
      </c>
      <c r="C47" s="101">
        <f t="shared" si="4"/>
        <v>0.27500000000000002</v>
      </c>
    </row>
    <row r="48" spans="1:15" x14ac:dyDescent="0.3">
      <c r="A48" s="104">
        <v>69</v>
      </c>
      <c r="B48" s="90">
        <v>5</v>
      </c>
      <c r="C48" s="101">
        <f t="shared" si="4"/>
        <v>0.125</v>
      </c>
    </row>
    <row r="49" spans="1:6" x14ac:dyDescent="0.3">
      <c r="A49" s="104">
        <v>70</v>
      </c>
      <c r="B49" s="90">
        <v>4</v>
      </c>
      <c r="C49" s="101">
        <f t="shared" si="4"/>
        <v>0.1</v>
      </c>
    </row>
    <row r="50" spans="1:6" x14ac:dyDescent="0.3">
      <c r="A50" s="104">
        <v>71</v>
      </c>
      <c r="B50" s="90">
        <v>3</v>
      </c>
      <c r="C50" s="101">
        <f t="shared" si="4"/>
        <v>7.4999999999999997E-2</v>
      </c>
    </row>
    <row r="51" spans="1:6" x14ac:dyDescent="0.3">
      <c r="A51" s="105">
        <v>72</v>
      </c>
      <c r="B51" s="99">
        <v>1</v>
      </c>
      <c r="C51" s="101">
        <f t="shared" si="4"/>
        <v>2.5000000000000001E-2</v>
      </c>
    </row>
    <row r="52" spans="1:6" x14ac:dyDescent="0.3">
      <c r="A52" s="105">
        <v>74</v>
      </c>
      <c r="B52" s="99">
        <v>2</v>
      </c>
      <c r="C52" s="101">
        <f t="shared" si="4"/>
        <v>0.05</v>
      </c>
    </row>
    <row r="53" spans="1:6" ht="17.25" thickBot="1" x14ac:dyDescent="0.35">
      <c r="A53" s="91"/>
      <c r="B53" s="100">
        <f>SUM(B42:B52)</f>
        <v>40</v>
      </c>
      <c r="C53" s="97">
        <f>SUMPRODUCT(A42:A52,C42:C52)</f>
        <v>68.125000000000014</v>
      </c>
    </row>
    <row r="54" spans="1:6" s="107" customFormat="1" x14ac:dyDescent="0.3">
      <c r="A54" s="93"/>
      <c r="B54" s="93"/>
      <c r="C54" s="93"/>
      <c r="E54" s="93"/>
      <c r="F54" s="93"/>
    </row>
    <row r="55" spans="1:6" x14ac:dyDescent="0.3">
      <c r="A55" s="106"/>
      <c r="B55" s="106"/>
      <c r="C55" s="106"/>
    </row>
  </sheetData>
  <mergeCells count="1">
    <mergeCell ref="J20:J24"/>
  </mergeCell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Tiempo de Espera</vt:lpstr>
      <vt:lpstr>clusters tiempo de espera</vt:lpstr>
      <vt:lpstr>Promedio Cluster</vt:lpstr>
      <vt:lpstr>Esperanza</vt:lpstr>
      <vt:lpstr>Tiempo de Recorrido</vt:lpstr>
      <vt:lpstr>clusters tiempo de recorrido </vt:lpstr>
      <vt:lpstr>Hoja9</vt:lpstr>
      <vt:lpstr>Cluster TR</vt:lpstr>
      <vt:lpstr>Esperanza (2)</vt:lpstr>
      <vt:lpstr>Tiempo de Servicio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Julieth Diaz Gonzalez</dc:creator>
  <cp:lastModifiedBy>Julieth Diaz Gonzalez</cp:lastModifiedBy>
  <dcterms:created xsi:type="dcterms:W3CDTF">2016-09-06T14:19:46Z</dcterms:created>
  <dcterms:modified xsi:type="dcterms:W3CDTF">2016-12-04T05:15:53Z</dcterms:modified>
</cp:coreProperties>
</file>