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20490" windowHeight="7755"/>
  </bookViews>
  <sheets>
    <sheet name="MATRIZ DE PELIGROS GTC 45 " sheetId="1" r:id="rId1"/>
  </sheets>
  <definedNames>
    <definedName name="_xlnm._FilterDatabase" localSheetId="0" hidden="1">'MATRIZ DE PELIGROS GTC 45 '!$V$8:$W$37</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9" i="1" l="1"/>
  <c r="T10" i="1"/>
  <c r="T11" i="1"/>
  <c r="T12" i="1"/>
  <c r="T13" i="1"/>
  <c r="T14" i="1"/>
  <c r="T15" i="1"/>
  <c r="T16" i="1"/>
  <c r="T17" i="1"/>
  <c r="T18" i="1"/>
  <c r="T19" i="1"/>
  <c r="T20" i="1"/>
  <c r="T21" i="1"/>
  <c r="T22" i="1"/>
  <c r="T23" i="1"/>
  <c r="T24" i="1"/>
  <c r="T25" i="1"/>
  <c r="T26" i="1"/>
  <c r="T27" i="1"/>
  <c r="T28" i="1"/>
  <c r="T29" i="1"/>
  <c r="T30" i="1"/>
  <c r="T31" i="1"/>
  <c r="T32" i="1"/>
  <c r="T33" i="1"/>
  <c r="T34" i="1"/>
  <c r="T35" i="1"/>
  <c r="T36" i="1"/>
  <c r="T37" i="1"/>
  <c r="Q9" i="1"/>
  <c r="U9" i="1" s="1"/>
  <c r="V9" i="1" s="1"/>
  <c r="Q10" i="1"/>
  <c r="R10" i="1" s="1"/>
  <c r="Q11" i="1"/>
  <c r="U11" i="1" s="1"/>
  <c r="Q12" i="1"/>
  <c r="U12" i="1" s="1"/>
  <c r="Q13" i="1"/>
  <c r="U13" i="1" s="1"/>
  <c r="Q14" i="1"/>
  <c r="U14" i="1" s="1"/>
  <c r="Q15" i="1"/>
  <c r="U15" i="1" s="1"/>
  <c r="Q16" i="1"/>
  <c r="U16" i="1" s="1"/>
  <c r="Q17" i="1"/>
  <c r="U17" i="1" s="1"/>
  <c r="Q18" i="1"/>
  <c r="U18" i="1" s="1"/>
  <c r="Q19" i="1"/>
  <c r="U19" i="1" s="1"/>
  <c r="Q20" i="1"/>
  <c r="U20" i="1" s="1"/>
  <c r="Q21" i="1"/>
  <c r="U21" i="1" s="1"/>
  <c r="Q22" i="1"/>
  <c r="U22" i="1" s="1"/>
  <c r="Q23" i="1"/>
  <c r="U23" i="1" s="1"/>
  <c r="Q24" i="1"/>
  <c r="U24" i="1" s="1"/>
  <c r="Q25" i="1"/>
  <c r="U25" i="1" s="1"/>
  <c r="Q26" i="1"/>
  <c r="U26" i="1" s="1"/>
  <c r="Q27" i="1"/>
  <c r="U27" i="1" s="1"/>
  <c r="Q28" i="1"/>
  <c r="U28" i="1" s="1"/>
  <c r="Q29" i="1"/>
  <c r="U29" i="1" s="1"/>
  <c r="Q30" i="1"/>
  <c r="U30" i="1" s="1"/>
  <c r="Q31" i="1"/>
  <c r="U31" i="1" s="1"/>
  <c r="Q32" i="1"/>
  <c r="U32" i="1" s="1"/>
  <c r="Q33" i="1"/>
  <c r="U33" i="1" s="1"/>
  <c r="Q34" i="1"/>
  <c r="U34" i="1" s="1"/>
  <c r="Q35" i="1"/>
  <c r="U35" i="1" s="1"/>
  <c r="Q36" i="1"/>
  <c r="U36" i="1" s="1"/>
  <c r="Q37" i="1"/>
  <c r="U37" i="1" s="1"/>
  <c r="P9" i="1"/>
  <c r="P10" i="1"/>
  <c r="P11" i="1"/>
  <c r="P12" i="1"/>
  <c r="P13" i="1"/>
  <c r="P14" i="1"/>
  <c r="P15" i="1"/>
  <c r="P16" i="1"/>
  <c r="P17" i="1"/>
  <c r="P18" i="1"/>
  <c r="P19" i="1"/>
  <c r="P20" i="1"/>
  <c r="P21" i="1"/>
  <c r="P22" i="1"/>
  <c r="P23" i="1"/>
  <c r="P24" i="1"/>
  <c r="P25" i="1"/>
  <c r="P26" i="1"/>
  <c r="P27" i="1"/>
  <c r="P28" i="1"/>
  <c r="P29" i="1"/>
  <c r="P30" i="1"/>
  <c r="P31" i="1"/>
  <c r="P32" i="1"/>
  <c r="P33" i="1"/>
  <c r="P34" i="1"/>
  <c r="P35" i="1"/>
  <c r="P36" i="1"/>
  <c r="P37" i="1"/>
  <c r="N37" i="1"/>
  <c r="N35" i="1"/>
  <c r="N36" i="1"/>
  <c r="N29" i="1"/>
  <c r="N30" i="1"/>
  <c r="N31" i="1"/>
  <c r="N32" i="1"/>
  <c r="N33" i="1"/>
  <c r="N34" i="1"/>
  <c r="N24" i="1"/>
  <c r="N25" i="1"/>
  <c r="N26" i="1"/>
  <c r="N27" i="1"/>
  <c r="N28" i="1"/>
  <c r="N18" i="1"/>
  <c r="N19" i="1"/>
  <c r="N20" i="1"/>
  <c r="N21" i="1"/>
  <c r="N22" i="1"/>
  <c r="N23" i="1"/>
  <c r="N12" i="1"/>
  <c r="N13" i="1"/>
  <c r="N14" i="1"/>
  <c r="N15" i="1"/>
  <c r="N16" i="1"/>
  <c r="N17" i="1"/>
  <c r="N9" i="1"/>
  <c r="N10" i="1"/>
  <c r="N11" i="1"/>
  <c r="R34" i="1" l="1"/>
  <c r="R30" i="1"/>
  <c r="R26" i="1"/>
  <c r="R9" i="1"/>
  <c r="R33" i="1"/>
  <c r="R29" i="1"/>
  <c r="R25" i="1"/>
  <c r="R37" i="1"/>
  <c r="R36" i="1"/>
  <c r="R32" i="1"/>
  <c r="R28" i="1"/>
  <c r="R24" i="1"/>
  <c r="R35" i="1"/>
  <c r="R31" i="1"/>
  <c r="R27" i="1"/>
  <c r="R23" i="1"/>
  <c r="R22" i="1"/>
  <c r="R21" i="1"/>
  <c r="R20" i="1"/>
  <c r="R19" i="1"/>
  <c r="R18" i="1"/>
  <c r="R17" i="1"/>
  <c r="R16" i="1"/>
  <c r="R15" i="1"/>
  <c r="R14" i="1"/>
  <c r="R13" i="1"/>
  <c r="R12" i="1"/>
  <c r="R11" i="1"/>
  <c r="U10" i="1"/>
  <c r="W9" i="1"/>
  <c r="W35" i="1"/>
  <c r="V35" i="1"/>
  <c r="W31" i="1"/>
  <c r="V31" i="1"/>
  <c r="W28" i="1"/>
  <c r="V28" i="1"/>
  <c r="W24" i="1"/>
  <c r="V24" i="1"/>
  <c r="W20" i="1"/>
  <c r="V20" i="1"/>
  <c r="W16" i="1"/>
  <c r="V16" i="1"/>
  <c r="W12" i="1"/>
  <c r="V12" i="1"/>
  <c r="W11" i="1"/>
  <c r="V11" i="1"/>
  <c r="W34" i="1"/>
  <c r="V34" i="1"/>
  <c r="W30" i="1"/>
  <c r="V30" i="1"/>
  <c r="W27" i="1"/>
  <c r="V27" i="1"/>
  <c r="W23" i="1"/>
  <c r="V23" i="1"/>
  <c r="W19" i="1"/>
  <c r="V19" i="1"/>
  <c r="W15" i="1"/>
  <c r="V15" i="1"/>
  <c r="V33" i="1"/>
  <c r="W33" i="1"/>
  <c r="V29" i="1"/>
  <c r="W29" i="1"/>
  <c r="V26" i="1"/>
  <c r="W26" i="1"/>
  <c r="V22" i="1"/>
  <c r="W22" i="1"/>
  <c r="V18" i="1"/>
  <c r="W18" i="1"/>
  <c r="V14" i="1"/>
  <c r="W14" i="1"/>
  <c r="V37" i="1"/>
  <c r="W37" i="1"/>
  <c r="V36" i="1"/>
  <c r="W36" i="1"/>
  <c r="V32" i="1"/>
  <c r="W32" i="1"/>
  <c r="V25" i="1"/>
  <c r="W25" i="1"/>
  <c r="V21" i="1"/>
  <c r="W21" i="1"/>
  <c r="V17" i="1"/>
  <c r="W17" i="1"/>
  <c r="V13" i="1"/>
  <c r="W13" i="1"/>
  <c r="V10" i="1" l="1"/>
  <c r="W10" i="1"/>
</calcChain>
</file>

<file path=xl/comments1.xml><?xml version="1.0" encoding="utf-8"?>
<comments xmlns="http://schemas.openxmlformats.org/spreadsheetml/2006/main">
  <authors>
    <author>Windows User</author>
  </authors>
  <commentList>
    <comment ref="A7" authorId="0">
      <text>
        <r>
          <rPr>
            <sz val="8"/>
            <color indexed="81"/>
            <rFont val="Calibri"/>
            <family val="2"/>
            <scheme val="minor"/>
          </rPr>
          <t>AREA A IDENTIFICAR Y EVALUAR DE ACUERDO CON ORGANIGRAMA DE LA COMPAÑIA, EJM: RECURSOS HUMANOS COMERCIAL, PRODUCCION, MATENIMIENTO, LOGISTICA, ETC</t>
        </r>
        <r>
          <rPr>
            <sz val="9"/>
            <color indexed="81"/>
            <rFont val="Tahoma"/>
            <family val="2"/>
          </rPr>
          <t xml:space="preserve">
</t>
        </r>
      </text>
    </comment>
    <comment ref="B7" authorId="0">
      <text>
        <r>
          <rPr>
            <sz val="8"/>
            <color indexed="81"/>
            <rFont val="Calibri"/>
            <family val="2"/>
            <scheme val="minor"/>
          </rPr>
          <t>ESPACIO FÍSICO EN EL QUE SE REALIZAN ACTIVIDADES RELACIONADAS CON EL TRABAJO
EJM: OFICINA, PLANTA, ALMACEN, COCINA</t>
        </r>
      </text>
    </comment>
    <comment ref="C7" authorId="0">
      <text>
        <r>
          <rPr>
            <sz val="8"/>
            <color indexed="81"/>
            <rFont val="Calibri"/>
            <family val="2"/>
            <scheme val="minor"/>
          </rPr>
          <t>CARGOS RELACIONADOS, EN EL AREA A IDENTIFICAR. EJM: 
1, GESTION HUMANA: (SECRETARIA, AUXILIAR,  DIRECTOR DE RRHH.)
2. PRODUCCION: (SOLDADOR, AUX DE PLANTA, EMPACADOR)</t>
        </r>
        <r>
          <rPr>
            <sz val="9"/>
            <color indexed="81"/>
            <rFont val="Tahoma"/>
            <family val="2"/>
          </rPr>
          <t xml:space="preserve">
</t>
        </r>
      </text>
    </comment>
    <comment ref="D7" authorId="0">
      <text>
        <r>
          <rPr>
            <sz val="8"/>
            <color indexed="81"/>
            <rFont val="Calibri"/>
            <family val="2"/>
            <scheme val="minor"/>
          </rPr>
          <t>ACTIVIDAD DESEMPEÑADA DURANTE LA JORNADA LABORAL</t>
        </r>
        <r>
          <rPr>
            <sz val="9"/>
            <color indexed="81"/>
            <rFont val="Tahoma"/>
            <family val="2"/>
          </rPr>
          <t xml:space="preserve">
</t>
        </r>
      </text>
    </comment>
    <comment ref="G7" authorId="0">
      <text>
        <r>
          <rPr>
            <sz val="8"/>
            <color indexed="81"/>
            <rFont val="Calibri"/>
            <family val="2"/>
            <scheme val="minor"/>
          </rPr>
          <t>FUENTE, SITUACIÓN O ACTO CON POTENCIAL DAÑO EN TÉRMINOS DE ENFERMEDAD O LESIÓN A LAS PERSONAS, O UNA COMBINACIÓN DE ESTOS.</t>
        </r>
        <r>
          <rPr>
            <sz val="9"/>
            <color indexed="81"/>
            <rFont val="Tahoma"/>
            <family val="2"/>
          </rPr>
          <t xml:space="preserve">
</t>
        </r>
      </text>
    </comment>
    <comment ref="I7" authorId="0">
      <text>
        <r>
          <rPr>
            <sz val="8"/>
            <color indexed="81"/>
            <rFont val="Calibri"/>
            <family val="2"/>
            <scheme val="minor"/>
          </rPr>
          <t xml:space="preserve">
POSIBLES EFECTOS, EN LA SALUD, SEGURIDAD DE LOS TRABAJADORES, DAÑO A LA PROPIEDAD</t>
        </r>
        <r>
          <rPr>
            <sz val="9"/>
            <color indexed="81"/>
            <rFont val="Tahoma"/>
            <family val="2"/>
          </rPr>
          <t xml:space="preserve">
</t>
        </r>
      </text>
    </comment>
    <comment ref="J7" authorId="0">
      <text>
        <r>
          <rPr>
            <sz val="9"/>
            <color indexed="81"/>
            <rFont val="Tahoma"/>
            <family val="2"/>
          </rPr>
          <t xml:space="preserve">
</t>
        </r>
        <r>
          <rPr>
            <sz val="8"/>
            <color indexed="81"/>
            <rFont val="Calibri"/>
            <family val="2"/>
            <scheme val="minor"/>
          </rPr>
          <t>CONTROLES QUE LA EMPRESA A IMPLEMENTADO PARA EVITAR Y/O CONTROLAR EL PELIGRO</t>
        </r>
      </text>
    </comment>
    <comment ref="E8" authorId="0">
      <text>
        <r>
          <rPr>
            <sz val="8"/>
            <color indexed="81"/>
            <rFont val="Calibri"/>
            <family val="2"/>
            <scheme val="minor"/>
          </rPr>
          <t>ACTIVIDAD QUE FORMA PARTE DE UN PROCESO DE LA EMPRESA,  Y SE HA PLANIFICADO Y ES ESTANDARIZABLE.</t>
        </r>
        <r>
          <rPr>
            <sz val="9"/>
            <color indexed="81"/>
            <rFont val="Tahoma"/>
            <family val="2"/>
          </rPr>
          <t xml:space="preserve">
</t>
        </r>
      </text>
    </comment>
    <comment ref="F8" authorId="0">
      <text>
        <r>
          <rPr>
            <sz val="8"/>
            <color indexed="81"/>
            <rFont val="Calibri"/>
            <family val="2"/>
            <scheme val="minor"/>
          </rPr>
          <t>ACTIVIDAD QUE NO SE HA PLANIFICADO NI ESTANDARIZADO, DENTRO DE UN PROCESO DE LA EMPRESA.</t>
        </r>
        <r>
          <rPr>
            <sz val="9"/>
            <color indexed="81"/>
            <rFont val="Tahoma"/>
            <family val="2"/>
          </rPr>
          <t xml:space="preserve">
</t>
        </r>
      </text>
    </comment>
    <comment ref="G8" authorId="0">
      <text>
        <r>
          <rPr>
            <sz val="8"/>
            <color indexed="81"/>
            <rFont val="Calibri"/>
            <family val="2"/>
            <scheme val="minor"/>
          </rPr>
          <t xml:space="preserve">
DESCIPCION DETALLADA DEL PELIGRO IDENTIFICADO</t>
        </r>
        <r>
          <rPr>
            <sz val="9"/>
            <color indexed="81"/>
            <rFont val="Tahoma"/>
            <family val="2"/>
          </rPr>
          <t xml:space="preserve">
</t>
        </r>
      </text>
    </comment>
    <comment ref="H8" authorId="0">
      <text>
        <r>
          <rPr>
            <sz val="8"/>
            <color indexed="81"/>
            <rFont val="Calibri"/>
            <family val="2"/>
            <scheme val="minor"/>
          </rPr>
          <t>LOS PELIGROS SE CLASIFICA EN: BIOLOGICOS, FISICOS, QUIMICOS, PSICOSOCIAL, BIOMECANICOS, CONDICIONES DE SEGURIDAD Y FENOMENOS NATURALES, CADA UNO DE ESTOS TIENE UNA SUB DIVISION. REMITIRCE A DOCUMENTO</t>
        </r>
        <r>
          <rPr>
            <sz val="9"/>
            <color indexed="81"/>
            <rFont val="Tahoma"/>
            <family val="2"/>
          </rPr>
          <t xml:space="preserve">
</t>
        </r>
      </text>
    </comment>
    <comment ref="J8" authorId="0">
      <text>
        <r>
          <rPr>
            <sz val="8"/>
            <color indexed="81"/>
            <rFont val="Calibri"/>
            <family val="2"/>
            <scheme val="minor"/>
          </rPr>
          <t>CONTROLES EN LA FUENTE QUE DIRECTAMENTE GENERAN EL PELIGRO EN EL TRABAJADOR EJM: MAQUINA, HERRAMIENTAS, COMPUTADOR.</t>
        </r>
        <r>
          <rPr>
            <sz val="9"/>
            <color indexed="81"/>
            <rFont val="Tahoma"/>
            <family val="2"/>
          </rPr>
          <t xml:space="preserve">
</t>
        </r>
      </text>
    </comment>
    <comment ref="K8" authorId="0">
      <text>
        <r>
          <rPr>
            <sz val="8"/>
            <color indexed="81"/>
            <rFont val="Calibri"/>
            <family val="2"/>
            <scheme val="minor"/>
          </rPr>
          <t>CONTROLES EN EL MEDIO, CERCANOS A LA FUENTE DE PELIGRO. EJM: RUDIO, ORDEN Y ASEO.</t>
        </r>
        <r>
          <rPr>
            <sz val="9"/>
            <color indexed="81"/>
            <rFont val="Tahoma"/>
            <family val="2"/>
          </rPr>
          <t xml:space="preserve">
</t>
        </r>
      </text>
    </comment>
    <comment ref="L8" authorId="0">
      <text>
        <r>
          <rPr>
            <sz val="8"/>
            <color indexed="81"/>
            <rFont val="Calibri"/>
            <family val="2"/>
            <scheme val="minor"/>
          </rPr>
          <t>CONTROLES EN EL TRABAJADOR, EJM: ELEMENTOS DE PROTECCION PERSONAL</t>
        </r>
        <r>
          <rPr>
            <sz val="9"/>
            <color indexed="81"/>
            <rFont val="Tahoma"/>
            <family val="2"/>
          </rPr>
          <t xml:space="preserve">
</t>
        </r>
      </text>
    </comment>
    <comment ref="M8" authorId="0">
      <text>
        <r>
          <rPr>
            <sz val="8"/>
            <color indexed="81"/>
            <rFont val="Calibri"/>
            <family val="2"/>
            <scheme val="minor"/>
          </rPr>
          <t>LA EXPOSICIÓN A UN PELIGRO QUE SE PRESENTA EN UN TIEMPO DETERMINADO DURANTE LA JORNADA LABORAL CALIFICAR DE ACUERDO CON LO EVIDENCIADO ASÍ:
CONTINUA: 4
FRECUENTE: 3
OCASIONAL: 2
ESPORADICA: 1</t>
        </r>
      </text>
    </comment>
    <comment ref="N8" authorId="0">
      <text>
        <r>
          <rPr>
            <sz val="8"/>
            <color indexed="81"/>
            <rFont val="Calibri"/>
            <family val="2"/>
            <scheme val="minor"/>
          </rPr>
          <t>DESCRIPCIÓN DEL NIVEL DE EXPOSICIÓN (FORMULADO) NO DILIGENCIAR</t>
        </r>
      </text>
    </comment>
    <comment ref="O8" authorId="0">
      <text>
        <r>
          <rPr>
            <sz val="8"/>
            <color indexed="81"/>
            <rFont val="Calibri"/>
            <family val="2"/>
            <scheme val="minor"/>
          </rPr>
          <t>MAGNITUD ESPERABLE ENTRE EL CONJUNTO DE PELIGROS DETECTADOS. CALIFICAR DE ACUERDO CON LO EVIDENCIADO ASI: 
BAJO:0
MEDIO:2
ALTO:6
MUY ALTO:10</t>
        </r>
      </text>
    </comment>
    <comment ref="P8" authorId="0">
      <text>
        <r>
          <rPr>
            <sz val="8"/>
            <color indexed="81"/>
            <rFont val="Calibri"/>
            <family val="2"/>
            <scheme val="minor"/>
          </rPr>
          <t>DESCRIPCIÓN DEL NIVEL DE EXPOSICIÓN (FORMULADO) NO DILIGENCIAR</t>
        </r>
      </text>
    </comment>
    <comment ref="Q8" authorId="0">
      <text>
        <r>
          <rPr>
            <sz val="8"/>
            <color indexed="81"/>
            <rFont val="Calibri"/>
            <family val="2"/>
            <scheme val="minor"/>
          </rPr>
          <t>PRODUCTO DEL NIVEL DE DEFICIENCIA X EL NIVEL DE EXPOSICIÓN  ND*NE(FORMULADO) NO DILIGENCIAR</t>
        </r>
      </text>
    </comment>
    <comment ref="R8" authorId="0">
      <text>
        <r>
          <rPr>
            <sz val="8"/>
            <color indexed="81"/>
            <rFont val="Calibri"/>
            <family val="2"/>
            <scheme val="minor"/>
          </rPr>
          <t>DESCRIPCIÓN 
DEL NIVEL DE PROBABILIDAD (FORMULADO) NO DILIGENCIAR</t>
        </r>
        <r>
          <rPr>
            <sz val="9"/>
            <color indexed="81"/>
            <rFont val="Tahoma"/>
            <family val="2"/>
          </rPr>
          <t xml:space="preserve">
</t>
        </r>
      </text>
    </comment>
    <comment ref="S8" authorId="0">
      <text>
        <r>
          <rPr>
            <sz val="8"/>
            <color indexed="81"/>
            <rFont val="Calibri"/>
            <family val="2"/>
            <scheme val="minor"/>
          </rPr>
          <t>MEDIDA DE LA SEVERIDAD DE LAS CONSECUENCIAS.
CALIFICAR DE ACUERDO CON LO EVIDENCIADO ASI:
MORTAL O CONSECUENCIAS
CATASTROFICO:100
MUY GRAVE:60
GRAVE:25
LEVE:10</t>
        </r>
      </text>
    </comment>
    <comment ref="T8" authorId="0">
      <text>
        <r>
          <rPr>
            <sz val="8"/>
            <color indexed="81"/>
            <rFont val="Calibri"/>
            <family val="2"/>
            <scheme val="minor"/>
          </rPr>
          <t>DESCRPCIÓN DEL NIVEL DE CONSECUENCIA (FORMULADO) NO DILIGENCIAR</t>
        </r>
      </text>
    </comment>
    <comment ref="U8" authorId="0">
      <text>
        <r>
          <rPr>
            <sz val="8"/>
            <color indexed="81"/>
            <rFont val="Calibri Light"/>
            <family val="2"/>
            <scheme val="major"/>
          </rPr>
          <t>NIVEL DE PROBABILIDAD*NIVEL DE CONSECUENCIA (FORMULADO) NO DILIGENCIAR</t>
        </r>
      </text>
    </comment>
    <comment ref="V8" authorId="0">
      <text>
        <r>
          <rPr>
            <sz val="8"/>
            <color indexed="81"/>
            <rFont val="Calibri"/>
            <family val="2"/>
            <scheme val="minor"/>
          </rPr>
          <t>UNA VEZ DETERMINADO EL NIVEL DE RIESGO, SE DEBE DECIDIR CUÁLES RIESGOS SON ACEPTABLES Y CUÁLES NO. EL MÉTODO A EMPLEAR ES SEMICUANTITATIVO (FORMULADO) NO DILIGENCIAR</t>
        </r>
      </text>
    </comment>
    <comment ref="W8" authorId="0">
      <text>
        <r>
          <rPr>
            <sz val="8"/>
            <color indexed="81"/>
            <rFont val="Calibri Light"/>
            <family val="2"/>
            <scheme val="major"/>
          </rPr>
          <t>DESCRIPCIÓN DE LA ACEPTABILIDAD DEL RIESGO (FORMULADO) NO DILIGENCIAR</t>
        </r>
      </text>
    </comment>
    <comment ref="X8" authorId="0">
      <text>
        <r>
          <rPr>
            <sz val="8"/>
            <color indexed="81"/>
            <rFont val="Calibri"/>
            <family val="2"/>
            <scheme val="minor"/>
          </rPr>
          <t xml:space="preserve">NÚMERO DE EXPUESTOS FRENTE AL PELIGRO EVIDENCIADO </t>
        </r>
      </text>
    </comment>
    <comment ref="Y8" authorId="0">
      <text>
        <r>
          <rPr>
            <sz val="8"/>
            <color indexed="81"/>
            <rFont val="Calibri"/>
            <family val="2"/>
            <scheme val="minor"/>
          </rPr>
          <t>NORMATIVIDAD VIGENTE 
QUE REGLAMENTA EL PELIGRO IDENTIFICADO</t>
        </r>
      </text>
    </comment>
    <comment ref="AB8" authorId="0">
      <text>
        <r>
          <rPr>
            <sz val="8"/>
            <color indexed="81"/>
            <rFont val="Calibri"/>
            <family val="2"/>
            <scheme val="minor"/>
          </rPr>
          <t>AJUSTES 
EN LA INGENIERÌA, COMO REUBICACIÒN DE MAQUINARIA, UBICACIÒN DE GUARDA DE SEGURIDAD</t>
        </r>
      </text>
    </comment>
    <comment ref="AC8" authorId="0">
      <text>
        <r>
          <rPr>
            <sz val="8"/>
            <color indexed="81"/>
            <rFont val="Calibri"/>
            <family val="2"/>
            <scheme val="minor"/>
          </rPr>
          <t>CONTROLES COMO CAPACITACIÒN, SEÑALIZACIÒN, PROGRAMAS, MEDICIONES</t>
        </r>
      </text>
    </comment>
    <comment ref="AD8" authorId="0">
      <text>
        <r>
          <rPr>
            <sz val="8"/>
            <color indexed="81"/>
            <rFont val="Calibri"/>
            <family val="2"/>
            <scheme val="minor"/>
          </rPr>
          <t xml:space="preserve">ELEMENTOS DE PROTECCIÒN PERSONAL </t>
        </r>
        <r>
          <rPr>
            <sz val="9"/>
            <color indexed="81"/>
            <rFont val="Tahoma"/>
            <family val="2"/>
          </rPr>
          <t xml:space="preserve">
</t>
        </r>
      </text>
    </comment>
  </commentList>
</comments>
</file>

<file path=xl/sharedStrings.xml><?xml version="1.0" encoding="utf-8"?>
<sst xmlns="http://schemas.openxmlformats.org/spreadsheetml/2006/main" count="314" uniqueCount="181">
  <si>
    <t>PROCESO O ÁREA</t>
  </si>
  <si>
    <t>ZONA- LUGAR</t>
  </si>
  <si>
    <t>SI</t>
  </si>
  <si>
    <t>NO</t>
  </si>
  <si>
    <t xml:space="preserve">RUTINARIA </t>
  </si>
  <si>
    <t>PELIGROS</t>
  </si>
  <si>
    <t xml:space="preserve">DESCIRPCION </t>
  </si>
  <si>
    <t xml:space="preserve">CLASIFICACION </t>
  </si>
  <si>
    <t xml:space="preserve">EFECTOS POSIBLES </t>
  </si>
  <si>
    <t>CONTROLES EXISTENTES</t>
  </si>
  <si>
    <t>FUENTE</t>
  </si>
  <si>
    <t>MEDIO</t>
  </si>
  <si>
    <t xml:space="preserve">INDIVIDUO </t>
  </si>
  <si>
    <t xml:space="preserve">CARGOS ASOCIADOS </t>
  </si>
  <si>
    <t xml:space="preserve">ACTIVIDADES </t>
  </si>
  <si>
    <t xml:space="preserve">DAÑOS LEVES, MEDIOS O EXTREMOS </t>
  </si>
  <si>
    <t>FÍSICO (TEMPERATURAS EXTREMAS)</t>
  </si>
  <si>
    <t>PSICOSOCIAL (CONDICIONES DE LA TAREA)</t>
  </si>
  <si>
    <t xml:space="preserve">FÍSICO (RADIACIONES NO IONIZANTES) </t>
  </si>
  <si>
    <t>BIOMECÁNICO (POSTURAS)</t>
  </si>
  <si>
    <t>CONDICIONES DE SEGURIDAD (TECNOLÓGICO)</t>
  </si>
  <si>
    <t>FENÓMENOS NATURALES (TERREMOTO)</t>
  </si>
  <si>
    <t>CONDICIONES DE SEGURIDAD (LOCATIVO)</t>
  </si>
  <si>
    <t>CONDICIONES DE SEGURIDAD (MECÁNICO)</t>
  </si>
  <si>
    <t>BIOMECÁNICO (MOVIMIENTOS REPETITIVOS)</t>
  </si>
  <si>
    <t>Movimientos Repetitivos de extremidades superiores durante la jornada aboral.</t>
  </si>
  <si>
    <t>Condiciones de la tarea (Toma de decisiones en los procesos administrativos y carga mental)</t>
  </si>
  <si>
    <t>Manejo de fotocopiadora multifuncional (scanner, impresora), herramientas de trabajo (saca ganchos, grapadora)</t>
  </si>
  <si>
    <t>Contacto con temperaturas extremas (frìo), en las instalaciones de la organización durante la jornada laboral</t>
  </si>
  <si>
    <t>Por movimientos repetitivos se describen las enfermedades por trauma acumulativo (artalgias, tendinitis, condritis, síndromes de atrapamiento nervioso) además de fatiga</t>
  </si>
  <si>
    <t xml:space="preserve">Todas las reacciones relacionadas con el estrés psicosocial por ejemplo: predisposición y aumento de la susceptibilidad a enefermedades intestinales, cardiovasculares, metábolicas neuro-psiquiátricas. Conflictos efectos negativos sobre la motivación y por lo tanto sobre la productividad, presdisposición a mayores tasas de ausentismo y accidentalidad </t>
  </si>
  <si>
    <t>Dolores musculo-esqueléticos, síntomas respiratorios, enefermedades cardiovasculares e incomodidad térmica</t>
  </si>
  <si>
    <t>Atrapamientos, golpes y lesiones</t>
  </si>
  <si>
    <t>Superficies de trabajo irregulares y deslizantes (escalera sin cintas antideslizantes, señalización y demarcación deficiente)</t>
  </si>
  <si>
    <t>Bogotá se encuentra ubicada en la parte media de la cordillera oriental Colombiana, dentro de una franja catalogada como amenaza sísmica intermedia</t>
  </si>
  <si>
    <t>Daños y pérdidas estructurales, económicos y humanos</t>
  </si>
  <si>
    <t>Molestias cervicales, abdominales, trastornos en la zona lumbar de la espalda y alteraciones del sistema circulatorio y nervioso</t>
  </si>
  <si>
    <t xml:space="preserve">Posturas prolongadas manteniendo la misma postura a lo largo del 75% de la jornada laboral, aunque se realicen cambios de posición cortos impidiendo que sean mantenidas,  </t>
  </si>
  <si>
    <t>Manejo de horno microondas, fotocopiadora (scanner, impresora), y computador</t>
  </si>
  <si>
    <t>FÍSICO (ILUMINACIÓN)</t>
  </si>
  <si>
    <t>Deficiencias en la iluminación de algunas áreas de la organización.</t>
  </si>
  <si>
    <t>CONDICIONES DE SEGURIDAD (ELECTRICO)</t>
  </si>
  <si>
    <t>PSICOSOCIAL (JORNADA DE TRABAJO)</t>
  </si>
  <si>
    <t>Jornada de trabajo continua (con 1 hora de almuerzo)sin realizar pausas activas con postura prolongada.</t>
  </si>
  <si>
    <t>Aumento del estrés, molestias en la circulación, disminución en la capacidad de concentración, Fátiga visual, Dolores de espalda, Síndorme del tunel carpiano y trastornos de trauma acumulativo.</t>
  </si>
  <si>
    <t xml:space="preserve">Cefalea, fátiga visual, incrementos de células cancerígenas y disminución de la producción de hormonas </t>
  </si>
  <si>
    <t>En las instalaciones de la organización se manipula gas natural para preparación de alimentos.</t>
  </si>
  <si>
    <t>Quemaduras de 1°, 2° y 3° Grado, daños estructurales, ecómicos y humanos.</t>
  </si>
  <si>
    <t>Contacto con temperaturas extremas (calor), con bebidas calientes (agua, café,aromática)</t>
  </si>
  <si>
    <t>Quemaduras de 1° y 2° Grado.</t>
  </si>
  <si>
    <t>Caídas al mismo nivel, caídas a distinto  nivel, resbalones, fracturas, caídas, esguinces, golpes y tropezones, heridas, fricciones</t>
  </si>
  <si>
    <t>Lesiones, quemaduras, shock, fibrilación ventricular</t>
  </si>
  <si>
    <t xml:space="preserve">Contacto con energía de baja tensión en la reparación de instalaciones eléctricas </t>
  </si>
  <si>
    <t>Depresión, como el Trastorno Afectivo Estacional, estrés, ansiedad, somnolencia matinal e insomnio de noche, debilidad del sistema inmune, fatiga crónica, cefaleas, y fatiga visual</t>
  </si>
  <si>
    <t>BIOMECÁNICO (ESFUERZO)</t>
  </si>
  <si>
    <t>Nodulos en las cuerdas vocales.</t>
  </si>
  <si>
    <t>FÍSICO (RUIDO)</t>
  </si>
  <si>
    <t>Pérdida parcial de la audición, hipoacusia o sordera, estrés, acufenos,diploacusias.</t>
  </si>
  <si>
    <t>Ruido continuo por exposicion a conversacion telefonica durante la jornada laboral.</t>
  </si>
  <si>
    <t>Ninguna</t>
  </si>
  <si>
    <t>Manta térmica</t>
  </si>
  <si>
    <t>Utilización de la voz durante la jornada laboral</t>
  </si>
  <si>
    <t>COCINA</t>
  </si>
  <si>
    <t>SERVICIO DE ORDEN Y ASEO TERCERIZADO</t>
  </si>
  <si>
    <t xml:space="preserve">SERVICIOS GENERALES </t>
  </si>
  <si>
    <t>Limpieza y desinfección de las diferentes áreas, almacenamiento de utencilios de aseo, preparación de bebidas calientes y manipulación de alimentos.</t>
  </si>
  <si>
    <t>X</t>
  </si>
  <si>
    <t>BIOLÓGICO (VIRUS Y BACTERIAS)</t>
  </si>
  <si>
    <t>Manipulación de residuos y disposición de basuras</t>
  </si>
  <si>
    <t>Infecciones por fluidos (virus y basterias)</t>
  </si>
  <si>
    <t>EPP</t>
  </si>
  <si>
    <t>Contacto a temperaturas extremas (calor), con bebidas calientes (agua, café,aromática), manipulación de alimentos y estufa.</t>
  </si>
  <si>
    <t>QUÍMICO (LÍQUIDOS)</t>
  </si>
  <si>
    <t>Manipulación de productos quimicos</t>
  </si>
  <si>
    <t>Molestias e irritación de vias respiratorias y mucosas (ejemplo: dolor de cabeza o molestias a nivel respiratorio), salpicadura de producto en ojo ( irritación ocular)</t>
  </si>
  <si>
    <t>PSICOSOCIAL (CONDICIÓN DE LA TAREA)</t>
  </si>
  <si>
    <t>Condiciones de la tarea (Estrés y carga mental)</t>
  </si>
  <si>
    <t>Movimientos repetitivos de extremidades superiores durante la limpieza de las instalaciones.</t>
  </si>
  <si>
    <t>Por movimientos repetitivos se describen las enfermedades por trauma acumulativo (artralgias, tendinitis, condritis, síndromes por atrapamiento nervioso), además de fatiga.</t>
  </si>
  <si>
    <t>Contacto con energía de baja tensión en la reparación de instalaciones eléctricas y manipulación de electrodomésticos</t>
  </si>
  <si>
    <t>Cortaduras, golpes y lesiones</t>
  </si>
  <si>
    <t>Manipulación de herramientas de trabajo cortopunzantes (utencilios de cocina, por ejemplo: cuchillo, tenedor, cuchilla de licuadora.</t>
  </si>
  <si>
    <t xml:space="preserve">ADMINISTRACIÓN </t>
  </si>
  <si>
    <t xml:space="preserve">UBICACIÓN DEL CLIENTE </t>
  </si>
  <si>
    <t>GERENCIA COMERCIAL, COORDINADOR DE MERCADEO, COSULTOR JUNIOR NIVEL I, CONSULTOR SENIOR NIVEL II, CONSULTOR NIVEL III, CONSULTOR SENIOR NIVEL III,  COORDINADOR DE PROYECTOS, EJECUTIVO COMERCIAL, COORDINADOR COMERCIAL, GERENTE TECNICO E INVESTIGACION Y GERENTE DE PROYECTO</t>
  </si>
  <si>
    <t>CONDICIONES DE SEGURIDAD (PÚBLICO)</t>
  </si>
  <si>
    <t>Robos, atracos, asaltos, orden público.</t>
  </si>
  <si>
    <t>Contacto con temperaturas extremas (frio, calor)</t>
  </si>
  <si>
    <t>Dolores musculos-esqueleticos, sintomas respiratorios, enfermedades cardiovasculares, e incomodidad termica, quemaduras por exposicion al sol, golpe de calor, fatiga.</t>
  </si>
  <si>
    <t>CONDICIONES DE SEGURIDAD (ACCIDENTES DE TRANSITO)</t>
  </si>
  <si>
    <t>Exposicion a vehiculos en movimiento en los desplazamientos.</t>
  </si>
  <si>
    <t>Lesiones de gravedad, contusiones, golpes, aplastamiento, atapamiento.</t>
  </si>
  <si>
    <t>CASEWARE INGENIERÍA S.A.S</t>
  </si>
  <si>
    <t xml:space="preserve">DATOS DE LA EMPRESA </t>
  </si>
  <si>
    <r>
      <rPr>
        <b/>
        <sz val="12"/>
        <color theme="1"/>
        <rFont val="Calibri"/>
        <family val="2"/>
        <scheme val="minor"/>
      </rPr>
      <t>ACTIVIDAD ECONÓMICA:</t>
    </r>
    <r>
      <rPr>
        <sz val="12"/>
        <color theme="1"/>
        <rFont val="Calibri"/>
        <family val="2"/>
        <scheme val="minor"/>
      </rPr>
      <t xml:space="preserve"> 6202 ACTIVIDADES DE CONSULTORÍA INFORMÁTICA Y ACTIVIDADES DE ADMINISTRACIÓN DE INSTALACIONES INFORMÁTICAS </t>
    </r>
  </si>
  <si>
    <t>DATOS DE EVALUACIÓN</t>
  </si>
  <si>
    <r>
      <rPr>
        <b/>
        <sz val="12"/>
        <color theme="1"/>
        <rFont val="Calibri"/>
        <family val="2"/>
        <scheme val="minor"/>
      </rPr>
      <t>FECHA DE REALIZACIÓN</t>
    </r>
    <r>
      <rPr>
        <sz val="12"/>
        <color theme="1"/>
        <rFont val="Calibri"/>
        <family val="2"/>
        <scheme val="minor"/>
      </rPr>
      <t>: 20 de Septiembre de 2016</t>
    </r>
  </si>
  <si>
    <t>BIOLÓGICO (PICADURAS Y MORDEDURAS)</t>
  </si>
  <si>
    <t xml:space="preserve">Personal ubicado en Cartagena y Calí, ciudades donde habitan diferentes clases de animales e insectos que pueden causar picaduras y mordeduras a los colaboradores </t>
  </si>
  <si>
    <t>Enfermedades como el dengue, Infecciones, chikungunya, fiebre amarilla, malaria, rabia y lesiones en la piel</t>
  </si>
  <si>
    <t xml:space="preserve">EVALUACIÓN DEL RIESGO </t>
  </si>
  <si>
    <t xml:space="preserve">NE CUALITATIVO </t>
  </si>
  <si>
    <t>NIVEL DE DEFICIENCIA (ND) NÚMERO</t>
  </si>
  <si>
    <t xml:space="preserve">NIVEL DE EXPOSICIÓN (NE) NÚMERO </t>
  </si>
  <si>
    <t xml:space="preserve">ND CUALITATIVO </t>
  </si>
  <si>
    <t>NIVEL DE PROBABILIDAD (ND*NE)</t>
  </si>
  <si>
    <t>INTERPRETACIÓN DEL NIVEL DE PROBABILIDAD</t>
  </si>
  <si>
    <t xml:space="preserve">NIVEL DE CONSECUENCIA (NC) NÚMERO  </t>
  </si>
  <si>
    <t>NC CUALITATIVO</t>
  </si>
  <si>
    <t>NIVEL DE RIESGO E INTERVENCIÓN (NR)</t>
  </si>
  <si>
    <t>CALIFICACIÓN DEL NR</t>
  </si>
  <si>
    <t xml:space="preserve">VALORACIÓN DEL RIESGO </t>
  </si>
  <si>
    <t xml:space="preserve">ACEPTABILIDAD DEL RIESGO </t>
  </si>
  <si>
    <t>CRITERIOS PARA ESTABLECER CONTROLES</t>
  </si>
  <si>
    <t>EXPUESTOS</t>
  </si>
  <si>
    <t>EXISTENCIA REQUISITO LEGAL SI/NO</t>
  </si>
  <si>
    <t xml:space="preserve">MEDIDAS DE INTERVENCIÒN </t>
  </si>
  <si>
    <t xml:space="preserve">ELIMINACIÒN </t>
  </si>
  <si>
    <t xml:space="preserve">SUSTICIÒN </t>
  </si>
  <si>
    <t xml:space="preserve">CONTROLES DE INGENIERÌA </t>
  </si>
  <si>
    <t xml:space="preserve">CONTROLES ADMINISTRATIVOS, SEÑALIZACIÒN Y ADVERTENCIA </t>
  </si>
  <si>
    <t xml:space="preserve">EQUIPO / ELEMENTOS DE PROTECCIÒN PERSONAL </t>
  </si>
  <si>
    <t>MATRIZ DE IDENTIFICACIÒN DE PELIGROS Y VALORACIÒN DE RIESGOS PARA LA IDENTIFICACIÓN DE PELIGROS</t>
  </si>
  <si>
    <t xml:space="preserve">Elaborar y ejecutar el plan de emergencias (instalar señalizaciòn, extintores, botiquines, capacitar a la poblaciòn, elaborar e manula de primeros auxilios, realizar simulacros de evacuaciòn). </t>
  </si>
  <si>
    <t xml:space="preserve">Cambio de producto para limpiar el piso </t>
  </si>
  <si>
    <t>Intalacion de antideslizantes en las superficies lisas y criticas como escaleras.</t>
  </si>
  <si>
    <t>Capacitación en caidas a nivel y autocuidado, señalizacion del area, procedimiento de limpieza y desinfección.</t>
  </si>
  <si>
    <t xml:space="preserve">Uso de elementos de protecciòn personal </t>
  </si>
  <si>
    <t>Cubierta y organización de cables, instalacion de tomas electricas adecuadas.</t>
  </si>
  <si>
    <t>Res. 2400 de 1979; Res. 1016 de 1989, Res. 2844 de 2009</t>
  </si>
  <si>
    <t>Realizar pausas activas, practicas de relajacion en la utilizacion de la voz, hidratacion, habilitar tiempos de descanso; capactitación en autocuidado (cuidado de la voz)</t>
  </si>
  <si>
    <t xml:space="preserve">Realización de exámenes médicos con énfasis osteomuscular. (profesiograma),  implementacion de SVE en desordenes musculo-esuqeleticos, rutina  pausas activas durante la jornada laboral. Capacitación en Higiene postural. </t>
  </si>
  <si>
    <t>Mejorar las condiciones de los puestos de trabajo por medio de análisis y rediseño de los mismos</t>
  </si>
  <si>
    <t>Se recomienda implementar actividades de gestión del riesgo psicolaboral de acuerdo a la resolución 2646 de 2008, como aplicación baterias riesgo psicosocial, conformacion y capacitacion Comite de convivencia, establecer y definir manual de funciones. capacitacion en manejo del estres, trabajo en equipo y comunicacion asertiva, rutina de pausas activas durante la jornada laboral.</t>
  </si>
  <si>
    <t>Tomar examenes de ingreso, periodicos y retiro, aislar fuentes generadoras de ruido donde sea posible, capacitacion en conservacion auditiva, mediciones ambientales, aplicación de procedimientos seguros, controlar en ambientes los limites permisibles de ruido y tiempo de exposicion, habilitar tiempos de descanso.</t>
  </si>
  <si>
    <t>Mejorar las condiciones de los planos de trabajo por medio de análisis y rediseño de los mismos</t>
  </si>
  <si>
    <t>Realizar exàmenes mèdicos,  rutina de pausas activas durante la jornada laboral, Programa de mantenimiento preventivo y correctivo a los equipos, instalar señalizaciòn adecuada.</t>
  </si>
  <si>
    <t>Elaboraciòn del manual de primeros auxilios y divulgarlo, sensibilizaciòn a los colaboradores en autocuidado.</t>
  </si>
  <si>
    <t>Uso de ropa de trabajo o prendas de proteccion adecuadas a la temperatura del ambiente de trabajo.</t>
  </si>
  <si>
    <t>Procedimientos para reincorporar calor, conocimientos en primeros auxilios, controlar en ambientes los limites permisibles de  baja temperatura y tiempos de exposicion.</t>
  </si>
  <si>
    <t>Instalacion de aparatos calefactores.</t>
  </si>
  <si>
    <t>Realizar mediciones de iluminacion,control de resplandores y reflejos e iluminacion isnficiente,, examenes medicos ocupacionales.</t>
  </si>
  <si>
    <t>Adecuar la iluminacion del puesto de trabajo de acuerdo a la labor realizada</t>
  </si>
  <si>
    <t>OFICINA, ESCALERAS DE LA EMPRESA, RECEPCIÓN, COCINA</t>
  </si>
  <si>
    <t>COORDINADOR SGI, COORDINADOR TH, GERENCIA COMERCIAL, ASISTENTE SEGURIDAD Y SALUD EN EL TRABAJO, COORDINADOR DE MERCADEO, CONSULTOR JUNIOR NIVEL I, CONSULTOR SEÑOR NIVEL II, CONSULTOR NIVEL III, CONSULTOR SEÑOR NIVEL III, COORDINADOR DE PROYECTOS, EJECUTIVO COMERCIAL, COORDINADOR COMERCIAL, GERENTE TÈCNICO E INVESTIGACIÓN, GERENTE DE PROYECTOS, GERENTE DE PMO, ASISTENTE TÉCNICO, RECEPCIONISTA, DESARROLLADOR NIVEL II, DESARROLLADOR NIVEL IV, JEFE DE SOPORTE, DESARROLLADOR, DESARROLLADOR NIVEL I, JEFE DE TESTING, DESARROLLADOR NIVEL III.</t>
  </si>
  <si>
    <t>Digitación, elaboración de informes, verificación de datos, contacto telefónico, coordinación, supervición del cliente, verificación de información, manejo de computador, revisión y supervision de proyectos, desplazamiento por las diferentes plantas de la organización, recepción de llamadas, anuncio de visitantes, brindar soporte telefonico a los clientes sobre inconsistencias en el servicio, contacto con bebidas calientes.</t>
  </si>
  <si>
    <t>Desplazamiento a la ubicación del cliente y presentacion de oferta comercial.</t>
  </si>
  <si>
    <t>Uso de Pad Mouse</t>
  </si>
  <si>
    <t>Uso de Desacansapies</t>
  </si>
  <si>
    <t xml:space="preserve">Uso de elementos de protección personal </t>
  </si>
  <si>
    <t>Señalizacion que indique riesgo biologico</t>
  </si>
  <si>
    <t>Se recomienda implementar actividades de gestión del riesgo psicolaboral de acuerdo a la resolución 2646 de 2008, como aplicación baterias riesgo psicosocial, conformacion y capacitacion Comite de convivencia, establecer y definir manual de funciones. capacitacion en manejo del estres, trabajo en equipo y comunicacion asertiva.</t>
  </si>
  <si>
    <t>Uso de EPP (guantes, tapabocas, gafas de seguridad)</t>
  </si>
  <si>
    <t>Cumplir indicaciones de hojas de seguridad de los productos quimicos, almacenamiento seguro, quimicos etiquetados y rotulados, areas de uso y almacenamiento demarcadas y señalizadas, eliminacion segura de desechos, lava ojos y duchas de seguridad cerca al sitio de manipulacion, examenes periodicos ocupacionales.</t>
  </si>
  <si>
    <t>Adquirir productos de limpieza de menor afectacion a la salud</t>
  </si>
  <si>
    <t>Capacitacion en riesgo publico, que hacer antes, durante y despues, custodiar el dinero en efectivo en lugares apropiados, claridad a todo el personal sobre los protocolos de seguridad ante cualquier eventualidad de riesgo publico.</t>
  </si>
  <si>
    <t>Instalacion de calefactores de ambiente, y a la exposicion al sol uso de protector solar.</t>
  </si>
  <si>
    <t>Codigo  nacional de transito y Res. 2400 de 1979.</t>
  </si>
  <si>
    <t>Capacitacion de autocuidado y seguridad vial.</t>
  </si>
  <si>
    <t>Uso de ropa de trabajo o prendas de proteccion adecuadas a la prevención de picaduras y repelente</t>
  </si>
  <si>
    <t>Seguimiento al carnet de vacunas, elaboración y divulgación del manual de primeros auxilios, sensibilización de las clases de animales que puedan generar picaduras y mordeduras.</t>
  </si>
  <si>
    <t>Ley 400 de 1997, Ley 9 de 1979 y Resolución 1016 de 1989</t>
  </si>
  <si>
    <t xml:space="preserve">Resolución 2400 de 1979, Decreto 1443, Decreto 1072 de 2015 y Ley de 1979, </t>
  </si>
  <si>
    <t>Res. 2400 de 1979, Decreto 1443, Decreto 1072 de 2015 y Ley 9 de 1979</t>
  </si>
  <si>
    <t>Res. 2400 de 1979, Decreto 1443, Decreto 1072 de 2015 y RETIE</t>
  </si>
  <si>
    <t>Res. 2400 de 1979; Res. 1016 de 1989, Decreto 1443, Decreto 1072 de 2015 y Res. 2844 de 2009</t>
  </si>
  <si>
    <t>Re. 1016 de 1989/Art. 10,  Res 2646 de 2008, Decreto 1443, Decreto 1072 de 2015 y Ley 1616 de 2013</t>
  </si>
  <si>
    <t>Res. 2400 de 1979; Res. 1016 de 1989, Decreto 1443, Decreto 1072 de 2015 y  Res. 2844 de 2009</t>
  </si>
  <si>
    <t>Res 2400 de 1979, Decreto 1443, Decreto 1072 de 2015, NFPA</t>
  </si>
  <si>
    <t>Resolución 2400 de 1979, Decreto 1443, Decreto 1072 de 2015 y Ley de 1979</t>
  </si>
  <si>
    <t>Res. 2400 de 1979, Decreto 1443, Decreto 1072 de 2015, RETIE</t>
  </si>
  <si>
    <t>Res. 2400 de 1979, Decreto 1443, Decreto 1072 de 2015 y  Ley 9 de 1979</t>
  </si>
  <si>
    <t>Fomentar prácticas de trabajo en equipo, realizar un estudio de ambiente de trabajo (encuesta de clima laboral)</t>
  </si>
  <si>
    <t xml:space="preserve">Elaborar y ejecutar el plan de emergencias (instalar señalizaciòn, extintores, botiquines, capacitar a la poblaciòn, elaborar el manual de primeros auxilios, realizar simulacros de evacuaciòn). </t>
  </si>
  <si>
    <t xml:space="preserve">Verificar el producto utilizado para la limpieza del piso y cambiarlo </t>
  </si>
  <si>
    <t>Programa de mantenimiento preventivo y correctivo de instalaciones, capacitación en manejo de extintores.</t>
  </si>
  <si>
    <t>Programa prenventivo y correctivo de maquinas y herramientas, donde contemple hoja de vida de estas. Definir procedimientos para la operacion de  maquinas y herramientas, capacitación en autocuidado, procedimientos para reporte de incidentes,  accidentes y enfermedades laborales, y conceptos básicos en seguridad y salud en el trabajo</t>
  </si>
  <si>
    <t>Sanitizar los ambientes de trabajo,y programa de control de plagas y saneamiento basico, capacitacion en riesgo biologico, contar con esquema de vacunacion, continuar medidas de bioseguridad, eliminar correctamente los desechos organicos, procedimiento de desinfeccion y limpieza y capacitación en manejo de residuos y riesgo biologico.</t>
  </si>
  <si>
    <t xml:space="preserve">Elaborar y ejecutar el plan de emergencias (instalar señalizaciòn, extintores, botiquines, capacitar a la poblaciòn, elaborar e manual de primeros auxilios, realizar simulacros de evacuaciòn). </t>
  </si>
  <si>
    <t>Programa prenventivo y correctivo de maquinas y herramientas, donde contemple hoja de vida de estas. Definir procedimientos para la operacion de  maquinas y herramientas, capacitación en autocuidado, procedimientos para reporte de accidentes, incidentes y enfermedades laborales, y conceptos básicos en seguridad y salud en el trabajo</t>
  </si>
  <si>
    <t>Exposicion a riesgo publico en los desplazamientos.</t>
  </si>
</sst>
</file>

<file path=xl/styles.xml><?xml version="1.0" encoding="utf-8"?>
<styleSheet xmlns="http://schemas.openxmlformats.org/spreadsheetml/2006/main" xmlns:mc="http://schemas.openxmlformats.org/markup-compatibility/2006" xmlns:x14ac="http://schemas.microsoft.com/office/spreadsheetml/2009/9/ac" mc:Ignorable="x14ac">
  <fonts count="9">
    <font>
      <sz val="11"/>
      <color theme="1"/>
      <name val="Calibri"/>
      <family val="2"/>
      <scheme val="minor"/>
    </font>
    <font>
      <b/>
      <sz val="12"/>
      <color theme="1"/>
      <name val="Calibri"/>
      <family val="2"/>
      <scheme val="minor"/>
    </font>
    <font>
      <sz val="10"/>
      <color theme="1"/>
      <name val="Calibri"/>
      <family val="2"/>
      <scheme val="minor"/>
    </font>
    <font>
      <sz val="9"/>
      <color indexed="81"/>
      <name val="Tahoma"/>
      <family val="2"/>
    </font>
    <font>
      <sz val="8"/>
      <color indexed="81"/>
      <name val="Calibri"/>
      <family val="2"/>
      <scheme val="minor"/>
    </font>
    <font>
      <b/>
      <sz val="10"/>
      <color theme="1"/>
      <name val="Calibri"/>
      <family val="2"/>
      <scheme val="minor"/>
    </font>
    <font>
      <sz val="12"/>
      <color theme="1"/>
      <name val="Calibri"/>
      <family val="2"/>
      <scheme val="minor"/>
    </font>
    <font>
      <b/>
      <sz val="28"/>
      <color theme="1"/>
      <name val="Calibri"/>
      <family val="2"/>
      <scheme val="minor"/>
    </font>
    <font>
      <sz val="8"/>
      <color indexed="81"/>
      <name val="Calibri Light"/>
      <family val="2"/>
      <scheme val="major"/>
    </font>
  </fonts>
  <fills count="7">
    <fill>
      <patternFill patternType="none"/>
    </fill>
    <fill>
      <patternFill patternType="gray125"/>
    </fill>
    <fill>
      <patternFill patternType="solid">
        <fgColor theme="6" tint="0.59999389629810485"/>
        <bgColor indexed="64"/>
      </patternFill>
    </fill>
    <fill>
      <patternFill patternType="solid">
        <fgColor rgb="FFFFFF00"/>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46">
    <xf numFmtId="0" fontId="0" fillId="0" borderId="0" xfId="0"/>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wrapText="1"/>
    </xf>
    <xf numFmtId="0" fontId="1" fillId="2" borderId="1" xfId="0" applyFont="1" applyFill="1" applyBorder="1" applyAlignment="1">
      <alignment vertical="center"/>
    </xf>
    <xf numFmtId="0" fontId="2" fillId="0" borderId="0" xfId="0" applyFont="1" applyAlignment="1">
      <alignment horizontal="center" vertical="center" wrapText="1"/>
    </xf>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2" xfId="0" applyFont="1" applyBorder="1" applyAlignment="1">
      <alignment horizontal="center" vertical="center" wrapText="1"/>
    </xf>
    <xf numFmtId="0" fontId="6" fillId="0" borderId="0"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2" fillId="0" borderId="1" xfId="0" applyFont="1" applyBorder="1" applyAlignment="1">
      <alignment horizontal="center" vertical="center" textRotation="90" wrapText="1"/>
    </xf>
    <xf numFmtId="0" fontId="5" fillId="0" borderId="1" xfId="0" applyFont="1" applyBorder="1" applyAlignment="1">
      <alignment horizontal="center"/>
    </xf>
    <xf numFmtId="0" fontId="2" fillId="0" borderId="1" xfId="0" applyFont="1" applyBorder="1" applyAlignment="1">
      <alignment horizontal="center" vertical="center" wrapText="1"/>
    </xf>
    <xf numFmtId="0" fontId="6" fillId="0" borderId="1" xfId="0" applyFont="1" applyBorder="1" applyAlignment="1">
      <alignment horizontal="left" vertical="center"/>
    </xf>
    <xf numFmtId="0" fontId="0" fillId="0" borderId="1" xfId="0" applyBorder="1" applyAlignment="1">
      <alignment horizontal="left"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textRotation="90"/>
    </xf>
    <xf numFmtId="0" fontId="1" fillId="2" borderId="1" xfId="0" applyFont="1" applyFill="1" applyBorder="1" applyAlignment="1">
      <alignment horizontal="center" vertical="center" textRotation="90" wrapText="1"/>
    </xf>
    <xf numFmtId="0" fontId="2" fillId="0" borderId="3" xfId="0" applyFont="1" applyBorder="1" applyAlignment="1">
      <alignment horizontal="center" vertical="center" textRotation="90"/>
    </xf>
    <xf numFmtId="0" fontId="2" fillId="0" borderId="11" xfId="0" applyFont="1" applyBorder="1" applyAlignment="1">
      <alignment horizontal="center" vertical="center" textRotation="90"/>
    </xf>
    <xf numFmtId="0" fontId="2" fillId="0" borderId="12" xfId="0" applyFont="1" applyBorder="1" applyAlignment="1">
      <alignment horizontal="center" vertical="center" textRotation="90"/>
    </xf>
    <xf numFmtId="0" fontId="2" fillId="0" borderId="3" xfId="0" applyFont="1" applyBorder="1" applyAlignment="1">
      <alignment horizontal="center" vertical="center" textRotation="90" wrapText="1"/>
    </xf>
    <xf numFmtId="0" fontId="2" fillId="0" borderId="11" xfId="0" applyFont="1" applyBorder="1" applyAlignment="1">
      <alignment horizontal="center" vertical="center" textRotation="90" wrapText="1"/>
    </xf>
    <xf numFmtId="0" fontId="2" fillId="0" borderId="12" xfId="0" applyFont="1" applyBorder="1" applyAlignment="1">
      <alignment horizontal="center" vertical="center" textRotation="90" wrapText="1"/>
    </xf>
    <xf numFmtId="0" fontId="2" fillId="0" borderId="3"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7" fillId="0" borderId="1" xfId="0" applyFont="1" applyBorder="1" applyAlignment="1">
      <alignment horizontal="center" vertical="center" wrapText="1"/>
    </xf>
    <xf numFmtId="0" fontId="2" fillId="0" borderId="1" xfId="0" applyFont="1" applyBorder="1" applyAlignment="1">
      <alignment horizontal="center" vertical="center" textRotation="90"/>
    </xf>
    <xf numFmtId="0" fontId="5" fillId="0" borderId="3" xfId="0" applyFont="1" applyBorder="1" applyAlignment="1">
      <alignment horizontal="center"/>
    </xf>
    <xf numFmtId="0" fontId="5" fillId="0" borderId="11" xfId="0" applyFont="1" applyBorder="1" applyAlignment="1">
      <alignment horizontal="center"/>
    </xf>
    <xf numFmtId="0" fontId="5" fillId="0" borderId="12"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495300</xdr:colOff>
      <xdr:row>0</xdr:row>
      <xdr:rowOff>95250</xdr:rowOff>
    </xdr:from>
    <xdr:to>
      <xdr:col>4</xdr:col>
      <xdr:colOff>57150</xdr:colOff>
      <xdr:row>0</xdr:row>
      <xdr:rowOff>1200150</xdr:rowOff>
    </xdr:to>
    <xdr:pic>
      <xdr:nvPicPr>
        <xdr:cNvPr id="2" name="Imagen 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4425" y="95250"/>
          <a:ext cx="2447925" cy="1104900"/>
        </a:xfrm>
        <a:prstGeom prst="rect">
          <a:avLst/>
        </a:prstGeom>
        <a:solidFill>
          <a:srgbClr val="FFFFFF"/>
        </a:solid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39"/>
  <sheetViews>
    <sheetView tabSelected="1" topLeftCell="A34" zoomScaleNormal="100" workbookViewId="0">
      <selection activeCell="D41" sqref="D41"/>
    </sheetView>
  </sheetViews>
  <sheetFormatPr baseColWidth="10" defaultRowHeight="15"/>
  <cols>
    <col min="1" max="1" width="4" customWidth="1"/>
    <col min="2" max="2" width="4.140625" customWidth="1"/>
    <col min="3" max="3" width="16.42578125" customWidth="1"/>
    <col min="4" max="4" width="21.42578125" customWidth="1"/>
    <col min="5" max="5" width="4" customWidth="1"/>
    <col min="6" max="6" width="4.28515625" customWidth="1"/>
    <col min="7" max="7" width="36.140625" customWidth="1"/>
    <col min="8" max="8" width="26.42578125" customWidth="1"/>
    <col min="9" max="9" width="41.42578125" customWidth="1"/>
    <col min="10" max="10" width="11.42578125" customWidth="1"/>
    <col min="12" max="12" width="15.140625" customWidth="1"/>
    <col min="13" max="13" width="34.42578125" customWidth="1"/>
    <col min="14" max="14" width="16.7109375" customWidth="1"/>
    <col min="15" max="15" width="31.42578125" customWidth="1"/>
    <col min="16" max="16" width="33" customWidth="1"/>
    <col min="17" max="17" width="29" customWidth="1"/>
    <col min="18" max="18" width="40.42578125" customWidth="1"/>
    <col min="19" max="19" width="33.7109375" customWidth="1"/>
    <col min="20" max="20" width="17.140625" customWidth="1"/>
    <col min="21" max="21" width="33.85546875" customWidth="1"/>
    <col min="22" max="22" width="20.140625" customWidth="1"/>
    <col min="23" max="23" width="24.140625" customWidth="1"/>
    <col min="24" max="24" width="24.85546875" customWidth="1"/>
    <col min="25" max="25" width="30.5703125" customWidth="1"/>
    <col min="26" max="26" width="16.42578125" customWidth="1"/>
    <col min="27" max="27" width="14.42578125" customWidth="1"/>
    <col min="28" max="28" width="27.28515625" customWidth="1"/>
    <col min="29" max="29" width="46.42578125" customWidth="1"/>
    <col min="30" max="30" width="25.7109375" customWidth="1"/>
  </cols>
  <sheetData>
    <row r="1" spans="1:30" ht="103.5" customHeight="1">
      <c r="A1" s="41" t="s">
        <v>92</v>
      </c>
      <c r="B1" s="41"/>
      <c r="C1" s="41"/>
      <c r="D1" s="41"/>
      <c r="E1" s="41"/>
      <c r="F1" s="41"/>
      <c r="G1" s="41"/>
      <c r="H1" s="41"/>
      <c r="I1" s="41"/>
      <c r="J1" s="41"/>
      <c r="K1" s="41"/>
      <c r="L1" s="41"/>
      <c r="M1" s="41"/>
    </row>
    <row r="2" spans="1:30" ht="15.75">
      <c r="A2" s="14" t="s">
        <v>122</v>
      </c>
      <c r="B2" s="14"/>
      <c r="C2" s="14"/>
      <c r="D2" s="14"/>
      <c r="E2" s="14"/>
      <c r="F2" s="14"/>
      <c r="G2" s="14"/>
      <c r="H2" s="14"/>
      <c r="I2" s="14"/>
      <c r="J2" s="14"/>
      <c r="K2" s="14"/>
      <c r="L2" s="14"/>
      <c r="M2" s="14"/>
    </row>
    <row r="3" spans="1:30" ht="15.75">
      <c r="A3" s="14" t="s">
        <v>93</v>
      </c>
      <c r="B3" s="14"/>
      <c r="C3" s="14"/>
      <c r="D3" s="14"/>
      <c r="E3" s="14"/>
      <c r="F3" s="14"/>
      <c r="G3" s="14"/>
      <c r="H3" s="14"/>
      <c r="I3" s="14"/>
      <c r="J3" s="14" t="s">
        <v>95</v>
      </c>
      <c r="K3" s="14"/>
      <c r="L3" s="14"/>
      <c r="M3" s="14"/>
    </row>
    <row r="4" spans="1:30" ht="15.75" customHeight="1">
      <c r="A4" s="15" t="s">
        <v>94</v>
      </c>
      <c r="B4" s="16"/>
      <c r="C4" s="16"/>
      <c r="D4" s="16"/>
      <c r="E4" s="16"/>
      <c r="F4" s="16"/>
      <c r="G4" s="16"/>
      <c r="H4" s="16"/>
      <c r="I4" s="17"/>
      <c r="J4" s="27" t="s">
        <v>96</v>
      </c>
      <c r="K4" s="27"/>
      <c r="L4" s="27"/>
      <c r="M4" s="27"/>
    </row>
    <row r="5" spans="1:30" ht="15.75">
      <c r="A5" s="18"/>
      <c r="B5" s="19"/>
      <c r="C5" s="19"/>
      <c r="D5" s="19"/>
      <c r="E5" s="19"/>
      <c r="F5" s="19"/>
      <c r="G5" s="19"/>
      <c r="H5" s="19"/>
      <c r="I5" s="20"/>
      <c r="J5" s="27"/>
      <c r="K5" s="27"/>
      <c r="L5" s="27"/>
      <c r="M5" s="27"/>
    </row>
    <row r="6" spans="1:30" ht="15.75" customHeight="1">
      <c r="A6" s="21"/>
      <c r="B6" s="22"/>
      <c r="C6" s="22"/>
      <c r="D6" s="22"/>
      <c r="E6" s="22"/>
      <c r="F6" s="22"/>
      <c r="G6" s="22"/>
      <c r="H6" s="22"/>
      <c r="I6" s="23"/>
      <c r="J6" s="28"/>
      <c r="K6" s="28"/>
      <c r="L6" s="28"/>
      <c r="M6" s="28"/>
    </row>
    <row r="7" spans="1:30" ht="115.5" customHeight="1">
      <c r="A7" s="31" t="s">
        <v>0</v>
      </c>
      <c r="B7" s="30" t="s">
        <v>1</v>
      </c>
      <c r="C7" s="30" t="s">
        <v>13</v>
      </c>
      <c r="D7" s="29" t="s">
        <v>14</v>
      </c>
      <c r="E7" s="30" t="s">
        <v>4</v>
      </c>
      <c r="F7" s="30"/>
      <c r="G7" s="29" t="s">
        <v>5</v>
      </c>
      <c r="H7" s="29"/>
      <c r="I7" s="3" t="s">
        <v>8</v>
      </c>
      <c r="J7" s="29" t="s">
        <v>9</v>
      </c>
      <c r="K7" s="29"/>
      <c r="L7" s="29"/>
      <c r="M7" s="14" t="s">
        <v>100</v>
      </c>
      <c r="N7" s="14"/>
      <c r="O7" s="14"/>
      <c r="P7" s="14"/>
      <c r="Q7" s="14"/>
      <c r="R7" s="14"/>
      <c r="S7" s="14"/>
      <c r="T7" s="14"/>
      <c r="U7" s="14"/>
      <c r="V7" s="14"/>
      <c r="W7" s="4" t="s">
        <v>111</v>
      </c>
      <c r="X7" s="14" t="s">
        <v>113</v>
      </c>
      <c r="Y7" s="14"/>
      <c r="Z7" s="14" t="s">
        <v>116</v>
      </c>
      <c r="AA7" s="14"/>
      <c r="AB7" s="14"/>
      <c r="AC7" s="14"/>
      <c r="AD7" s="14"/>
    </row>
    <row r="8" spans="1:30" ht="34.5" customHeight="1">
      <c r="A8" s="31"/>
      <c r="B8" s="30"/>
      <c r="C8" s="30"/>
      <c r="D8" s="29"/>
      <c r="E8" s="3" t="s">
        <v>2</v>
      </c>
      <c r="F8" s="3" t="s">
        <v>3</v>
      </c>
      <c r="G8" s="3" t="s">
        <v>6</v>
      </c>
      <c r="H8" s="3" t="s">
        <v>7</v>
      </c>
      <c r="I8" s="3" t="s">
        <v>15</v>
      </c>
      <c r="J8" s="3" t="s">
        <v>10</v>
      </c>
      <c r="K8" s="3" t="s">
        <v>11</v>
      </c>
      <c r="L8" s="3" t="s">
        <v>12</v>
      </c>
      <c r="M8" s="7" t="s">
        <v>103</v>
      </c>
      <c r="N8" s="4" t="s">
        <v>101</v>
      </c>
      <c r="O8" s="4" t="s">
        <v>102</v>
      </c>
      <c r="P8" s="4" t="s">
        <v>104</v>
      </c>
      <c r="Q8" s="4" t="s">
        <v>105</v>
      </c>
      <c r="R8" s="4" t="s">
        <v>106</v>
      </c>
      <c r="S8" s="4" t="s">
        <v>107</v>
      </c>
      <c r="T8" s="4" t="s">
        <v>108</v>
      </c>
      <c r="U8" s="4" t="s">
        <v>109</v>
      </c>
      <c r="V8" s="4" t="s">
        <v>110</v>
      </c>
      <c r="W8" s="4" t="s">
        <v>112</v>
      </c>
      <c r="X8" s="4" t="s">
        <v>114</v>
      </c>
      <c r="Y8" s="4" t="s">
        <v>115</v>
      </c>
      <c r="Z8" s="4" t="s">
        <v>117</v>
      </c>
      <c r="AA8" s="4" t="s">
        <v>118</v>
      </c>
      <c r="AB8" s="4" t="s">
        <v>119</v>
      </c>
      <c r="AC8" s="4" t="s">
        <v>120</v>
      </c>
      <c r="AD8" s="4" t="s">
        <v>121</v>
      </c>
    </row>
    <row r="9" spans="1:30" ht="66.75" customHeight="1">
      <c r="A9" s="24" t="s">
        <v>82</v>
      </c>
      <c r="B9" s="24" t="s">
        <v>143</v>
      </c>
      <c r="C9" s="24" t="s">
        <v>144</v>
      </c>
      <c r="D9" s="26" t="s">
        <v>145</v>
      </c>
      <c r="E9" s="26" t="s">
        <v>66</v>
      </c>
      <c r="F9" s="25"/>
      <c r="G9" s="1" t="s">
        <v>34</v>
      </c>
      <c r="H9" s="1" t="s">
        <v>21</v>
      </c>
      <c r="I9" s="1" t="s">
        <v>35</v>
      </c>
      <c r="J9" s="2" t="s">
        <v>59</v>
      </c>
      <c r="K9" s="2" t="s">
        <v>59</v>
      </c>
      <c r="L9" s="2" t="s">
        <v>59</v>
      </c>
      <c r="M9" s="5">
        <v>1</v>
      </c>
      <c r="N9" s="5" t="str">
        <f t="shared" ref="N9:N37" si="0">IF(M9=4,"CONTINUA",IF(M9=3,"FRECUENTE",IF(M9=2,"OCASIONAL","ESPORADICA")))</f>
        <v>ESPORADICA</v>
      </c>
      <c r="O9" s="5">
        <v>2</v>
      </c>
      <c r="P9" s="5" t="str">
        <f t="shared" ref="P9:P37" si="1">IF(O9=10,"MUY ALTO",IF(O9=6,"ALTO",IF(O9=2,"MEDIO","BAJO")))</f>
        <v>MEDIO</v>
      </c>
      <c r="Q9" s="5">
        <f t="shared" ref="Q9:Q37" si="2">M9*O9</f>
        <v>2</v>
      </c>
      <c r="R9" s="5" t="str">
        <f>IF(Q9&lt;=4,"BAJO",IF(Q9&lt;=8,"MEDIO",IF(Q9&lt;=20,"ALTO",IF(Q9&lt;=40,"MUY ALTO"))))</f>
        <v>BAJO</v>
      </c>
      <c r="S9" s="5">
        <v>60</v>
      </c>
      <c r="T9" s="5" t="str">
        <f t="shared" ref="T9:T37" si="3">IF(S9&lt;=10,"LEVE",IF(S9&lt;=25,"GRAVE",IF(S9&lt;=60,"MUY GRAVE","MORTAL")))</f>
        <v>MUY GRAVE</v>
      </c>
      <c r="U9" s="5">
        <f t="shared" ref="U9:U37" si="4">Q9*S9</f>
        <v>120</v>
      </c>
      <c r="V9" s="5" t="str">
        <f t="shared" ref="V9:V37" si="5">IF(U9&lt;=20,"IV",IF(U9&lt;=120,"III",IF(U9&lt;=500,"II","I")))</f>
        <v>III</v>
      </c>
      <c r="W9" s="9" t="str">
        <f t="shared" ref="W9:W37" si="6">IF(AND(U9&gt;0,U9&lt;=120),"ACEPTABLE",IF(AND(U9&gt;121,U9&lt;=500),"ACEPTABLE CON CONTROL ESPECIFICO",IF(AND(U9&gt;501,U9&lt;=4000),"NO ACEPTABLE","0")))</f>
        <v>ACEPTABLE</v>
      </c>
      <c r="X9" s="5">
        <v>56</v>
      </c>
      <c r="Y9" s="10" t="s">
        <v>161</v>
      </c>
      <c r="Z9" s="5"/>
      <c r="AA9" s="5"/>
      <c r="AB9" s="5"/>
      <c r="AC9" s="5" t="s">
        <v>123</v>
      </c>
      <c r="AD9" s="5"/>
    </row>
    <row r="10" spans="1:30" ht="66" customHeight="1">
      <c r="A10" s="24"/>
      <c r="B10" s="24"/>
      <c r="C10" s="24"/>
      <c r="D10" s="26"/>
      <c r="E10" s="26"/>
      <c r="F10" s="25"/>
      <c r="G10" s="1" t="s">
        <v>46</v>
      </c>
      <c r="H10" s="1" t="s">
        <v>20</v>
      </c>
      <c r="I10" s="1" t="s">
        <v>47</v>
      </c>
      <c r="J10" s="2" t="s">
        <v>59</v>
      </c>
      <c r="K10" s="2" t="s">
        <v>59</v>
      </c>
      <c r="L10" s="2" t="s">
        <v>59</v>
      </c>
      <c r="M10" s="5">
        <v>2</v>
      </c>
      <c r="N10" s="5" t="str">
        <f t="shared" si="0"/>
        <v>OCASIONAL</v>
      </c>
      <c r="O10" s="5">
        <v>2</v>
      </c>
      <c r="P10" s="5" t="str">
        <f t="shared" si="1"/>
        <v>MEDIO</v>
      </c>
      <c r="Q10" s="5">
        <f t="shared" si="2"/>
        <v>4</v>
      </c>
      <c r="R10" s="5" t="str">
        <f t="shared" ref="R10:R37" si="7">IF(Q10&lt;=4,"BAJO",IF(Q10&lt;=8,"MEDIO",IF(Q10&lt;=20,"ALTO",IF(Q10&lt;=40,"MUY ALTO"))))</f>
        <v>BAJO</v>
      </c>
      <c r="S10" s="5">
        <v>25</v>
      </c>
      <c r="T10" s="5" t="str">
        <f t="shared" si="3"/>
        <v>GRAVE</v>
      </c>
      <c r="U10" s="5">
        <f t="shared" si="4"/>
        <v>100</v>
      </c>
      <c r="V10" s="5" t="str">
        <f t="shared" si="5"/>
        <v>III</v>
      </c>
      <c r="W10" s="9" t="str">
        <f t="shared" si="6"/>
        <v>ACEPTABLE</v>
      </c>
      <c r="X10" s="5">
        <v>56</v>
      </c>
      <c r="Y10" s="10" t="s">
        <v>162</v>
      </c>
      <c r="Z10" s="5"/>
      <c r="AA10" s="5"/>
      <c r="AB10" s="5"/>
      <c r="AC10" s="5" t="s">
        <v>173</v>
      </c>
      <c r="AD10" s="5"/>
    </row>
    <row r="11" spans="1:30" ht="58.5" customHeight="1">
      <c r="A11" s="24"/>
      <c r="B11" s="24"/>
      <c r="C11" s="24"/>
      <c r="D11" s="26"/>
      <c r="E11" s="26"/>
      <c r="F11" s="25"/>
      <c r="G11" s="1" t="s">
        <v>33</v>
      </c>
      <c r="H11" s="1" t="s">
        <v>22</v>
      </c>
      <c r="I11" s="1" t="s">
        <v>50</v>
      </c>
      <c r="J11" s="2" t="s">
        <v>59</v>
      </c>
      <c r="K11" s="2" t="s">
        <v>59</v>
      </c>
      <c r="L11" s="2" t="s">
        <v>59</v>
      </c>
      <c r="M11" s="5">
        <v>3</v>
      </c>
      <c r="N11" s="5" t="str">
        <f t="shared" si="0"/>
        <v>FRECUENTE</v>
      </c>
      <c r="O11" s="5">
        <v>6</v>
      </c>
      <c r="P11" s="5" t="str">
        <f t="shared" si="1"/>
        <v>ALTO</v>
      </c>
      <c r="Q11" s="5">
        <f t="shared" si="2"/>
        <v>18</v>
      </c>
      <c r="R11" s="5" t="str">
        <f t="shared" si="7"/>
        <v>ALTO</v>
      </c>
      <c r="S11" s="5">
        <v>25</v>
      </c>
      <c r="T11" s="5" t="str">
        <f t="shared" si="3"/>
        <v>GRAVE</v>
      </c>
      <c r="U11" s="5">
        <f t="shared" si="4"/>
        <v>450</v>
      </c>
      <c r="V11" s="5" t="str">
        <f t="shared" si="5"/>
        <v>II</v>
      </c>
      <c r="W11" s="12" t="str">
        <f t="shared" si="6"/>
        <v>ACEPTABLE CON CONTROL ESPECIFICO</v>
      </c>
      <c r="X11" s="5">
        <v>56</v>
      </c>
      <c r="Y11" s="5" t="s">
        <v>163</v>
      </c>
      <c r="Z11" s="5"/>
      <c r="AA11" s="5" t="s">
        <v>174</v>
      </c>
      <c r="AB11" s="5" t="s">
        <v>125</v>
      </c>
      <c r="AC11" s="5" t="s">
        <v>126</v>
      </c>
      <c r="AD11" s="5"/>
    </row>
    <row r="12" spans="1:30" ht="58.5" customHeight="1">
      <c r="A12" s="24"/>
      <c r="B12" s="24"/>
      <c r="C12" s="24"/>
      <c r="D12" s="26"/>
      <c r="E12" s="26"/>
      <c r="F12" s="25"/>
      <c r="G12" s="1" t="s">
        <v>52</v>
      </c>
      <c r="H12" s="1" t="s">
        <v>41</v>
      </c>
      <c r="I12" s="1" t="s">
        <v>51</v>
      </c>
      <c r="J12" s="2" t="s">
        <v>59</v>
      </c>
      <c r="K12" s="2" t="s">
        <v>59</v>
      </c>
      <c r="L12" s="2" t="s">
        <v>59</v>
      </c>
      <c r="M12" s="5">
        <v>2</v>
      </c>
      <c r="N12" s="5" t="str">
        <f t="shared" si="0"/>
        <v>OCASIONAL</v>
      </c>
      <c r="O12" s="5">
        <v>6</v>
      </c>
      <c r="P12" s="5" t="str">
        <f t="shared" si="1"/>
        <v>ALTO</v>
      </c>
      <c r="Q12" s="5">
        <f t="shared" si="2"/>
        <v>12</v>
      </c>
      <c r="R12" s="5" t="str">
        <f t="shared" si="7"/>
        <v>ALTO</v>
      </c>
      <c r="S12" s="5">
        <v>60</v>
      </c>
      <c r="T12" s="5" t="str">
        <f t="shared" si="3"/>
        <v>MUY GRAVE</v>
      </c>
      <c r="U12" s="5">
        <f t="shared" si="4"/>
        <v>720</v>
      </c>
      <c r="V12" s="5" t="str">
        <f t="shared" si="5"/>
        <v>I</v>
      </c>
      <c r="W12" s="13" t="str">
        <f t="shared" si="6"/>
        <v>NO ACEPTABLE</v>
      </c>
      <c r="X12" s="5">
        <v>56</v>
      </c>
      <c r="Y12" s="5" t="s">
        <v>164</v>
      </c>
      <c r="Z12" s="5"/>
      <c r="AA12" s="5"/>
      <c r="AB12" s="5" t="s">
        <v>128</v>
      </c>
      <c r="AC12" s="5" t="s">
        <v>175</v>
      </c>
      <c r="AD12" s="5" t="s">
        <v>127</v>
      </c>
    </row>
    <row r="13" spans="1:30" ht="78.75" customHeight="1">
      <c r="A13" s="24"/>
      <c r="B13" s="24"/>
      <c r="C13" s="24"/>
      <c r="D13" s="26"/>
      <c r="E13" s="26"/>
      <c r="F13" s="25"/>
      <c r="G13" s="1" t="s">
        <v>27</v>
      </c>
      <c r="H13" s="1" t="s">
        <v>23</v>
      </c>
      <c r="I13" s="1" t="s">
        <v>32</v>
      </c>
      <c r="J13" s="2" t="s">
        <v>59</v>
      </c>
      <c r="K13" s="2" t="s">
        <v>59</v>
      </c>
      <c r="L13" s="2" t="s">
        <v>59</v>
      </c>
      <c r="M13" s="5">
        <v>3</v>
      </c>
      <c r="N13" s="5" t="str">
        <f t="shared" si="0"/>
        <v>FRECUENTE</v>
      </c>
      <c r="O13" s="5">
        <v>2</v>
      </c>
      <c r="P13" s="5" t="str">
        <f t="shared" si="1"/>
        <v>MEDIO</v>
      </c>
      <c r="Q13" s="5">
        <f t="shared" si="2"/>
        <v>6</v>
      </c>
      <c r="R13" s="5" t="str">
        <f t="shared" si="7"/>
        <v>MEDIO</v>
      </c>
      <c r="S13" s="5">
        <v>10</v>
      </c>
      <c r="T13" s="5" t="str">
        <f t="shared" si="3"/>
        <v>LEVE</v>
      </c>
      <c r="U13" s="5">
        <f t="shared" si="4"/>
        <v>60</v>
      </c>
      <c r="V13" s="5" t="str">
        <f t="shared" si="5"/>
        <v>III</v>
      </c>
      <c r="W13" s="9" t="str">
        <f t="shared" si="6"/>
        <v>ACEPTABLE</v>
      </c>
      <c r="X13" s="5">
        <v>56</v>
      </c>
      <c r="Y13" s="5" t="s">
        <v>163</v>
      </c>
      <c r="Z13" s="5"/>
      <c r="AA13" s="5"/>
      <c r="AB13" s="5"/>
      <c r="AC13" s="5" t="s">
        <v>176</v>
      </c>
      <c r="AD13" s="5"/>
    </row>
    <row r="14" spans="1:30" ht="54.75" customHeight="1">
      <c r="A14" s="24"/>
      <c r="B14" s="24"/>
      <c r="C14" s="24"/>
      <c r="D14" s="26"/>
      <c r="E14" s="26"/>
      <c r="F14" s="25"/>
      <c r="G14" s="1" t="s">
        <v>61</v>
      </c>
      <c r="H14" s="1" t="s">
        <v>54</v>
      </c>
      <c r="I14" s="1" t="s">
        <v>55</v>
      </c>
      <c r="J14" s="2" t="s">
        <v>59</v>
      </c>
      <c r="K14" s="2" t="s">
        <v>59</v>
      </c>
      <c r="L14" s="2" t="s">
        <v>59</v>
      </c>
      <c r="M14" s="5">
        <v>4</v>
      </c>
      <c r="N14" s="5" t="str">
        <f t="shared" si="0"/>
        <v>CONTINUA</v>
      </c>
      <c r="O14" s="5">
        <v>6</v>
      </c>
      <c r="P14" s="5" t="str">
        <f t="shared" si="1"/>
        <v>ALTO</v>
      </c>
      <c r="Q14" s="5">
        <f t="shared" si="2"/>
        <v>24</v>
      </c>
      <c r="R14" s="5" t="str">
        <f t="shared" si="7"/>
        <v>MUY ALTO</v>
      </c>
      <c r="S14" s="5">
        <v>60</v>
      </c>
      <c r="T14" s="5" t="str">
        <f t="shared" si="3"/>
        <v>MUY GRAVE</v>
      </c>
      <c r="U14" s="5">
        <f t="shared" si="4"/>
        <v>1440</v>
      </c>
      <c r="V14" s="5" t="str">
        <f t="shared" si="5"/>
        <v>I</v>
      </c>
      <c r="W14" s="13" t="str">
        <f t="shared" si="6"/>
        <v>NO ACEPTABLE</v>
      </c>
      <c r="X14" s="5">
        <v>1</v>
      </c>
      <c r="Y14" s="5" t="s">
        <v>165</v>
      </c>
      <c r="Z14" s="5"/>
      <c r="AA14" s="5"/>
      <c r="AB14" s="5"/>
      <c r="AC14" s="5" t="s">
        <v>130</v>
      </c>
      <c r="AD14" s="5"/>
    </row>
    <row r="15" spans="1:30" ht="69.75" customHeight="1">
      <c r="A15" s="24"/>
      <c r="B15" s="24"/>
      <c r="C15" s="24"/>
      <c r="D15" s="26"/>
      <c r="E15" s="26"/>
      <c r="F15" s="25"/>
      <c r="G15" s="1" t="s">
        <v>25</v>
      </c>
      <c r="H15" s="1" t="s">
        <v>24</v>
      </c>
      <c r="I15" s="1" t="s">
        <v>29</v>
      </c>
      <c r="J15" s="2" t="s">
        <v>59</v>
      </c>
      <c r="K15" s="5" t="s">
        <v>59</v>
      </c>
      <c r="L15" s="2" t="s">
        <v>147</v>
      </c>
      <c r="M15" s="5">
        <v>3</v>
      </c>
      <c r="N15" s="5" t="str">
        <f t="shared" si="0"/>
        <v>FRECUENTE</v>
      </c>
      <c r="O15" s="5">
        <v>6</v>
      </c>
      <c r="P15" s="5" t="str">
        <f t="shared" si="1"/>
        <v>ALTO</v>
      </c>
      <c r="Q15" s="5">
        <f t="shared" si="2"/>
        <v>18</v>
      </c>
      <c r="R15" s="5" t="str">
        <f t="shared" si="7"/>
        <v>ALTO</v>
      </c>
      <c r="S15" s="5">
        <v>60</v>
      </c>
      <c r="T15" s="5" t="str">
        <f t="shared" si="3"/>
        <v>MUY GRAVE</v>
      </c>
      <c r="U15" s="5">
        <f t="shared" si="4"/>
        <v>1080</v>
      </c>
      <c r="V15" s="5" t="str">
        <f t="shared" si="5"/>
        <v>I</v>
      </c>
      <c r="W15" s="13" t="str">
        <f t="shared" si="6"/>
        <v>NO ACEPTABLE</v>
      </c>
      <c r="X15" s="5">
        <v>56</v>
      </c>
      <c r="Y15" s="5" t="s">
        <v>129</v>
      </c>
      <c r="Z15" s="5"/>
      <c r="AA15" s="5"/>
      <c r="AB15" s="5" t="s">
        <v>132</v>
      </c>
      <c r="AC15" s="5" t="s">
        <v>131</v>
      </c>
      <c r="AD15" s="5"/>
    </row>
    <row r="16" spans="1:30" ht="73.5" customHeight="1">
      <c r="A16" s="24"/>
      <c r="B16" s="24"/>
      <c r="C16" s="24"/>
      <c r="D16" s="26"/>
      <c r="E16" s="26"/>
      <c r="F16" s="25"/>
      <c r="G16" s="1" t="s">
        <v>37</v>
      </c>
      <c r="H16" s="1" t="s">
        <v>19</v>
      </c>
      <c r="I16" s="1" t="s">
        <v>36</v>
      </c>
      <c r="J16" s="2" t="s">
        <v>59</v>
      </c>
      <c r="K16" s="2" t="s">
        <v>59</v>
      </c>
      <c r="L16" s="6" t="s">
        <v>148</v>
      </c>
      <c r="M16" s="5">
        <v>3</v>
      </c>
      <c r="N16" s="5" t="str">
        <f t="shared" si="0"/>
        <v>FRECUENTE</v>
      </c>
      <c r="O16" s="5">
        <v>6</v>
      </c>
      <c r="P16" s="5" t="str">
        <f t="shared" si="1"/>
        <v>ALTO</v>
      </c>
      <c r="Q16" s="5">
        <f t="shared" si="2"/>
        <v>18</v>
      </c>
      <c r="R16" s="5" t="str">
        <f t="shared" si="7"/>
        <v>ALTO</v>
      </c>
      <c r="S16" s="5">
        <v>60</v>
      </c>
      <c r="T16" s="5" t="str">
        <f t="shared" si="3"/>
        <v>MUY GRAVE</v>
      </c>
      <c r="U16" s="5">
        <f t="shared" si="4"/>
        <v>1080</v>
      </c>
      <c r="V16" s="5" t="str">
        <f t="shared" si="5"/>
        <v>I</v>
      </c>
      <c r="W16" s="13" t="str">
        <f t="shared" si="6"/>
        <v>NO ACEPTABLE</v>
      </c>
      <c r="X16" s="5">
        <v>56</v>
      </c>
      <c r="Y16" s="10" t="s">
        <v>165</v>
      </c>
      <c r="Z16" s="5"/>
      <c r="AA16" s="5"/>
      <c r="AB16" s="5" t="s">
        <v>132</v>
      </c>
      <c r="AC16" s="5" t="s">
        <v>131</v>
      </c>
      <c r="AD16" s="5"/>
    </row>
    <row r="17" spans="1:30" ht="102.75" customHeight="1">
      <c r="A17" s="24"/>
      <c r="B17" s="24"/>
      <c r="C17" s="24"/>
      <c r="D17" s="26"/>
      <c r="E17" s="26"/>
      <c r="F17" s="25"/>
      <c r="G17" s="1" t="s">
        <v>43</v>
      </c>
      <c r="H17" s="1" t="s">
        <v>42</v>
      </c>
      <c r="I17" s="1" t="s">
        <v>44</v>
      </c>
      <c r="J17" s="2" t="s">
        <v>59</v>
      </c>
      <c r="K17" s="2" t="s">
        <v>59</v>
      </c>
      <c r="L17" s="2" t="s">
        <v>59</v>
      </c>
      <c r="M17" s="5">
        <v>3</v>
      </c>
      <c r="N17" s="5" t="str">
        <f t="shared" si="0"/>
        <v>FRECUENTE</v>
      </c>
      <c r="O17" s="5">
        <v>2</v>
      </c>
      <c r="P17" s="5" t="str">
        <f t="shared" si="1"/>
        <v>MEDIO</v>
      </c>
      <c r="Q17" s="5">
        <f t="shared" si="2"/>
        <v>6</v>
      </c>
      <c r="R17" s="5" t="str">
        <f t="shared" si="7"/>
        <v>MEDIO</v>
      </c>
      <c r="S17" s="5">
        <v>25</v>
      </c>
      <c r="T17" s="5" t="str">
        <f t="shared" si="3"/>
        <v>GRAVE</v>
      </c>
      <c r="U17" s="5">
        <f t="shared" si="4"/>
        <v>150</v>
      </c>
      <c r="V17" s="5" t="str">
        <f t="shared" si="5"/>
        <v>II</v>
      </c>
      <c r="W17" s="12" t="str">
        <f t="shared" si="6"/>
        <v>ACEPTABLE CON CONTROL ESPECIFICO</v>
      </c>
      <c r="X17" s="5">
        <v>56</v>
      </c>
      <c r="Y17" s="10" t="s">
        <v>166</v>
      </c>
      <c r="Z17" s="5"/>
      <c r="AA17" s="5"/>
      <c r="AB17" s="5"/>
      <c r="AC17" s="5" t="s">
        <v>133</v>
      </c>
      <c r="AD17" s="5"/>
    </row>
    <row r="18" spans="1:30" ht="92.25" customHeight="1">
      <c r="A18" s="24"/>
      <c r="B18" s="24"/>
      <c r="C18" s="24"/>
      <c r="D18" s="26"/>
      <c r="E18" s="26"/>
      <c r="F18" s="25"/>
      <c r="G18" s="1" t="s">
        <v>26</v>
      </c>
      <c r="H18" s="1" t="s">
        <v>17</v>
      </c>
      <c r="I18" s="1" t="s">
        <v>30</v>
      </c>
      <c r="J18" s="2" t="s">
        <v>59</v>
      </c>
      <c r="K18" s="2" t="s">
        <v>59</v>
      </c>
      <c r="L18" s="2" t="s">
        <v>59</v>
      </c>
      <c r="M18" s="5">
        <v>3</v>
      </c>
      <c r="N18" s="5" t="str">
        <f t="shared" si="0"/>
        <v>FRECUENTE</v>
      </c>
      <c r="O18" s="5">
        <v>2</v>
      </c>
      <c r="P18" s="5" t="str">
        <f t="shared" si="1"/>
        <v>MEDIO</v>
      </c>
      <c r="Q18" s="5">
        <f t="shared" si="2"/>
        <v>6</v>
      </c>
      <c r="R18" s="5" t="str">
        <f t="shared" si="7"/>
        <v>MEDIO</v>
      </c>
      <c r="S18" s="5">
        <v>25</v>
      </c>
      <c r="T18" s="5" t="str">
        <f t="shared" si="3"/>
        <v>GRAVE</v>
      </c>
      <c r="U18" s="5">
        <f t="shared" si="4"/>
        <v>150</v>
      </c>
      <c r="V18" s="5" t="str">
        <f t="shared" si="5"/>
        <v>II</v>
      </c>
      <c r="W18" s="12" t="str">
        <f t="shared" si="6"/>
        <v>ACEPTABLE CON CONTROL ESPECIFICO</v>
      </c>
      <c r="X18" s="5">
        <v>56</v>
      </c>
      <c r="Y18" s="5" t="s">
        <v>166</v>
      </c>
      <c r="Z18" s="5"/>
      <c r="AA18" s="5" t="s">
        <v>172</v>
      </c>
      <c r="AB18" s="5"/>
      <c r="AC18" s="5" t="s">
        <v>133</v>
      </c>
      <c r="AD18" s="5"/>
    </row>
    <row r="19" spans="1:30" ht="82.5" customHeight="1">
      <c r="A19" s="24"/>
      <c r="B19" s="24"/>
      <c r="C19" s="24"/>
      <c r="D19" s="26"/>
      <c r="E19" s="26"/>
      <c r="F19" s="25"/>
      <c r="G19" s="1" t="s">
        <v>58</v>
      </c>
      <c r="H19" s="1" t="s">
        <v>56</v>
      </c>
      <c r="I19" s="1" t="s">
        <v>57</v>
      </c>
      <c r="J19" s="2" t="s">
        <v>59</v>
      </c>
      <c r="K19" s="2" t="s">
        <v>59</v>
      </c>
      <c r="L19" s="2" t="s">
        <v>59</v>
      </c>
      <c r="M19" s="5">
        <v>3</v>
      </c>
      <c r="N19" s="5" t="str">
        <f t="shared" si="0"/>
        <v>FRECUENTE</v>
      </c>
      <c r="O19" s="5">
        <v>6</v>
      </c>
      <c r="P19" s="5" t="str">
        <f t="shared" si="1"/>
        <v>ALTO</v>
      </c>
      <c r="Q19" s="5">
        <f t="shared" si="2"/>
        <v>18</v>
      </c>
      <c r="R19" s="5" t="str">
        <f t="shared" si="7"/>
        <v>ALTO</v>
      </c>
      <c r="S19" s="5">
        <v>60</v>
      </c>
      <c r="T19" s="5" t="str">
        <f t="shared" si="3"/>
        <v>MUY GRAVE</v>
      </c>
      <c r="U19" s="5">
        <f t="shared" si="4"/>
        <v>1080</v>
      </c>
      <c r="V19" s="5" t="str">
        <f t="shared" si="5"/>
        <v>I</v>
      </c>
      <c r="W19" s="13" t="str">
        <f t="shared" si="6"/>
        <v>NO ACEPTABLE</v>
      </c>
      <c r="X19" s="5">
        <v>1</v>
      </c>
      <c r="Y19" s="5" t="s">
        <v>165</v>
      </c>
      <c r="Z19" s="5"/>
      <c r="AA19" s="5"/>
      <c r="AB19" s="5" t="s">
        <v>135</v>
      </c>
      <c r="AC19" s="5" t="s">
        <v>134</v>
      </c>
      <c r="AD19" s="5"/>
    </row>
    <row r="20" spans="1:30" ht="69" customHeight="1">
      <c r="A20" s="24"/>
      <c r="B20" s="24"/>
      <c r="C20" s="24"/>
      <c r="D20" s="26"/>
      <c r="E20" s="26"/>
      <c r="F20" s="25"/>
      <c r="G20" s="1" t="s">
        <v>38</v>
      </c>
      <c r="H20" s="1" t="s">
        <v>18</v>
      </c>
      <c r="I20" s="1" t="s">
        <v>45</v>
      </c>
      <c r="J20" s="2" t="s">
        <v>59</v>
      </c>
      <c r="K20" s="2" t="s">
        <v>59</v>
      </c>
      <c r="L20" s="2" t="s">
        <v>59</v>
      </c>
      <c r="M20" s="5">
        <v>3</v>
      </c>
      <c r="N20" s="5" t="str">
        <f t="shared" si="0"/>
        <v>FRECUENTE</v>
      </c>
      <c r="O20" s="5">
        <v>2</v>
      </c>
      <c r="P20" s="5" t="str">
        <f t="shared" si="1"/>
        <v>MEDIO</v>
      </c>
      <c r="Q20" s="5">
        <f t="shared" si="2"/>
        <v>6</v>
      </c>
      <c r="R20" s="5" t="str">
        <f t="shared" si="7"/>
        <v>MEDIO</v>
      </c>
      <c r="S20" s="5">
        <v>25</v>
      </c>
      <c r="T20" s="5" t="str">
        <f t="shared" si="3"/>
        <v>GRAVE</v>
      </c>
      <c r="U20" s="5">
        <f t="shared" si="4"/>
        <v>150</v>
      </c>
      <c r="V20" s="5" t="str">
        <f t="shared" si="5"/>
        <v>II</v>
      </c>
      <c r="W20" s="12" t="str">
        <f t="shared" si="6"/>
        <v>ACEPTABLE CON CONTROL ESPECIFICO</v>
      </c>
      <c r="X20" s="5">
        <v>56</v>
      </c>
      <c r="Y20" s="10" t="s">
        <v>163</v>
      </c>
      <c r="Z20" s="5"/>
      <c r="AA20" s="5"/>
      <c r="AB20" s="5"/>
      <c r="AC20" s="5" t="s">
        <v>136</v>
      </c>
      <c r="AD20" s="5"/>
    </row>
    <row r="21" spans="1:30" ht="45.75" customHeight="1">
      <c r="A21" s="24"/>
      <c r="B21" s="24"/>
      <c r="C21" s="24"/>
      <c r="D21" s="26"/>
      <c r="E21" s="26"/>
      <c r="F21" s="25"/>
      <c r="G21" s="1" t="s">
        <v>48</v>
      </c>
      <c r="H21" s="1" t="s">
        <v>16</v>
      </c>
      <c r="I21" s="1" t="s">
        <v>49</v>
      </c>
      <c r="J21" s="2" t="s">
        <v>59</v>
      </c>
      <c r="K21" s="2" t="s">
        <v>59</v>
      </c>
      <c r="L21" s="2" t="s">
        <v>59</v>
      </c>
      <c r="M21" s="5">
        <v>2</v>
      </c>
      <c r="N21" s="5" t="str">
        <f t="shared" si="0"/>
        <v>OCASIONAL</v>
      </c>
      <c r="O21" s="5">
        <v>2</v>
      </c>
      <c r="P21" s="5" t="str">
        <f t="shared" si="1"/>
        <v>MEDIO</v>
      </c>
      <c r="Q21" s="5">
        <f t="shared" si="2"/>
        <v>4</v>
      </c>
      <c r="R21" s="5" t="str">
        <f t="shared" si="7"/>
        <v>BAJO</v>
      </c>
      <c r="S21" s="5">
        <v>25</v>
      </c>
      <c r="T21" s="5" t="str">
        <f t="shared" si="3"/>
        <v>GRAVE</v>
      </c>
      <c r="U21" s="5">
        <f t="shared" si="4"/>
        <v>100</v>
      </c>
      <c r="V21" s="5" t="str">
        <f t="shared" si="5"/>
        <v>III</v>
      </c>
      <c r="W21" s="9" t="str">
        <f t="shared" si="6"/>
        <v>ACEPTABLE</v>
      </c>
      <c r="X21" s="5">
        <v>56</v>
      </c>
      <c r="Y21" s="10" t="s">
        <v>163</v>
      </c>
      <c r="Z21" s="5"/>
      <c r="AA21" s="5"/>
      <c r="AB21" s="5"/>
      <c r="AC21" s="5" t="s">
        <v>137</v>
      </c>
      <c r="AD21" s="5"/>
    </row>
    <row r="22" spans="1:30" ht="53.25" customHeight="1">
      <c r="A22" s="24"/>
      <c r="B22" s="24"/>
      <c r="C22" s="24"/>
      <c r="D22" s="26"/>
      <c r="E22" s="26"/>
      <c r="F22" s="25"/>
      <c r="G22" s="1" t="s">
        <v>28</v>
      </c>
      <c r="H22" s="1" t="s">
        <v>16</v>
      </c>
      <c r="I22" s="1" t="s">
        <v>31</v>
      </c>
      <c r="J22" s="2" t="s">
        <v>59</v>
      </c>
      <c r="K22" s="2" t="s">
        <v>60</v>
      </c>
      <c r="L22" s="2" t="s">
        <v>59</v>
      </c>
      <c r="M22" s="5">
        <v>4</v>
      </c>
      <c r="N22" s="5" t="str">
        <f t="shared" si="0"/>
        <v>CONTINUA</v>
      </c>
      <c r="O22" s="5">
        <v>2</v>
      </c>
      <c r="P22" s="5" t="str">
        <f t="shared" si="1"/>
        <v>MEDIO</v>
      </c>
      <c r="Q22" s="5">
        <f t="shared" si="2"/>
        <v>8</v>
      </c>
      <c r="R22" s="5" t="str">
        <f t="shared" si="7"/>
        <v>MEDIO</v>
      </c>
      <c r="S22" s="5">
        <v>60</v>
      </c>
      <c r="T22" s="5" t="str">
        <f t="shared" si="3"/>
        <v>MUY GRAVE</v>
      </c>
      <c r="U22" s="5">
        <f t="shared" si="4"/>
        <v>480</v>
      </c>
      <c r="V22" s="5" t="str">
        <f t="shared" si="5"/>
        <v>II</v>
      </c>
      <c r="W22" s="12" t="str">
        <f t="shared" si="6"/>
        <v>ACEPTABLE CON CONTROL ESPECIFICO</v>
      </c>
      <c r="X22" s="5">
        <v>56</v>
      </c>
      <c r="Y22" s="5" t="s">
        <v>163</v>
      </c>
      <c r="Z22" s="5"/>
      <c r="AA22" s="5"/>
      <c r="AB22" s="5" t="s">
        <v>140</v>
      </c>
      <c r="AC22" s="5" t="s">
        <v>139</v>
      </c>
      <c r="AD22" s="5" t="s">
        <v>138</v>
      </c>
    </row>
    <row r="23" spans="1:30" ht="57" customHeight="1">
      <c r="A23" s="24"/>
      <c r="B23" s="24"/>
      <c r="C23" s="24"/>
      <c r="D23" s="26"/>
      <c r="E23" s="26"/>
      <c r="F23" s="25"/>
      <c r="G23" s="1" t="s">
        <v>40</v>
      </c>
      <c r="H23" s="1" t="s">
        <v>39</v>
      </c>
      <c r="I23" s="1" t="s">
        <v>53</v>
      </c>
      <c r="J23" s="1" t="s">
        <v>59</v>
      </c>
      <c r="K23" s="1" t="s">
        <v>59</v>
      </c>
      <c r="L23" s="1" t="s">
        <v>59</v>
      </c>
      <c r="M23" s="5">
        <v>2</v>
      </c>
      <c r="N23" s="5" t="str">
        <f t="shared" si="0"/>
        <v>OCASIONAL</v>
      </c>
      <c r="O23" s="5">
        <v>6</v>
      </c>
      <c r="P23" s="5" t="str">
        <f t="shared" si="1"/>
        <v>ALTO</v>
      </c>
      <c r="Q23" s="5">
        <f t="shared" si="2"/>
        <v>12</v>
      </c>
      <c r="R23" s="5" t="str">
        <f t="shared" si="7"/>
        <v>ALTO</v>
      </c>
      <c r="S23" s="5">
        <v>10</v>
      </c>
      <c r="T23" s="5" t="str">
        <f t="shared" si="3"/>
        <v>LEVE</v>
      </c>
      <c r="U23" s="5">
        <f t="shared" si="4"/>
        <v>120</v>
      </c>
      <c r="V23" s="5" t="str">
        <f t="shared" si="5"/>
        <v>III</v>
      </c>
      <c r="W23" s="9" t="str">
        <f t="shared" si="6"/>
        <v>ACEPTABLE</v>
      </c>
      <c r="X23" s="5">
        <v>18</v>
      </c>
      <c r="Y23" s="5" t="s">
        <v>167</v>
      </c>
      <c r="Z23" s="5"/>
      <c r="AA23" s="5"/>
      <c r="AB23" s="5" t="s">
        <v>142</v>
      </c>
      <c r="AC23" s="5" t="s">
        <v>141</v>
      </c>
      <c r="AD23" s="5"/>
    </row>
    <row r="24" spans="1:30" ht="97.5" customHeight="1">
      <c r="A24" s="42" t="s">
        <v>63</v>
      </c>
      <c r="B24" s="42" t="s">
        <v>62</v>
      </c>
      <c r="C24" s="42" t="s">
        <v>64</v>
      </c>
      <c r="D24" s="26" t="s">
        <v>65</v>
      </c>
      <c r="E24" s="26" t="s">
        <v>66</v>
      </c>
      <c r="F24" s="25"/>
      <c r="G24" s="1" t="s">
        <v>68</v>
      </c>
      <c r="H24" s="1" t="s">
        <v>67</v>
      </c>
      <c r="I24" s="1" t="s">
        <v>69</v>
      </c>
      <c r="J24" s="1" t="s">
        <v>59</v>
      </c>
      <c r="K24" s="1" t="s">
        <v>59</v>
      </c>
      <c r="L24" s="1" t="s">
        <v>70</v>
      </c>
      <c r="M24" s="5">
        <v>3</v>
      </c>
      <c r="N24" s="5" t="str">
        <f t="shared" si="0"/>
        <v>FRECUENTE</v>
      </c>
      <c r="O24" s="5">
        <v>2</v>
      </c>
      <c r="P24" s="5" t="str">
        <f t="shared" si="1"/>
        <v>MEDIO</v>
      </c>
      <c r="Q24" s="5">
        <f t="shared" si="2"/>
        <v>6</v>
      </c>
      <c r="R24" s="5" t="str">
        <f t="shared" si="7"/>
        <v>MEDIO</v>
      </c>
      <c r="S24" s="5">
        <v>25</v>
      </c>
      <c r="T24" s="5" t="str">
        <f t="shared" si="3"/>
        <v>GRAVE</v>
      </c>
      <c r="U24" s="5">
        <f t="shared" si="4"/>
        <v>150</v>
      </c>
      <c r="V24" s="5" t="str">
        <f t="shared" si="5"/>
        <v>II</v>
      </c>
      <c r="W24" s="12" t="str">
        <f t="shared" si="6"/>
        <v>ACEPTABLE CON CONTROL ESPECIFICO</v>
      </c>
      <c r="X24" s="5">
        <v>1</v>
      </c>
      <c r="Y24" s="5" t="s">
        <v>163</v>
      </c>
      <c r="Z24" s="5"/>
      <c r="AA24" s="5"/>
      <c r="AB24" s="5" t="s">
        <v>150</v>
      </c>
      <c r="AC24" s="5" t="s">
        <v>177</v>
      </c>
      <c r="AD24" s="5" t="s">
        <v>149</v>
      </c>
    </row>
    <row r="25" spans="1:30" ht="97.5" customHeight="1">
      <c r="A25" s="42"/>
      <c r="B25" s="42"/>
      <c r="C25" s="42"/>
      <c r="D25" s="26"/>
      <c r="E25" s="26"/>
      <c r="F25" s="25"/>
      <c r="G25" s="1" t="s">
        <v>76</v>
      </c>
      <c r="H25" s="1" t="s">
        <v>75</v>
      </c>
      <c r="I25" s="1" t="s">
        <v>30</v>
      </c>
      <c r="J25" s="1" t="s">
        <v>59</v>
      </c>
      <c r="K25" s="1" t="s">
        <v>59</v>
      </c>
      <c r="L25" s="1" t="s">
        <v>59</v>
      </c>
      <c r="M25" s="5">
        <v>3</v>
      </c>
      <c r="N25" s="5" t="str">
        <f t="shared" si="0"/>
        <v>FRECUENTE</v>
      </c>
      <c r="O25" s="5">
        <v>2</v>
      </c>
      <c r="P25" s="5" t="str">
        <f t="shared" si="1"/>
        <v>MEDIO</v>
      </c>
      <c r="Q25" s="5">
        <f t="shared" si="2"/>
        <v>6</v>
      </c>
      <c r="R25" s="5" t="str">
        <f t="shared" si="7"/>
        <v>MEDIO</v>
      </c>
      <c r="S25" s="5">
        <v>25</v>
      </c>
      <c r="T25" s="5" t="str">
        <f t="shared" si="3"/>
        <v>GRAVE</v>
      </c>
      <c r="U25" s="5">
        <f t="shared" si="4"/>
        <v>150</v>
      </c>
      <c r="V25" s="5" t="str">
        <f t="shared" si="5"/>
        <v>II</v>
      </c>
      <c r="W25" s="12" t="str">
        <f t="shared" si="6"/>
        <v>ACEPTABLE CON CONTROL ESPECIFICO</v>
      </c>
      <c r="X25" s="5">
        <v>1</v>
      </c>
      <c r="Y25" s="11" t="s">
        <v>166</v>
      </c>
      <c r="Z25" s="5"/>
      <c r="AA25" s="5" t="s">
        <v>172</v>
      </c>
      <c r="AB25" s="5"/>
      <c r="AC25" s="5" t="s">
        <v>151</v>
      </c>
      <c r="AD25" s="5"/>
    </row>
    <row r="26" spans="1:30" ht="57" customHeight="1">
      <c r="A26" s="42"/>
      <c r="B26" s="42"/>
      <c r="C26" s="42"/>
      <c r="D26" s="26"/>
      <c r="E26" s="26"/>
      <c r="F26" s="25"/>
      <c r="G26" s="1" t="s">
        <v>71</v>
      </c>
      <c r="H26" s="1" t="s">
        <v>16</v>
      </c>
      <c r="I26" s="1" t="s">
        <v>49</v>
      </c>
      <c r="J26" s="1" t="s">
        <v>59</v>
      </c>
      <c r="K26" s="1" t="s">
        <v>59</v>
      </c>
      <c r="L26" s="1" t="s">
        <v>59</v>
      </c>
      <c r="M26" s="5">
        <v>3</v>
      </c>
      <c r="N26" s="5" t="str">
        <f t="shared" si="0"/>
        <v>FRECUENTE</v>
      </c>
      <c r="O26" s="5">
        <v>2</v>
      </c>
      <c r="P26" s="5" t="str">
        <f t="shared" si="1"/>
        <v>MEDIO</v>
      </c>
      <c r="Q26" s="5">
        <f t="shared" si="2"/>
        <v>6</v>
      </c>
      <c r="R26" s="5" t="str">
        <f t="shared" si="7"/>
        <v>MEDIO</v>
      </c>
      <c r="S26" s="5">
        <v>25</v>
      </c>
      <c r="T26" s="5" t="str">
        <f t="shared" si="3"/>
        <v>GRAVE</v>
      </c>
      <c r="U26" s="5">
        <f t="shared" si="4"/>
        <v>150</v>
      </c>
      <c r="V26" s="5" t="str">
        <f t="shared" si="5"/>
        <v>II</v>
      </c>
      <c r="W26" s="12" t="str">
        <f t="shared" si="6"/>
        <v>ACEPTABLE CON CONTROL ESPECIFICO</v>
      </c>
      <c r="X26" s="5">
        <v>1</v>
      </c>
      <c r="Y26" s="10" t="s">
        <v>163</v>
      </c>
      <c r="Z26" s="5"/>
      <c r="AA26" s="5"/>
      <c r="AB26" s="5"/>
      <c r="AC26" s="5" t="s">
        <v>137</v>
      </c>
      <c r="AD26" s="5"/>
    </row>
    <row r="27" spans="1:30" ht="92.25" customHeight="1">
      <c r="A27" s="42"/>
      <c r="B27" s="42"/>
      <c r="C27" s="42"/>
      <c r="D27" s="26"/>
      <c r="E27" s="26"/>
      <c r="F27" s="25"/>
      <c r="G27" s="1" t="s">
        <v>73</v>
      </c>
      <c r="H27" s="1" t="s">
        <v>72</v>
      </c>
      <c r="I27" s="1" t="s">
        <v>74</v>
      </c>
      <c r="J27" s="1" t="s">
        <v>59</v>
      </c>
      <c r="K27" s="1" t="s">
        <v>59</v>
      </c>
      <c r="L27" s="1" t="s">
        <v>70</v>
      </c>
      <c r="M27" s="5">
        <v>3</v>
      </c>
      <c r="N27" s="5" t="str">
        <f t="shared" si="0"/>
        <v>FRECUENTE</v>
      </c>
      <c r="O27" s="5">
        <v>6</v>
      </c>
      <c r="P27" s="5" t="str">
        <f t="shared" si="1"/>
        <v>ALTO</v>
      </c>
      <c r="Q27" s="5">
        <f t="shared" si="2"/>
        <v>18</v>
      </c>
      <c r="R27" s="5" t="str">
        <f t="shared" si="7"/>
        <v>ALTO</v>
      </c>
      <c r="S27" s="5">
        <v>25</v>
      </c>
      <c r="T27" s="5" t="str">
        <f t="shared" si="3"/>
        <v>GRAVE</v>
      </c>
      <c r="U27" s="5">
        <f t="shared" si="4"/>
        <v>450</v>
      </c>
      <c r="V27" s="5" t="str">
        <f t="shared" si="5"/>
        <v>II</v>
      </c>
      <c r="W27" s="12" t="str">
        <f t="shared" si="6"/>
        <v>ACEPTABLE CON CONTROL ESPECIFICO</v>
      </c>
      <c r="X27" s="5">
        <v>1</v>
      </c>
      <c r="Y27" s="5" t="s">
        <v>168</v>
      </c>
      <c r="Z27" s="5"/>
      <c r="AA27" s="5" t="s">
        <v>154</v>
      </c>
      <c r="AB27" s="5"/>
      <c r="AC27" s="5" t="s">
        <v>153</v>
      </c>
      <c r="AD27" s="5" t="s">
        <v>152</v>
      </c>
    </row>
    <row r="28" spans="1:30" ht="57" customHeight="1">
      <c r="A28" s="42"/>
      <c r="B28" s="42"/>
      <c r="C28" s="42"/>
      <c r="D28" s="26"/>
      <c r="E28" s="26"/>
      <c r="F28" s="25"/>
      <c r="G28" s="1" t="s">
        <v>77</v>
      </c>
      <c r="H28" s="1" t="s">
        <v>24</v>
      </c>
      <c r="I28" s="1" t="s">
        <v>78</v>
      </c>
      <c r="J28" s="1" t="s">
        <v>59</v>
      </c>
      <c r="K28" s="1" t="s">
        <v>59</v>
      </c>
      <c r="L28" s="1" t="s">
        <v>59</v>
      </c>
      <c r="M28" s="5">
        <v>3</v>
      </c>
      <c r="N28" s="5" t="str">
        <f t="shared" si="0"/>
        <v>FRECUENTE</v>
      </c>
      <c r="O28" s="5">
        <v>6</v>
      </c>
      <c r="P28" s="5" t="str">
        <f t="shared" si="1"/>
        <v>ALTO</v>
      </c>
      <c r="Q28" s="5">
        <f t="shared" si="2"/>
        <v>18</v>
      </c>
      <c r="R28" s="5" t="str">
        <f t="shared" si="7"/>
        <v>ALTO</v>
      </c>
      <c r="S28" s="5">
        <v>60</v>
      </c>
      <c r="T28" s="5" t="str">
        <f t="shared" si="3"/>
        <v>MUY GRAVE</v>
      </c>
      <c r="U28" s="5">
        <f t="shared" si="4"/>
        <v>1080</v>
      </c>
      <c r="V28" s="5" t="str">
        <f t="shared" si="5"/>
        <v>I</v>
      </c>
      <c r="W28" s="13" t="str">
        <f t="shared" si="6"/>
        <v>NO ACEPTABLE</v>
      </c>
      <c r="X28" s="5">
        <v>1</v>
      </c>
      <c r="Y28" s="5" t="s">
        <v>165</v>
      </c>
      <c r="Z28" s="5"/>
      <c r="AA28" s="5"/>
      <c r="AB28" s="5" t="s">
        <v>132</v>
      </c>
      <c r="AC28" s="5" t="s">
        <v>131</v>
      </c>
      <c r="AD28" s="5"/>
    </row>
    <row r="29" spans="1:30" ht="57" customHeight="1">
      <c r="A29" s="42"/>
      <c r="B29" s="42"/>
      <c r="C29" s="42"/>
      <c r="D29" s="26"/>
      <c r="E29" s="26"/>
      <c r="F29" s="25"/>
      <c r="G29" s="1" t="s">
        <v>34</v>
      </c>
      <c r="H29" s="1" t="s">
        <v>21</v>
      </c>
      <c r="I29" s="1" t="s">
        <v>35</v>
      </c>
      <c r="J29" s="2" t="s">
        <v>59</v>
      </c>
      <c r="K29" s="2" t="s">
        <v>59</v>
      </c>
      <c r="L29" s="2" t="s">
        <v>59</v>
      </c>
      <c r="M29" s="5">
        <v>1</v>
      </c>
      <c r="N29" s="5" t="str">
        <f t="shared" si="0"/>
        <v>ESPORADICA</v>
      </c>
      <c r="O29" s="5">
        <v>2</v>
      </c>
      <c r="P29" s="5" t="str">
        <f t="shared" si="1"/>
        <v>MEDIO</v>
      </c>
      <c r="Q29" s="5">
        <f t="shared" si="2"/>
        <v>2</v>
      </c>
      <c r="R29" s="5" t="str">
        <f t="shared" si="7"/>
        <v>BAJO</v>
      </c>
      <c r="S29" s="5">
        <v>60</v>
      </c>
      <c r="T29" s="5" t="str">
        <f t="shared" si="3"/>
        <v>MUY GRAVE</v>
      </c>
      <c r="U29" s="5">
        <f t="shared" si="4"/>
        <v>120</v>
      </c>
      <c r="V29" s="5" t="str">
        <f t="shared" si="5"/>
        <v>III</v>
      </c>
      <c r="W29" s="9" t="str">
        <f t="shared" si="6"/>
        <v>ACEPTABLE</v>
      </c>
      <c r="X29" s="5">
        <v>1</v>
      </c>
      <c r="Y29" s="10" t="s">
        <v>161</v>
      </c>
      <c r="Z29" s="5"/>
      <c r="AA29" s="5"/>
      <c r="AB29" s="5"/>
      <c r="AC29" s="5" t="s">
        <v>178</v>
      </c>
      <c r="AD29" s="5"/>
    </row>
    <row r="30" spans="1:30" ht="57" customHeight="1">
      <c r="A30" s="42"/>
      <c r="B30" s="42"/>
      <c r="C30" s="42"/>
      <c r="D30" s="26"/>
      <c r="E30" s="26"/>
      <c r="F30" s="25"/>
      <c r="G30" s="1" t="s">
        <v>46</v>
      </c>
      <c r="H30" s="1" t="s">
        <v>20</v>
      </c>
      <c r="I30" s="1" t="s">
        <v>47</v>
      </c>
      <c r="J30" s="2" t="s">
        <v>59</v>
      </c>
      <c r="K30" s="2" t="s">
        <v>59</v>
      </c>
      <c r="L30" s="2" t="s">
        <v>59</v>
      </c>
      <c r="M30" s="5">
        <v>2</v>
      </c>
      <c r="N30" s="5" t="str">
        <f t="shared" si="0"/>
        <v>OCASIONAL</v>
      </c>
      <c r="O30" s="5">
        <v>2</v>
      </c>
      <c r="P30" s="5" t="str">
        <f t="shared" si="1"/>
        <v>MEDIO</v>
      </c>
      <c r="Q30" s="5">
        <f t="shared" si="2"/>
        <v>4</v>
      </c>
      <c r="R30" s="5" t="str">
        <f t="shared" si="7"/>
        <v>BAJO</v>
      </c>
      <c r="S30" s="5">
        <v>25</v>
      </c>
      <c r="T30" s="5" t="str">
        <f t="shared" si="3"/>
        <v>GRAVE</v>
      </c>
      <c r="U30" s="5">
        <f t="shared" si="4"/>
        <v>100</v>
      </c>
      <c r="V30" s="5" t="str">
        <f t="shared" si="5"/>
        <v>III</v>
      </c>
      <c r="W30" s="9" t="str">
        <f t="shared" si="6"/>
        <v>ACEPTABLE</v>
      </c>
      <c r="X30" s="5">
        <v>1</v>
      </c>
      <c r="Y30" s="10" t="s">
        <v>169</v>
      </c>
      <c r="Z30" s="5"/>
      <c r="AA30" s="5"/>
      <c r="AB30" s="6"/>
      <c r="AC30" s="6" t="s">
        <v>178</v>
      </c>
      <c r="AD30" s="5"/>
    </row>
    <row r="31" spans="1:30" ht="57" customHeight="1">
      <c r="A31" s="42"/>
      <c r="B31" s="42"/>
      <c r="C31" s="42"/>
      <c r="D31" s="26"/>
      <c r="E31" s="26"/>
      <c r="F31" s="25"/>
      <c r="G31" s="1" t="s">
        <v>33</v>
      </c>
      <c r="H31" s="1" t="s">
        <v>22</v>
      </c>
      <c r="I31" s="1" t="s">
        <v>50</v>
      </c>
      <c r="J31" s="2" t="s">
        <v>59</v>
      </c>
      <c r="K31" s="2" t="s">
        <v>59</v>
      </c>
      <c r="L31" s="2" t="s">
        <v>59</v>
      </c>
      <c r="M31" s="5">
        <v>3</v>
      </c>
      <c r="N31" s="5" t="str">
        <f t="shared" si="0"/>
        <v>FRECUENTE</v>
      </c>
      <c r="O31" s="5">
        <v>6</v>
      </c>
      <c r="P31" s="5" t="str">
        <f t="shared" si="1"/>
        <v>ALTO</v>
      </c>
      <c r="Q31" s="5">
        <f t="shared" si="2"/>
        <v>18</v>
      </c>
      <c r="R31" s="5" t="str">
        <f t="shared" si="7"/>
        <v>ALTO</v>
      </c>
      <c r="S31" s="5">
        <v>25</v>
      </c>
      <c r="T31" s="5" t="str">
        <f t="shared" si="3"/>
        <v>GRAVE</v>
      </c>
      <c r="U31" s="5">
        <f t="shared" si="4"/>
        <v>450</v>
      </c>
      <c r="V31" s="5" t="str">
        <f t="shared" si="5"/>
        <v>II</v>
      </c>
      <c r="W31" s="12" t="str">
        <f t="shared" si="6"/>
        <v>ACEPTABLE CON CONTROL ESPECIFICO</v>
      </c>
      <c r="X31" s="5">
        <v>1</v>
      </c>
      <c r="Y31" s="6" t="s">
        <v>163</v>
      </c>
      <c r="Z31" s="6"/>
      <c r="AA31" s="6" t="s">
        <v>124</v>
      </c>
      <c r="AB31" s="6" t="s">
        <v>125</v>
      </c>
      <c r="AC31" s="6" t="s">
        <v>126</v>
      </c>
      <c r="AD31" s="6"/>
    </row>
    <row r="32" spans="1:30" ht="57" customHeight="1">
      <c r="A32" s="42"/>
      <c r="B32" s="42"/>
      <c r="C32" s="42"/>
      <c r="D32" s="26"/>
      <c r="E32" s="26"/>
      <c r="F32" s="25"/>
      <c r="G32" s="1" t="s">
        <v>79</v>
      </c>
      <c r="H32" s="1" t="s">
        <v>41</v>
      </c>
      <c r="I32" s="1" t="s">
        <v>51</v>
      </c>
      <c r="J32" s="2" t="s">
        <v>59</v>
      </c>
      <c r="K32" s="2" t="s">
        <v>59</v>
      </c>
      <c r="L32" s="2" t="s">
        <v>59</v>
      </c>
      <c r="M32" s="5">
        <v>2</v>
      </c>
      <c r="N32" s="5" t="str">
        <f t="shared" si="0"/>
        <v>OCASIONAL</v>
      </c>
      <c r="O32" s="5">
        <v>6</v>
      </c>
      <c r="P32" s="5" t="str">
        <f t="shared" si="1"/>
        <v>ALTO</v>
      </c>
      <c r="Q32" s="5">
        <f t="shared" si="2"/>
        <v>12</v>
      </c>
      <c r="R32" s="5" t="str">
        <f t="shared" si="7"/>
        <v>ALTO</v>
      </c>
      <c r="S32" s="5">
        <v>60</v>
      </c>
      <c r="T32" s="5" t="str">
        <f t="shared" si="3"/>
        <v>MUY GRAVE</v>
      </c>
      <c r="U32" s="5">
        <f t="shared" si="4"/>
        <v>720</v>
      </c>
      <c r="V32" s="5" t="str">
        <f t="shared" si="5"/>
        <v>I</v>
      </c>
      <c r="W32" s="13" t="str">
        <f t="shared" si="6"/>
        <v>NO ACEPTABLE</v>
      </c>
      <c r="X32" s="5">
        <v>1</v>
      </c>
      <c r="Y32" s="6" t="s">
        <v>170</v>
      </c>
      <c r="Z32" s="6"/>
      <c r="AA32" s="6"/>
      <c r="AB32" s="6" t="s">
        <v>128</v>
      </c>
      <c r="AC32" s="6" t="s">
        <v>175</v>
      </c>
      <c r="AD32" s="6" t="s">
        <v>127</v>
      </c>
    </row>
    <row r="33" spans="1:30" ht="93.75" customHeight="1">
      <c r="A33" s="42"/>
      <c r="B33" s="42"/>
      <c r="C33" s="42"/>
      <c r="D33" s="26"/>
      <c r="E33" s="26"/>
      <c r="F33" s="25"/>
      <c r="G33" s="1" t="s">
        <v>81</v>
      </c>
      <c r="H33" s="1" t="s">
        <v>23</v>
      </c>
      <c r="I33" s="1" t="s">
        <v>80</v>
      </c>
      <c r="J33" s="2" t="s">
        <v>59</v>
      </c>
      <c r="K33" s="2" t="s">
        <v>59</v>
      </c>
      <c r="L33" s="2" t="s">
        <v>59</v>
      </c>
      <c r="M33" s="5">
        <v>2</v>
      </c>
      <c r="N33" s="5" t="str">
        <f t="shared" si="0"/>
        <v>OCASIONAL</v>
      </c>
      <c r="O33" s="5">
        <v>2</v>
      </c>
      <c r="P33" s="5" t="str">
        <f t="shared" si="1"/>
        <v>MEDIO</v>
      </c>
      <c r="Q33" s="5">
        <f t="shared" si="2"/>
        <v>4</v>
      </c>
      <c r="R33" s="5" t="str">
        <f t="shared" si="7"/>
        <v>BAJO</v>
      </c>
      <c r="S33" s="5">
        <v>25</v>
      </c>
      <c r="T33" s="5" t="str">
        <f t="shared" si="3"/>
        <v>GRAVE</v>
      </c>
      <c r="U33" s="5">
        <f t="shared" si="4"/>
        <v>100</v>
      </c>
      <c r="V33" s="5" t="str">
        <f t="shared" si="5"/>
        <v>III</v>
      </c>
      <c r="W33" s="9" t="str">
        <f t="shared" si="6"/>
        <v>ACEPTABLE</v>
      </c>
      <c r="X33" s="5">
        <v>1</v>
      </c>
      <c r="Y33" s="10" t="s">
        <v>163</v>
      </c>
      <c r="Z33" s="5"/>
      <c r="AA33" s="5"/>
      <c r="AB33" s="5"/>
      <c r="AC33" s="5" t="s">
        <v>179</v>
      </c>
      <c r="AD33" s="5"/>
    </row>
    <row r="34" spans="1:30" ht="69.75" customHeight="1">
      <c r="A34" s="32" t="s">
        <v>82</v>
      </c>
      <c r="B34" s="35" t="s">
        <v>83</v>
      </c>
      <c r="C34" s="35" t="s">
        <v>84</v>
      </c>
      <c r="D34" s="38" t="s">
        <v>146</v>
      </c>
      <c r="E34" s="38" t="s">
        <v>66</v>
      </c>
      <c r="F34" s="43"/>
      <c r="G34" s="1" t="s">
        <v>180</v>
      </c>
      <c r="H34" s="1" t="s">
        <v>85</v>
      </c>
      <c r="I34" s="1" t="s">
        <v>86</v>
      </c>
      <c r="J34" s="2" t="s">
        <v>59</v>
      </c>
      <c r="K34" s="2" t="s">
        <v>59</v>
      </c>
      <c r="L34" s="2" t="s">
        <v>59</v>
      </c>
      <c r="M34" s="5">
        <v>4</v>
      </c>
      <c r="N34" s="5" t="str">
        <f t="shared" si="0"/>
        <v>CONTINUA</v>
      </c>
      <c r="O34" s="5">
        <v>10</v>
      </c>
      <c r="P34" s="5" t="str">
        <f t="shared" si="1"/>
        <v>MUY ALTO</v>
      </c>
      <c r="Q34" s="5">
        <f t="shared" si="2"/>
        <v>40</v>
      </c>
      <c r="R34" s="5" t="str">
        <f t="shared" si="7"/>
        <v>MUY ALTO</v>
      </c>
      <c r="S34" s="5">
        <v>60</v>
      </c>
      <c r="T34" s="5" t="str">
        <f t="shared" si="3"/>
        <v>MUY GRAVE</v>
      </c>
      <c r="U34" s="5">
        <f t="shared" si="4"/>
        <v>2400</v>
      </c>
      <c r="V34" s="5" t="str">
        <f t="shared" si="5"/>
        <v>I</v>
      </c>
      <c r="W34" s="13" t="str">
        <f t="shared" si="6"/>
        <v>NO ACEPTABLE</v>
      </c>
      <c r="X34" s="5">
        <v>31</v>
      </c>
      <c r="Y34" s="5"/>
      <c r="Z34" s="5"/>
      <c r="AA34" s="5"/>
      <c r="AB34" s="5"/>
      <c r="AC34" s="5" t="s">
        <v>155</v>
      </c>
      <c r="AD34" s="5"/>
    </row>
    <row r="35" spans="1:30" ht="72.75" customHeight="1">
      <c r="A35" s="33"/>
      <c r="B35" s="36"/>
      <c r="C35" s="36"/>
      <c r="D35" s="39"/>
      <c r="E35" s="39"/>
      <c r="F35" s="44"/>
      <c r="G35" s="1" t="s">
        <v>87</v>
      </c>
      <c r="H35" s="1" t="s">
        <v>16</v>
      </c>
      <c r="I35" s="1" t="s">
        <v>88</v>
      </c>
      <c r="J35" s="2" t="s">
        <v>59</v>
      </c>
      <c r="K35" s="2" t="s">
        <v>60</v>
      </c>
      <c r="L35" s="2" t="s">
        <v>59</v>
      </c>
      <c r="M35" s="5">
        <v>4</v>
      </c>
      <c r="N35" s="5" t="str">
        <f t="shared" si="0"/>
        <v>CONTINUA</v>
      </c>
      <c r="O35" s="5">
        <v>6</v>
      </c>
      <c r="P35" s="5" t="str">
        <f t="shared" si="1"/>
        <v>ALTO</v>
      </c>
      <c r="Q35" s="5">
        <f t="shared" si="2"/>
        <v>24</v>
      </c>
      <c r="R35" s="5" t="str">
        <f t="shared" si="7"/>
        <v>MUY ALTO</v>
      </c>
      <c r="S35" s="5">
        <v>60</v>
      </c>
      <c r="T35" s="5" t="str">
        <f t="shared" si="3"/>
        <v>MUY GRAVE</v>
      </c>
      <c r="U35" s="5">
        <f t="shared" si="4"/>
        <v>1440</v>
      </c>
      <c r="V35" s="5" t="str">
        <f t="shared" si="5"/>
        <v>I</v>
      </c>
      <c r="W35" s="13" t="str">
        <f t="shared" si="6"/>
        <v>NO ACEPTABLE</v>
      </c>
      <c r="X35" s="5">
        <v>31</v>
      </c>
      <c r="Y35" s="5" t="s">
        <v>163</v>
      </c>
      <c r="Z35" s="5"/>
      <c r="AA35" s="5"/>
      <c r="AB35" s="5" t="s">
        <v>156</v>
      </c>
      <c r="AC35" s="5" t="s">
        <v>139</v>
      </c>
      <c r="AD35" s="5" t="s">
        <v>138</v>
      </c>
    </row>
    <row r="36" spans="1:30" ht="73.5" customHeight="1">
      <c r="A36" s="33"/>
      <c r="B36" s="36"/>
      <c r="C36" s="36"/>
      <c r="D36" s="39"/>
      <c r="E36" s="39"/>
      <c r="F36" s="44"/>
      <c r="G36" s="1" t="s">
        <v>90</v>
      </c>
      <c r="H36" s="1" t="s">
        <v>89</v>
      </c>
      <c r="I36" s="1" t="s">
        <v>91</v>
      </c>
      <c r="J36" s="2" t="s">
        <v>59</v>
      </c>
      <c r="K36" s="2" t="s">
        <v>59</v>
      </c>
      <c r="L36" s="2" t="s">
        <v>59</v>
      </c>
      <c r="M36" s="5">
        <v>4</v>
      </c>
      <c r="N36" s="5" t="str">
        <f t="shared" si="0"/>
        <v>CONTINUA</v>
      </c>
      <c r="O36" s="5">
        <v>10</v>
      </c>
      <c r="P36" s="5" t="str">
        <f t="shared" si="1"/>
        <v>MUY ALTO</v>
      </c>
      <c r="Q36" s="5">
        <f t="shared" si="2"/>
        <v>40</v>
      </c>
      <c r="R36" s="5" t="str">
        <f t="shared" si="7"/>
        <v>MUY ALTO</v>
      </c>
      <c r="S36" s="5">
        <v>60</v>
      </c>
      <c r="T36" s="5" t="str">
        <f t="shared" si="3"/>
        <v>MUY GRAVE</v>
      </c>
      <c r="U36" s="5">
        <f t="shared" si="4"/>
        <v>2400</v>
      </c>
      <c r="V36" s="5" t="str">
        <f t="shared" si="5"/>
        <v>I</v>
      </c>
      <c r="W36" s="13" t="str">
        <f t="shared" si="6"/>
        <v>NO ACEPTABLE</v>
      </c>
      <c r="X36" s="5">
        <v>31</v>
      </c>
      <c r="Y36" s="5" t="s">
        <v>157</v>
      </c>
      <c r="Z36" s="5"/>
      <c r="AA36" s="5"/>
      <c r="AB36" s="5"/>
      <c r="AC36" s="5" t="s">
        <v>158</v>
      </c>
      <c r="AD36" s="5"/>
    </row>
    <row r="37" spans="1:30" ht="75.75" customHeight="1">
      <c r="A37" s="34"/>
      <c r="B37" s="37"/>
      <c r="C37" s="37"/>
      <c r="D37" s="40"/>
      <c r="E37" s="40"/>
      <c r="F37" s="45"/>
      <c r="G37" s="1" t="s">
        <v>98</v>
      </c>
      <c r="H37" s="1" t="s">
        <v>97</v>
      </c>
      <c r="I37" s="1" t="s">
        <v>99</v>
      </c>
      <c r="J37" s="1" t="s">
        <v>59</v>
      </c>
      <c r="K37" s="1" t="s">
        <v>59</v>
      </c>
      <c r="L37" s="1" t="s">
        <v>59</v>
      </c>
      <c r="M37" s="5">
        <v>3</v>
      </c>
      <c r="N37" s="5" t="str">
        <f t="shared" si="0"/>
        <v>FRECUENTE</v>
      </c>
      <c r="O37" s="5">
        <v>10</v>
      </c>
      <c r="P37" s="5" t="str">
        <f t="shared" si="1"/>
        <v>MUY ALTO</v>
      </c>
      <c r="Q37" s="5">
        <f t="shared" si="2"/>
        <v>30</v>
      </c>
      <c r="R37" s="5" t="str">
        <f t="shared" si="7"/>
        <v>MUY ALTO</v>
      </c>
      <c r="S37" s="5">
        <v>60</v>
      </c>
      <c r="T37" s="5" t="str">
        <f t="shared" si="3"/>
        <v>MUY GRAVE</v>
      </c>
      <c r="U37" s="5">
        <f t="shared" si="4"/>
        <v>1800</v>
      </c>
      <c r="V37" s="5" t="str">
        <f t="shared" si="5"/>
        <v>I</v>
      </c>
      <c r="W37" s="13" t="str">
        <f t="shared" si="6"/>
        <v>NO ACEPTABLE</v>
      </c>
      <c r="X37" s="5">
        <v>13</v>
      </c>
      <c r="Y37" s="10" t="s">
        <v>171</v>
      </c>
      <c r="Z37" s="5"/>
      <c r="AA37" s="5"/>
      <c r="AB37" s="5"/>
      <c r="AC37" s="5" t="s">
        <v>160</v>
      </c>
      <c r="AD37" s="5" t="s">
        <v>159</v>
      </c>
    </row>
    <row r="38" spans="1:30">
      <c r="M38" s="8"/>
      <c r="N38" s="8"/>
      <c r="O38" s="8"/>
      <c r="P38" s="8"/>
      <c r="Q38" s="8"/>
      <c r="R38" s="8"/>
      <c r="S38" s="8"/>
      <c r="T38" s="8"/>
      <c r="U38" s="8"/>
      <c r="V38" s="8"/>
      <c r="W38" s="8"/>
      <c r="X38" s="8"/>
      <c r="Y38" s="8"/>
      <c r="Z38" s="8"/>
      <c r="AA38" s="8"/>
      <c r="AB38" s="8"/>
      <c r="AC38" s="8"/>
      <c r="AD38" s="8"/>
    </row>
    <row r="39" spans="1:30">
      <c r="M39" s="8"/>
      <c r="N39" s="8"/>
      <c r="O39" s="8"/>
      <c r="P39" s="8"/>
      <c r="Q39" s="8"/>
      <c r="R39" s="8"/>
      <c r="S39" s="8"/>
      <c r="T39" s="8"/>
      <c r="U39" s="8"/>
      <c r="V39" s="8"/>
      <c r="W39" s="8"/>
      <c r="X39" s="8"/>
      <c r="Y39" s="8"/>
      <c r="Z39" s="8"/>
      <c r="AA39" s="8"/>
      <c r="AB39" s="8"/>
      <c r="AC39" s="8"/>
      <c r="AD39" s="8"/>
    </row>
  </sheetData>
  <autoFilter ref="V8:W37"/>
  <mergeCells count="36">
    <mergeCell ref="E34:E37"/>
    <mergeCell ref="F34:F37"/>
    <mergeCell ref="D9:D23"/>
    <mergeCell ref="C9:C23"/>
    <mergeCell ref="B9:B23"/>
    <mergeCell ref="A34:A37"/>
    <mergeCell ref="B34:B37"/>
    <mergeCell ref="C34:C37"/>
    <mergeCell ref="D34:D37"/>
    <mergeCell ref="A1:M1"/>
    <mergeCell ref="A2:M2"/>
    <mergeCell ref="F24:F33"/>
    <mergeCell ref="A24:A33"/>
    <mergeCell ref="B24:B33"/>
    <mergeCell ref="C24:C33"/>
    <mergeCell ref="D24:D33"/>
    <mergeCell ref="E24:E33"/>
    <mergeCell ref="C7:C8"/>
    <mergeCell ref="J3:M3"/>
    <mergeCell ref="J4:M4"/>
    <mergeCell ref="A3:I3"/>
    <mergeCell ref="B7:B8"/>
    <mergeCell ref="D7:D8"/>
    <mergeCell ref="G7:H7"/>
    <mergeCell ref="E7:F7"/>
    <mergeCell ref="A7:A8"/>
    <mergeCell ref="A4:I6"/>
    <mergeCell ref="Z7:AD7"/>
    <mergeCell ref="A9:A23"/>
    <mergeCell ref="F9:F23"/>
    <mergeCell ref="E9:E23"/>
    <mergeCell ref="M7:V7"/>
    <mergeCell ref="X7:Y7"/>
    <mergeCell ref="J5:M5"/>
    <mergeCell ref="J6:M6"/>
    <mergeCell ref="J7:L7"/>
  </mergeCell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MATRIZ DE PELIGROS GTC 45 </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familia</cp:lastModifiedBy>
  <cp:lastPrinted>2016-09-20T14:44:08Z</cp:lastPrinted>
  <dcterms:created xsi:type="dcterms:W3CDTF">2016-09-13T19:05:18Z</dcterms:created>
  <dcterms:modified xsi:type="dcterms:W3CDTF">2018-02-06T01:27:44Z</dcterms:modified>
</cp:coreProperties>
</file>